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30" windowWidth="14310" windowHeight="12720" activeTab="3"/>
  </bookViews>
  <sheets>
    <sheet name="第48表" sheetId="4" r:id="rId1"/>
    <sheet name="第49表" sheetId="1" r:id="rId2"/>
    <sheet name="第50表" sheetId="2" r:id="rId3"/>
    <sheet name="第51表" sheetId="3" r:id="rId4"/>
  </sheets>
  <definedNames>
    <definedName name="\P" localSheetId="0">第48表!$DN$5:$DN$5</definedName>
    <definedName name="\P">第49表!$EJ$5:$EJ$5</definedName>
    <definedName name="_xlnm.Print_Area" localSheetId="0">第48表!$A$1:$R$25,第48表!$T$1:$AS$25</definedName>
    <definedName name="_xlnm.Print_Area" localSheetId="1">第49表!$A$1:$U$24,第49表!$W$1:$AS$24</definedName>
    <definedName name="_xlnm.Print_Area" localSheetId="2">第50表!$A$1:$R$31,第50表!$T$1:$AJ$31,第50表!$AL$1:$BF$31,第50表!$BH$1:$BX$31</definedName>
    <definedName name="_xlnm.Print_Area" localSheetId="3">第51表!$A$1:$N$31,第51表!$P$1:$AD$31,第51表!$AF$1:$AU$31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E11" i="4" l="1"/>
  <c r="D11" i="4"/>
  <c r="BT14" i="2" l="1"/>
  <c r="BQ14" i="2"/>
  <c r="BN14" i="2"/>
  <c r="BK14" i="2"/>
  <c r="BH14" i="2"/>
  <c r="BD14" i="2"/>
  <c r="BA14" i="2"/>
  <c r="AX14" i="2"/>
  <c r="AU14" i="2"/>
  <c r="AR14" i="2"/>
  <c r="AO14" i="2"/>
  <c r="AF14" i="2"/>
  <c r="AC14" i="2"/>
  <c r="Z14" i="2"/>
  <c r="W14" i="2"/>
  <c r="T14" i="2"/>
  <c r="P14" i="2"/>
  <c r="M14" i="2"/>
  <c r="J14" i="2"/>
  <c r="G14" i="2"/>
  <c r="E14" i="2"/>
  <c r="F14" i="2"/>
  <c r="D14" i="2" l="1"/>
  <c r="AJ11" i="4"/>
  <c r="AI22" i="4"/>
  <c r="AI23" i="4"/>
  <c r="AI21" i="4"/>
  <c r="AI20" i="4"/>
  <c r="AI19" i="4"/>
  <c r="AI18" i="4"/>
  <c r="AI17" i="4"/>
  <c r="AI16" i="4"/>
  <c r="AI15" i="4"/>
  <c r="AI14" i="4"/>
  <c r="AI13" i="4"/>
  <c r="AK11" i="4"/>
  <c r="AI11" i="4" l="1"/>
  <c r="E19" i="4"/>
  <c r="F19" i="4"/>
  <c r="E20" i="4"/>
  <c r="F20" i="4"/>
  <c r="E21" i="4"/>
  <c r="F21" i="4"/>
  <c r="E23" i="4"/>
  <c r="F23" i="4"/>
  <c r="E22" i="4"/>
  <c r="F22" i="4"/>
  <c r="E14" i="4"/>
  <c r="F14" i="4"/>
  <c r="E15" i="4"/>
  <c r="F15" i="4"/>
  <c r="E16" i="4"/>
  <c r="F16" i="4"/>
  <c r="E17" i="4"/>
  <c r="F17" i="4"/>
  <c r="E18" i="4"/>
  <c r="F18" i="4"/>
  <c r="F13" i="4"/>
  <c r="AN13" i="4" s="1"/>
  <c r="E13" i="4"/>
  <c r="AM13" i="4" s="1"/>
  <c r="AZ13" i="3" l="1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16" i="3"/>
  <c r="AZ15" i="3" s="1"/>
  <c r="AK11" i="3"/>
  <c r="AK14" i="3" s="1"/>
  <c r="P11" i="3"/>
  <c r="P14" i="3" s="1"/>
  <c r="AT11" i="3" l="1"/>
  <c r="AT14" i="3" s="1"/>
  <c r="AL11" i="3"/>
  <c r="AL14" i="3" s="1"/>
  <c r="AN11" i="1"/>
  <c r="AM11" i="1"/>
  <c r="AK11" i="1"/>
  <c r="AJ11" i="1"/>
  <c r="AH11" i="1"/>
  <c r="AG11" i="1"/>
  <c r="AE11" i="1"/>
  <c r="AD11" i="1"/>
  <c r="AB11" i="1"/>
  <c r="AA11" i="1"/>
  <c r="Y11" i="1"/>
  <c r="X11" i="1"/>
  <c r="W22" i="4" l="1"/>
  <c r="W23" i="4"/>
  <c r="W21" i="4"/>
  <c r="W20" i="4"/>
  <c r="W19" i="4"/>
  <c r="W18" i="4"/>
  <c r="W17" i="4"/>
  <c r="W16" i="4"/>
  <c r="W15" i="4"/>
  <c r="W14" i="4"/>
  <c r="W13" i="4"/>
  <c r="Y11" i="4"/>
  <c r="X11" i="4"/>
  <c r="W11" i="4" l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AJ11" i="3"/>
  <c r="AJ14" i="3" s="1"/>
  <c r="R11" i="3"/>
  <c r="R14" i="3" s="1"/>
  <c r="F11" i="3"/>
  <c r="F14" i="3" s="1"/>
  <c r="G11" i="3"/>
  <c r="G14" i="3" s="1"/>
  <c r="H11" i="3"/>
  <c r="H14" i="3" s="1"/>
  <c r="I11" i="3"/>
  <c r="I14" i="3" s="1"/>
  <c r="J11" i="3"/>
  <c r="J14" i="3" s="1"/>
  <c r="K11" i="3"/>
  <c r="K14" i="3" s="1"/>
  <c r="L11" i="3"/>
  <c r="L14" i="3" s="1"/>
  <c r="M11" i="3"/>
  <c r="M14" i="3" s="1"/>
  <c r="N11" i="3"/>
  <c r="N14" i="3" s="1"/>
  <c r="Q11" i="3"/>
  <c r="Q14" i="3" s="1"/>
  <c r="S11" i="3"/>
  <c r="S14" i="3" s="1"/>
  <c r="T11" i="3"/>
  <c r="T14" i="3" s="1"/>
  <c r="U11" i="3"/>
  <c r="U14" i="3" s="1"/>
  <c r="V11" i="3"/>
  <c r="V14" i="3" s="1"/>
  <c r="W11" i="3"/>
  <c r="W14" i="3" s="1"/>
  <c r="X11" i="3"/>
  <c r="X14" i="3" s="1"/>
  <c r="Y11" i="3"/>
  <c r="Y14" i="3" s="1"/>
  <c r="Z11" i="3"/>
  <c r="Z14" i="3" s="1"/>
  <c r="AA11" i="3"/>
  <c r="AA14" i="3" s="1"/>
  <c r="AB11" i="3"/>
  <c r="AB14" i="3" s="1"/>
  <c r="AI11" i="3"/>
  <c r="AI14" i="3" s="1"/>
  <c r="AM11" i="3"/>
  <c r="AM14" i="3" s="1"/>
  <c r="AN11" i="3"/>
  <c r="AN14" i="3" s="1"/>
  <c r="AO11" i="3"/>
  <c r="AO14" i="3" s="1"/>
  <c r="AP11" i="3"/>
  <c r="AP14" i="3" s="1"/>
  <c r="AQ11" i="3"/>
  <c r="AQ14" i="3" s="1"/>
  <c r="AR11" i="3"/>
  <c r="AR14" i="3" s="1"/>
  <c r="AS11" i="3"/>
  <c r="AS14" i="3" s="1"/>
  <c r="AU11" i="3"/>
  <c r="AU14" i="3" s="1"/>
  <c r="AX15" i="3"/>
  <c r="AY15" i="3"/>
  <c r="H11" i="2"/>
  <c r="H13" i="2" s="1"/>
  <c r="I11" i="2"/>
  <c r="I13" i="2" s="1"/>
  <c r="K11" i="2"/>
  <c r="K13" i="2" s="1"/>
  <c r="J13" i="2" s="1"/>
  <c r="L11" i="2"/>
  <c r="L13" i="2" s="1"/>
  <c r="N11" i="2"/>
  <c r="N13" i="2" s="1"/>
  <c r="O11" i="2"/>
  <c r="O13" i="2" s="1"/>
  <c r="Q11" i="2"/>
  <c r="Q13" i="2" s="1"/>
  <c r="P13" i="2" s="1"/>
  <c r="R11" i="2"/>
  <c r="R13" i="2" s="1"/>
  <c r="U11" i="2"/>
  <c r="U13" i="2" s="1"/>
  <c r="V11" i="2"/>
  <c r="V13" i="2" s="1"/>
  <c r="X11" i="2"/>
  <c r="X13" i="2" s="1"/>
  <c r="W13" i="2" s="1"/>
  <c r="Y11" i="2"/>
  <c r="Y13" i="2" s="1"/>
  <c r="AA11" i="2"/>
  <c r="AA13" i="2" s="1"/>
  <c r="AB11" i="2"/>
  <c r="AB13" i="2" s="1"/>
  <c r="AD11" i="2"/>
  <c r="AD13" i="2" s="1"/>
  <c r="AC13" i="2" s="1"/>
  <c r="AE11" i="2"/>
  <c r="AE13" i="2" s="1"/>
  <c r="AG11" i="2"/>
  <c r="AG13" i="2" s="1"/>
  <c r="AH11" i="2"/>
  <c r="AH13" i="2" s="1"/>
  <c r="AF13" i="2" s="1"/>
  <c r="AP11" i="2"/>
  <c r="AP13" i="2" s="1"/>
  <c r="AO13" i="2" s="1"/>
  <c r="AQ11" i="2"/>
  <c r="AQ13" i="2" s="1"/>
  <c r="AS11" i="2"/>
  <c r="AS13" i="2" s="1"/>
  <c r="AT11" i="2"/>
  <c r="AT13" i="2" s="1"/>
  <c r="AV11" i="2"/>
  <c r="AV13" i="2" s="1"/>
  <c r="AU13" i="2" s="1"/>
  <c r="AW11" i="2"/>
  <c r="AW13" i="2" s="1"/>
  <c r="AY11" i="2"/>
  <c r="AY13" i="2" s="1"/>
  <c r="AZ11" i="2"/>
  <c r="AZ13" i="2" s="1"/>
  <c r="BB11" i="2"/>
  <c r="BB13" i="2" s="1"/>
  <c r="BA13" i="2" s="1"/>
  <c r="BC11" i="2"/>
  <c r="BC13" i="2" s="1"/>
  <c r="BE11" i="2"/>
  <c r="BE13" i="2" s="1"/>
  <c r="BF11" i="2"/>
  <c r="BF13" i="2" s="1"/>
  <c r="BI11" i="2"/>
  <c r="BI13" i="2" s="1"/>
  <c r="BJ11" i="2"/>
  <c r="BJ13" i="2" s="1"/>
  <c r="BL11" i="2"/>
  <c r="BL13" i="2" s="1"/>
  <c r="BM11" i="2"/>
  <c r="BM13" i="2" s="1"/>
  <c r="BK13" i="2" s="1"/>
  <c r="BO11" i="2"/>
  <c r="BO13" i="2" s="1"/>
  <c r="BN13" i="2" s="1"/>
  <c r="BP11" i="2"/>
  <c r="BP13" i="2" s="1"/>
  <c r="BR11" i="2"/>
  <c r="BR13" i="2" s="1"/>
  <c r="BS11" i="2"/>
  <c r="BS13" i="2" s="1"/>
  <c r="BQ13" i="2" s="1"/>
  <c r="BU11" i="2"/>
  <c r="BV11" i="2"/>
  <c r="BV13" i="2" s="1"/>
  <c r="E16" i="2"/>
  <c r="F16" i="2"/>
  <c r="G16" i="2"/>
  <c r="J16" i="2"/>
  <c r="M16" i="2"/>
  <c r="P16" i="2"/>
  <c r="T16" i="2"/>
  <c r="W16" i="2"/>
  <c r="Z16" i="2"/>
  <c r="AC16" i="2"/>
  <c r="AF16" i="2"/>
  <c r="AO16" i="2"/>
  <c r="AR16" i="2"/>
  <c r="AU16" i="2"/>
  <c r="AX16" i="2"/>
  <c r="BA16" i="2"/>
  <c r="BD16" i="2"/>
  <c r="BH16" i="2"/>
  <c r="BK16" i="2"/>
  <c r="BN16" i="2"/>
  <c r="BQ16" i="2"/>
  <c r="BT16" i="2"/>
  <c r="E17" i="2"/>
  <c r="F17" i="2"/>
  <c r="G17" i="2"/>
  <c r="J17" i="2"/>
  <c r="M17" i="2"/>
  <c r="P17" i="2"/>
  <c r="T17" i="2"/>
  <c r="W17" i="2"/>
  <c r="Z17" i="2"/>
  <c r="AC17" i="2"/>
  <c r="AF17" i="2"/>
  <c r="AO17" i="2"/>
  <c r="AR17" i="2"/>
  <c r="AU17" i="2"/>
  <c r="AX17" i="2"/>
  <c r="BA17" i="2"/>
  <c r="BD17" i="2"/>
  <c r="BH17" i="2"/>
  <c r="BK17" i="2"/>
  <c r="BN17" i="2"/>
  <c r="BQ17" i="2"/>
  <c r="BT17" i="2"/>
  <c r="E18" i="2"/>
  <c r="F18" i="2"/>
  <c r="G18" i="2"/>
  <c r="J18" i="2"/>
  <c r="M18" i="2"/>
  <c r="P18" i="2"/>
  <c r="T18" i="2"/>
  <c r="W18" i="2"/>
  <c r="Z18" i="2"/>
  <c r="AC18" i="2"/>
  <c r="AF18" i="2"/>
  <c r="AO18" i="2"/>
  <c r="AR18" i="2"/>
  <c r="AU18" i="2"/>
  <c r="AX18" i="2"/>
  <c r="BA18" i="2"/>
  <c r="BD18" i="2"/>
  <c r="BH18" i="2"/>
  <c r="BK18" i="2"/>
  <c r="BN18" i="2"/>
  <c r="BQ18" i="2"/>
  <c r="BT18" i="2"/>
  <c r="E19" i="2"/>
  <c r="F19" i="2"/>
  <c r="G19" i="2"/>
  <c r="J19" i="2"/>
  <c r="M19" i="2"/>
  <c r="P19" i="2"/>
  <c r="T19" i="2"/>
  <c r="W19" i="2"/>
  <c r="Z19" i="2"/>
  <c r="AC19" i="2"/>
  <c r="AF19" i="2"/>
  <c r="AO19" i="2"/>
  <c r="AR19" i="2"/>
  <c r="AU19" i="2"/>
  <c r="AX19" i="2"/>
  <c r="BA19" i="2"/>
  <c r="BD19" i="2"/>
  <c r="BH19" i="2"/>
  <c r="BK19" i="2"/>
  <c r="BN19" i="2"/>
  <c r="BQ19" i="2"/>
  <c r="BT19" i="2"/>
  <c r="E20" i="2"/>
  <c r="F20" i="2"/>
  <c r="G20" i="2"/>
  <c r="J20" i="2"/>
  <c r="M20" i="2"/>
  <c r="P20" i="2"/>
  <c r="T20" i="2"/>
  <c r="W20" i="2"/>
  <c r="Z20" i="2"/>
  <c r="AC20" i="2"/>
  <c r="AF20" i="2"/>
  <c r="AO20" i="2"/>
  <c r="AR20" i="2"/>
  <c r="AU20" i="2"/>
  <c r="AX20" i="2"/>
  <c r="BA20" i="2"/>
  <c r="BD20" i="2"/>
  <c r="BH20" i="2"/>
  <c r="BK20" i="2"/>
  <c r="BN20" i="2"/>
  <c r="BQ20" i="2"/>
  <c r="BT20" i="2"/>
  <c r="E21" i="2"/>
  <c r="F21" i="2"/>
  <c r="G21" i="2"/>
  <c r="J21" i="2"/>
  <c r="M21" i="2"/>
  <c r="P21" i="2"/>
  <c r="T21" i="2"/>
  <c r="W21" i="2"/>
  <c r="Z21" i="2"/>
  <c r="AC21" i="2"/>
  <c r="AF21" i="2"/>
  <c r="AO21" i="2"/>
  <c r="AR21" i="2"/>
  <c r="AU21" i="2"/>
  <c r="AX21" i="2"/>
  <c r="BA21" i="2"/>
  <c r="BD21" i="2"/>
  <c r="BH21" i="2"/>
  <c r="BK21" i="2"/>
  <c r="BN21" i="2"/>
  <c r="BQ21" i="2"/>
  <c r="BT21" i="2"/>
  <c r="E22" i="2"/>
  <c r="F22" i="2"/>
  <c r="G22" i="2"/>
  <c r="J22" i="2"/>
  <c r="M22" i="2"/>
  <c r="P22" i="2"/>
  <c r="T22" i="2"/>
  <c r="W22" i="2"/>
  <c r="Z22" i="2"/>
  <c r="AC22" i="2"/>
  <c r="AF22" i="2"/>
  <c r="AO22" i="2"/>
  <c r="AR22" i="2"/>
  <c r="AU22" i="2"/>
  <c r="AX22" i="2"/>
  <c r="BA22" i="2"/>
  <c r="BD22" i="2"/>
  <c r="BH22" i="2"/>
  <c r="BK22" i="2"/>
  <c r="BN22" i="2"/>
  <c r="BQ22" i="2"/>
  <c r="BT22" i="2"/>
  <c r="E23" i="2"/>
  <c r="F23" i="2"/>
  <c r="G23" i="2"/>
  <c r="J23" i="2"/>
  <c r="M23" i="2"/>
  <c r="P23" i="2"/>
  <c r="T23" i="2"/>
  <c r="W23" i="2"/>
  <c r="Z23" i="2"/>
  <c r="AC23" i="2"/>
  <c r="AF23" i="2"/>
  <c r="AO23" i="2"/>
  <c r="AR23" i="2"/>
  <c r="AU23" i="2"/>
  <c r="AX23" i="2"/>
  <c r="BA23" i="2"/>
  <c r="BD23" i="2"/>
  <c r="BH23" i="2"/>
  <c r="BK23" i="2"/>
  <c r="BN23" i="2"/>
  <c r="BQ23" i="2"/>
  <c r="BT23" i="2"/>
  <c r="E24" i="2"/>
  <c r="F24" i="2"/>
  <c r="G24" i="2"/>
  <c r="J24" i="2"/>
  <c r="M24" i="2"/>
  <c r="P24" i="2"/>
  <c r="T24" i="2"/>
  <c r="W24" i="2"/>
  <c r="Z24" i="2"/>
  <c r="AC24" i="2"/>
  <c r="AF24" i="2"/>
  <c r="AO24" i="2"/>
  <c r="AR24" i="2"/>
  <c r="AU24" i="2"/>
  <c r="AX24" i="2"/>
  <c r="BA24" i="2"/>
  <c r="BD24" i="2"/>
  <c r="BH24" i="2"/>
  <c r="BK24" i="2"/>
  <c r="BN24" i="2"/>
  <c r="BQ24" i="2"/>
  <c r="BT24" i="2"/>
  <c r="E25" i="2"/>
  <c r="F25" i="2"/>
  <c r="G25" i="2"/>
  <c r="J25" i="2"/>
  <c r="M25" i="2"/>
  <c r="P25" i="2"/>
  <c r="T25" i="2"/>
  <c r="W25" i="2"/>
  <c r="Z25" i="2"/>
  <c r="AC25" i="2"/>
  <c r="AF25" i="2"/>
  <c r="AO25" i="2"/>
  <c r="AR25" i="2"/>
  <c r="AU25" i="2"/>
  <c r="AX25" i="2"/>
  <c r="BA25" i="2"/>
  <c r="BD25" i="2"/>
  <c r="BH25" i="2"/>
  <c r="BK25" i="2"/>
  <c r="BN25" i="2"/>
  <c r="BQ25" i="2"/>
  <c r="BT25" i="2"/>
  <c r="E26" i="2"/>
  <c r="F26" i="2"/>
  <c r="G26" i="2"/>
  <c r="J26" i="2"/>
  <c r="M26" i="2"/>
  <c r="P26" i="2"/>
  <c r="T26" i="2"/>
  <c r="W26" i="2"/>
  <c r="Z26" i="2"/>
  <c r="AC26" i="2"/>
  <c r="AF26" i="2"/>
  <c r="AO26" i="2"/>
  <c r="AR26" i="2"/>
  <c r="AU26" i="2"/>
  <c r="AX26" i="2"/>
  <c r="BA26" i="2"/>
  <c r="BD26" i="2"/>
  <c r="BH26" i="2"/>
  <c r="BK26" i="2"/>
  <c r="BN26" i="2"/>
  <c r="BQ26" i="2"/>
  <c r="BT26" i="2"/>
  <c r="E27" i="2"/>
  <c r="F27" i="2"/>
  <c r="G27" i="2"/>
  <c r="J27" i="2"/>
  <c r="M27" i="2"/>
  <c r="P27" i="2"/>
  <c r="T27" i="2"/>
  <c r="W27" i="2"/>
  <c r="Z27" i="2"/>
  <c r="AC27" i="2"/>
  <c r="AF27" i="2"/>
  <c r="AO27" i="2"/>
  <c r="AR27" i="2"/>
  <c r="AU27" i="2"/>
  <c r="AX27" i="2"/>
  <c r="BA27" i="2"/>
  <c r="BD27" i="2"/>
  <c r="BH27" i="2"/>
  <c r="BK27" i="2"/>
  <c r="BN27" i="2"/>
  <c r="BQ27" i="2"/>
  <c r="BT27" i="2"/>
  <c r="E28" i="2"/>
  <c r="F28" i="2"/>
  <c r="G28" i="2"/>
  <c r="J28" i="2"/>
  <c r="M28" i="2"/>
  <c r="P28" i="2"/>
  <c r="T28" i="2"/>
  <c r="W28" i="2"/>
  <c r="Z28" i="2"/>
  <c r="AC28" i="2"/>
  <c r="AF28" i="2"/>
  <c r="AO28" i="2"/>
  <c r="AR28" i="2"/>
  <c r="AU28" i="2"/>
  <c r="AX28" i="2"/>
  <c r="BA28" i="2"/>
  <c r="BD28" i="2"/>
  <c r="BH28" i="2"/>
  <c r="BK28" i="2"/>
  <c r="BN28" i="2"/>
  <c r="BQ28" i="2"/>
  <c r="BT28" i="2"/>
  <c r="E29" i="2"/>
  <c r="F29" i="2"/>
  <c r="G29" i="2"/>
  <c r="J29" i="2"/>
  <c r="M29" i="2"/>
  <c r="P29" i="2"/>
  <c r="T29" i="2"/>
  <c r="W29" i="2"/>
  <c r="Z29" i="2"/>
  <c r="AC29" i="2"/>
  <c r="AF29" i="2"/>
  <c r="AO29" i="2"/>
  <c r="AR29" i="2"/>
  <c r="AU29" i="2"/>
  <c r="AX29" i="2"/>
  <c r="BA29" i="2"/>
  <c r="BD29" i="2"/>
  <c r="BH29" i="2"/>
  <c r="BK29" i="2"/>
  <c r="BN29" i="2"/>
  <c r="BQ29" i="2"/>
  <c r="BT29" i="2"/>
  <c r="E30" i="2"/>
  <c r="F30" i="2"/>
  <c r="G30" i="2"/>
  <c r="J30" i="2"/>
  <c r="M30" i="2"/>
  <c r="P30" i="2"/>
  <c r="T30" i="2"/>
  <c r="W30" i="2"/>
  <c r="Z30" i="2"/>
  <c r="AC30" i="2"/>
  <c r="AF30" i="2"/>
  <c r="AO30" i="2"/>
  <c r="AR30" i="2"/>
  <c r="AU30" i="2"/>
  <c r="AX30" i="2"/>
  <c r="BA30" i="2"/>
  <c r="BD30" i="2"/>
  <c r="BH30" i="2"/>
  <c r="BK30" i="2"/>
  <c r="BN30" i="2"/>
  <c r="BQ30" i="2"/>
  <c r="BT30" i="2"/>
  <c r="E31" i="2"/>
  <c r="F31" i="2"/>
  <c r="G31" i="2"/>
  <c r="J31" i="2"/>
  <c r="M31" i="2"/>
  <c r="P31" i="2"/>
  <c r="T31" i="2"/>
  <c r="W31" i="2"/>
  <c r="Z31" i="2"/>
  <c r="AC31" i="2"/>
  <c r="AF31" i="2"/>
  <c r="AO31" i="2"/>
  <c r="AR31" i="2"/>
  <c r="AU31" i="2"/>
  <c r="AX31" i="2"/>
  <c r="BA31" i="2"/>
  <c r="BD31" i="2"/>
  <c r="BH31" i="2"/>
  <c r="BK31" i="2"/>
  <c r="BN31" i="2"/>
  <c r="BQ31" i="2"/>
  <c r="BT31" i="2"/>
  <c r="H11" i="1"/>
  <c r="I11" i="1"/>
  <c r="K11" i="1"/>
  <c r="L11" i="1"/>
  <c r="N11" i="1"/>
  <c r="O11" i="1"/>
  <c r="Q11" i="1"/>
  <c r="R11" i="1"/>
  <c r="T11" i="1"/>
  <c r="U11" i="1"/>
  <c r="W11" i="1"/>
  <c r="AC11" i="1"/>
  <c r="AF11" i="1"/>
  <c r="AP11" i="1"/>
  <c r="AQ11" i="1"/>
  <c r="E13" i="1"/>
  <c r="F13" i="1"/>
  <c r="G13" i="1"/>
  <c r="J13" i="1"/>
  <c r="M13" i="1"/>
  <c r="P13" i="1"/>
  <c r="S13" i="1"/>
  <c r="W13" i="1"/>
  <c r="Z13" i="1"/>
  <c r="AC13" i="1"/>
  <c r="AF13" i="1"/>
  <c r="AI13" i="1"/>
  <c r="AL13" i="1"/>
  <c r="AO13" i="1"/>
  <c r="E14" i="1"/>
  <c r="F14" i="1"/>
  <c r="G14" i="1"/>
  <c r="J14" i="1"/>
  <c r="M14" i="1"/>
  <c r="P14" i="1"/>
  <c r="S14" i="1"/>
  <c r="W14" i="1"/>
  <c r="Z14" i="1"/>
  <c r="AC14" i="1"/>
  <c r="AF14" i="1"/>
  <c r="AI14" i="1"/>
  <c r="AL14" i="1"/>
  <c r="AO14" i="1"/>
  <c r="E15" i="1"/>
  <c r="F15" i="1"/>
  <c r="G15" i="1"/>
  <c r="J15" i="1"/>
  <c r="M15" i="1"/>
  <c r="P15" i="1"/>
  <c r="S15" i="1"/>
  <c r="W15" i="1"/>
  <c r="Z15" i="1"/>
  <c r="AC15" i="1"/>
  <c r="AF15" i="1"/>
  <c r="AI15" i="1"/>
  <c r="AL15" i="1"/>
  <c r="AO15" i="1"/>
  <c r="E16" i="1"/>
  <c r="F16" i="1"/>
  <c r="G16" i="1"/>
  <c r="J16" i="1"/>
  <c r="M16" i="1"/>
  <c r="P16" i="1"/>
  <c r="S16" i="1"/>
  <c r="W16" i="1"/>
  <c r="Z16" i="1"/>
  <c r="AC16" i="1"/>
  <c r="AF16" i="1"/>
  <c r="AI16" i="1"/>
  <c r="AL16" i="1"/>
  <c r="AO16" i="1"/>
  <c r="E17" i="1"/>
  <c r="F17" i="1"/>
  <c r="G17" i="1"/>
  <c r="J17" i="1"/>
  <c r="M17" i="1"/>
  <c r="P17" i="1"/>
  <c r="S17" i="1"/>
  <c r="W17" i="1"/>
  <c r="Z17" i="1"/>
  <c r="AC17" i="1"/>
  <c r="AF17" i="1"/>
  <c r="AI17" i="1"/>
  <c r="AL17" i="1"/>
  <c r="AO17" i="1"/>
  <c r="E18" i="1"/>
  <c r="F18" i="1"/>
  <c r="G18" i="1"/>
  <c r="J18" i="1"/>
  <c r="M18" i="1"/>
  <c r="P18" i="1"/>
  <c r="S18" i="1"/>
  <c r="W18" i="1"/>
  <c r="Z18" i="1"/>
  <c r="AC18" i="1"/>
  <c r="AF18" i="1"/>
  <c r="AI18" i="1"/>
  <c r="AL18" i="1"/>
  <c r="AO18" i="1"/>
  <c r="E19" i="1"/>
  <c r="F19" i="1"/>
  <c r="G19" i="1"/>
  <c r="J19" i="1"/>
  <c r="M19" i="1"/>
  <c r="P19" i="1"/>
  <c r="S19" i="1"/>
  <c r="W19" i="1"/>
  <c r="Z19" i="1"/>
  <c r="AC19" i="1"/>
  <c r="AF19" i="1"/>
  <c r="AI19" i="1"/>
  <c r="AL19" i="1"/>
  <c r="AO19" i="1"/>
  <c r="E20" i="1"/>
  <c r="F20" i="1"/>
  <c r="G20" i="1"/>
  <c r="J20" i="1"/>
  <c r="M20" i="1"/>
  <c r="P20" i="1"/>
  <c r="S20" i="1"/>
  <c r="W20" i="1"/>
  <c r="Z20" i="1"/>
  <c r="AC20" i="1"/>
  <c r="AF20" i="1"/>
  <c r="AI20" i="1"/>
  <c r="AL20" i="1"/>
  <c r="AO20" i="1"/>
  <c r="E21" i="1"/>
  <c r="F21" i="1"/>
  <c r="G21" i="1"/>
  <c r="J21" i="1"/>
  <c r="M21" i="1"/>
  <c r="P21" i="1"/>
  <c r="S21" i="1"/>
  <c r="W21" i="1"/>
  <c r="Z21" i="1"/>
  <c r="AC21" i="1"/>
  <c r="AF21" i="1"/>
  <c r="AI21" i="1"/>
  <c r="AL21" i="1"/>
  <c r="AO21" i="1"/>
  <c r="E23" i="1"/>
  <c r="F23" i="1"/>
  <c r="G23" i="1"/>
  <c r="J23" i="1"/>
  <c r="M23" i="1"/>
  <c r="P23" i="1"/>
  <c r="S23" i="1"/>
  <c r="W23" i="1"/>
  <c r="Z23" i="1"/>
  <c r="AC23" i="1"/>
  <c r="AF23" i="1"/>
  <c r="AI23" i="1"/>
  <c r="AL23" i="1"/>
  <c r="AO23" i="1"/>
  <c r="E22" i="1"/>
  <c r="F22" i="1"/>
  <c r="G22" i="1"/>
  <c r="J22" i="1"/>
  <c r="M22" i="1"/>
  <c r="P22" i="1"/>
  <c r="S22" i="1"/>
  <c r="W22" i="1"/>
  <c r="Z22" i="1"/>
  <c r="AC22" i="1"/>
  <c r="AF22" i="1"/>
  <c r="AI22" i="1"/>
  <c r="AL22" i="1"/>
  <c r="AO22" i="1"/>
  <c r="H11" i="4"/>
  <c r="I11" i="4"/>
  <c r="K11" i="4"/>
  <c r="L11" i="4"/>
  <c r="N11" i="4"/>
  <c r="O11" i="4"/>
  <c r="Q11" i="4"/>
  <c r="R11" i="4"/>
  <c r="U11" i="4"/>
  <c r="V11" i="4"/>
  <c r="AA11" i="4"/>
  <c r="AB11" i="4"/>
  <c r="AD11" i="4"/>
  <c r="AE11" i="4"/>
  <c r="AG11" i="4"/>
  <c r="AH11" i="4"/>
  <c r="G13" i="4"/>
  <c r="J13" i="4"/>
  <c r="M13" i="4"/>
  <c r="P13" i="4"/>
  <c r="T13" i="4"/>
  <c r="Z13" i="4"/>
  <c r="AC13" i="4"/>
  <c r="AF13" i="4"/>
  <c r="AM14" i="4"/>
  <c r="AN14" i="4"/>
  <c r="G14" i="4"/>
  <c r="J14" i="4"/>
  <c r="M14" i="4"/>
  <c r="P14" i="4"/>
  <c r="T14" i="4"/>
  <c r="Z14" i="4"/>
  <c r="AC14" i="4"/>
  <c r="AF14" i="4"/>
  <c r="AM15" i="4"/>
  <c r="AN15" i="4"/>
  <c r="G15" i="4"/>
  <c r="J15" i="4"/>
  <c r="M15" i="4"/>
  <c r="P15" i="4"/>
  <c r="T15" i="4"/>
  <c r="Z15" i="4"/>
  <c r="AC15" i="4"/>
  <c r="AF15" i="4"/>
  <c r="G16" i="4"/>
  <c r="J16" i="4"/>
  <c r="M16" i="4"/>
  <c r="P16" i="4"/>
  <c r="T16" i="4"/>
  <c r="Z16" i="4"/>
  <c r="AC16" i="4"/>
  <c r="AF16" i="4"/>
  <c r="AM17" i="4"/>
  <c r="G17" i="4"/>
  <c r="J17" i="4"/>
  <c r="M17" i="4"/>
  <c r="P17" i="4"/>
  <c r="T17" i="4"/>
  <c r="Z17" i="4"/>
  <c r="AC17" i="4"/>
  <c r="AF17" i="4"/>
  <c r="AM18" i="4"/>
  <c r="AN18" i="4"/>
  <c r="G18" i="4"/>
  <c r="J18" i="4"/>
  <c r="M18" i="4"/>
  <c r="P18" i="4"/>
  <c r="T18" i="4"/>
  <c r="Z18" i="4"/>
  <c r="AC18" i="4"/>
  <c r="AF18" i="4"/>
  <c r="AM19" i="4"/>
  <c r="AN19" i="4"/>
  <c r="G19" i="4"/>
  <c r="J19" i="4"/>
  <c r="M19" i="4"/>
  <c r="P19" i="4"/>
  <c r="T19" i="4"/>
  <c r="Z19" i="4"/>
  <c r="AC19" i="4"/>
  <c r="AF19" i="4"/>
  <c r="AM20" i="4"/>
  <c r="AN20" i="4"/>
  <c r="G20" i="4"/>
  <c r="J20" i="4"/>
  <c r="M20" i="4"/>
  <c r="P20" i="4"/>
  <c r="T20" i="4"/>
  <c r="Z20" i="4"/>
  <c r="AC20" i="4"/>
  <c r="AF20" i="4"/>
  <c r="AN21" i="4"/>
  <c r="G21" i="4"/>
  <c r="J21" i="4"/>
  <c r="M21" i="4"/>
  <c r="P21" i="4"/>
  <c r="T21" i="4"/>
  <c r="Z21" i="4"/>
  <c r="AC21" i="4"/>
  <c r="AF21" i="4"/>
  <c r="AN23" i="4"/>
  <c r="G23" i="4"/>
  <c r="J23" i="4"/>
  <c r="M23" i="4"/>
  <c r="P23" i="4"/>
  <c r="T23" i="4"/>
  <c r="Z23" i="4"/>
  <c r="AC23" i="4"/>
  <c r="AF23" i="4"/>
  <c r="AN22" i="4"/>
  <c r="G22" i="4"/>
  <c r="J22" i="4"/>
  <c r="M22" i="4"/>
  <c r="P22" i="4"/>
  <c r="T22" i="4"/>
  <c r="Z22" i="4"/>
  <c r="AC22" i="4"/>
  <c r="AF22" i="4"/>
  <c r="AI11" i="1"/>
  <c r="AL11" i="1"/>
  <c r="Z11" i="1"/>
  <c r="AM16" i="4"/>
  <c r="F13" i="2" l="1"/>
  <c r="BD13" i="2"/>
  <c r="AX13" i="2"/>
  <c r="AR13" i="2"/>
  <c r="Z13" i="2"/>
  <c r="T13" i="2"/>
  <c r="M13" i="2"/>
  <c r="G13" i="2"/>
  <c r="E13" i="2"/>
  <c r="E11" i="2"/>
  <c r="BU13" i="2"/>
  <c r="BT13" i="2" s="1"/>
  <c r="BH13" i="2"/>
  <c r="F11" i="4"/>
  <c r="AN11" i="4" s="1"/>
  <c r="BD11" i="2"/>
  <c r="AR11" i="2"/>
  <c r="M11" i="2"/>
  <c r="T11" i="2"/>
  <c r="M11" i="4"/>
  <c r="D14" i="3"/>
  <c r="E14" i="3" s="1"/>
  <c r="D11" i="3"/>
  <c r="E11" i="3" s="1"/>
  <c r="BT11" i="2"/>
  <c r="BQ11" i="2"/>
  <c r="BK11" i="2"/>
  <c r="BH11" i="2"/>
  <c r="BA11" i="2"/>
  <c r="AX11" i="2"/>
  <c r="AU11" i="2"/>
  <c r="AO11" i="2"/>
  <c r="AF11" i="2"/>
  <c r="AC11" i="2"/>
  <c r="Z11" i="2"/>
  <c r="W11" i="2"/>
  <c r="BN11" i="2"/>
  <c r="D30" i="2"/>
  <c r="G11" i="2"/>
  <c r="D22" i="2"/>
  <c r="D20" i="2"/>
  <c r="D18" i="2"/>
  <c r="D16" i="2"/>
  <c r="D21" i="2"/>
  <c r="D31" i="2"/>
  <c r="P11" i="2"/>
  <c r="D29" i="2"/>
  <c r="D27" i="2"/>
  <c r="D25" i="2"/>
  <c r="D17" i="2"/>
  <c r="D28" i="2"/>
  <c r="F11" i="2"/>
  <c r="D11" i="2" s="1"/>
  <c r="D13" i="2" s="1"/>
  <c r="D26" i="2"/>
  <c r="D24" i="2"/>
  <c r="J11" i="2"/>
  <c r="D23" i="2"/>
  <c r="D19" i="2"/>
  <c r="S11" i="1"/>
  <c r="G11" i="1"/>
  <c r="M11" i="1"/>
  <c r="J11" i="1"/>
  <c r="AO11" i="1"/>
  <c r="P11" i="1"/>
  <c r="F11" i="1"/>
  <c r="D16" i="1"/>
  <c r="D23" i="1"/>
  <c r="D20" i="1"/>
  <c r="D18" i="1"/>
  <c r="D14" i="1"/>
  <c r="D15" i="1"/>
  <c r="E11" i="1"/>
  <c r="D13" i="1"/>
  <c r="D22" i="1"/>
  <c r="D21" i="1"/>
  <c r="D19" i="1"/>
  <c r="D17" i="1"/>
  <c r="AF11" i="4"/>
  <c r="AC11" i="4"/>
  <c r="T11" i="4"/>
  <c r="Z11" i="4"/>
  <c r="P11" i="4"/>
  <c r="J11" i="4"/>
  <c r="G11" i="4"/>
  <c r="D17" i="4"/>
  <c r="AL17" i="4" s="1"/>
  <c r="D15" i="4"/>
  <c r="AL15" i="4" s="1"/>
  <c r="D21" i="4"/>
  <c r="AL21" i="4" s="1"/>
  <c r="D20" i="4"/>
  <c r="AL20" i="4" s="1"/>
  <c r="D13" i="4"/>
  <c r="AL13" i="4" s="1"/>
  <c r="AM21" i="4"/>
  <c r="D22" i="4"/>
  <c r="AL22" i="4" s="1"/>
  <c r="D14" i="4"/>
  <c r="AL14" i="4" s="1"/>
  <c r="D23" i="4"/>
  <c r="AL23" i="4" s="1"/>
  <c r="D16" i="4"/>
  <c r="AL16" i="4" s="1"/>
  <c r="D19" i="4"/>
  <c r="AL19" i="4" s="1"/>
  <c r="AM23" i="4"/>
  <c r="D18" i="4"/>
  <c r="AL18" i="4" s="1"/>
  <c r="AN17" i="4"/>
  <c r="AN16" i="4"/>
  <c r="AM22" i="4"/>
  <c r="D11" i="1" l="1"/>
  <c r="AL11" i="4"/>
  <c r="AM11" i="4"/>
</calcChain>
</file>

<file path=xl/sharedStrings.xml><?xml version="1.0" encoding="utf-8"?>
<sst xmlns="http://schemas.openxmlformats.org/spreadsheetml/2006/main" count="459" uniqueCount="196">
  <si>
    <t xml:space="preserve"> </t>
  </si>
  <si>
    <t>計</t>
  </si>
  <si>
    <t>男</t>
  </si>
  <si>
    <t>女</t>
  </si>
  <si>
    <t>鹿児島</t>
  </si>
  <si>
    <t>その他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</si>
  <si>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</si>
  <si>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</si>
  <si>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</si>
  <si>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</si>
  <si>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</si>
  <si>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</si>
  <si>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</si>
  <si>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</si>
  <si>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</si>
  <si>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</si>
  <si>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</si>
  <si>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国東</t>
    <rPh sb="0" eb="2">
      <t>クニサキ</t>
    </rPh>
    <phoneticPr fontId="1"/>
  </si>
  <si>
    <t>県内就職者数</t>
    <rPh sb="0" eb="2">
      <t>ケンナイ</t>
    </rPh>
    <rPh sb="2" eb="4">
      <t>シュウショク</t>
    </rPh>
    <rPh sb="4" eb="5">
      <t>シャ</t>
    </rPh>
    <rPh sb="5" eb="6">
      <t>スウ</t>
    </rPh>
    <phoneticPr fontId="1"/>
  </si>
  <si>
    <t>豊後大</t>
    <rPh sb="2" eb="3">
      <t>ダイ</t>
    </rPh>
    <phoneticPr fontId="1"/>
  </si>
  <si>
    <t>由布</t>
    <rPh sb="0" eb="2">
      <t>ユフ</t>
    </rPh>
    <phoneticPr fontId="1"/>
  </si>
  <si>
    <t>日出</t>
  </si>
  <si>
    <t>玖珠</t>
  </si>
  <si>
    <t xml:space="preserve"> </t>
    <phoneticPr fontId="1"/>
  </si>
  <si>
    <t>神奈川</t>
    <rPh sb="0" eb="3">
      <t>カナガワ</t>
    </rPh>
    <phoneticPr fontId="1"/>
  </si>
  <si>
    <t>就職者総数</t>
    <rPh sb="0" eb="3">
      <t>シュウショクシャ</t>
    </rPh>
    <rPh sb="3" eb="5">
      <t>ソウスウ</t>
    </rPh>
    <phoneticPr fontId="1"/>
  </si>
  <si>
    <t>県外就職者数</t>
    <rPh sb="0" eb="2">
      <t>ケンガイ</t>
    </rPh>
    <rPh sb="2" eb="5">
      <t>シュウショクシャ</t>
    </rPh>
    <rPh sb="5" eb="6">
      <t>スウ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</si>
  <si>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</si>
  <si>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</si>
  <si>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</si>
  <si>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</si>
  <si>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</si>
  <si>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</si>
  <si>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</si>
  <si>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</si>
  <si>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</si>
  <si>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</si>
  <si>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普通</t>
    <rPh sb="0" eb="2">
      <t>フツウ</t>
    </rPh>
    <phoneticPr fontId="1"/>
  </si>
  <si>
    <t>農業</t>
    <rPh sb="0" eb="2">
      <t>ノウギョウ</t>
    </rPh>
    <phoneticPr fontId="1"/>
  </si>
  <si>
    <t>工業</t>
    <rPh sb="0" eb="2">
      <t>コウギョウ</t>
    </rPh>
    <phoneticPr fontId="1"/>
  </si>
  <si>
    <t>商業</t>
    <rPh sb="0" eb="2">
      <t>ショウギョウ</t>
    </rPh>
    <phoneticPr fontId="1"/>
  </si>
  <si>
    <t>水産</t>
    <rPh sb="0" eb="2">
      <t>スイサン</t>
    </rPh>
    <phoneticPr fontId="1"/>
  </si>
  <si>
    <t>家庭</t>
    <rPh sb="0" eb="2">
      <t>カテイ</t>
    </rPh>
    <phoneticPr fontId="1"/>
  </si>
  <si>
    <t>看護</t>
    <rPh sb="0" eb="2">
      <t>カンゴ</t>
    </rPh>
    <phoneticPr fontId="1"/>
  </si>
  <si>
    <t>情報</t>
    <rPh sb="0" eb="2">
      <t>ジョウホウ</t>
    </rPh>
    <phoneticPr fontId="1"/>
  </si>
  <si>
    <t>福祉</t>
    <rPh sb="0" eb="2">
      <t>フクシ</t>
    </rPh>
    <phoneticPr fontId="1"/>
  </si>
  <si>
    <t>その他</t>
    <rPh sb="2" eb="3">
      <t>タ</t>
    </rPh>
    <phoneticPr fontId="1"/>
  </si>
  <si>
    <t>普通科</t>
    <rPh sb="0" eb="2">
      <t>フツウ</t>
    </rPh>
    <rPh sb="2" eb="3">
      <t>カ</t>
    </rPh>
    <phoneticPr fontId="1"/>
  </si>
  <si>
    <t>農業科</t>
    <rPh sb="0" eb="2">
      <t>ノウギョウ</t>
    </rPh>
    <rPh sb="2" eb="3">
      <t>カ</t>
    </rPh>
    <phoneticPr fontId="1"/>
  </si>
  <si>
    <t>工業科</t>
    <rPh sb="0" eb="2">
      <t>コウギョウ</t>
    </rPh>
    <rPh sb="2" eb="3">
      <t>カ</t>
    </rPh>
    <phoneticPr fontId="1"/>
  </si>
  <si>
    <t>商業科</t>
    <rPh sb="0" eb="2">
      <t>ショウギョウ</t>
    </rPh>
    <rPh sb="2" eb="3">
      <t>カ</t>
    </rPh>
    <phoneticPr fontId="1"/>
  </si>
  <si>
    <t>水産科</t>
    <rPh sb="0" eb="2">
      <t>スイサン</t>
    </rPh>
    <rPh sb="2" eb="3">
      <t>カ</t>
    </rPh>
    <phoneticPr fontId="1"/>
  </si>
  <si>
    <t>家庭科</t>
    <rPh sb="0" eb="2">
      <t>カテイ</t>
    </rPh>
    <rPh sb="2" eb="3">
      <t>カ</t>
    </rPh>
    <phoneticPr fontId="1"/>
  </si>
  <si>
    <t>看護科</t>
    <rPh sb="0" eb="2">
      <t>カンゴ</t>
    </rPh>
    <rPh sb="2" eb="3">
      <t>カ</t>
    </rPh>
    <phoneticPr fontId="1"/>
  </si>
  <si>
    <t>情報科</t>
    <rPh sb="0" eb="2">
      <t>ジョウホウ</t>
    </rPh>
    <rPh sb="2" eb="3">
      <t>カ</t>
    </rPh>
    <phoneticPr fontId="1"/>
  </si>
  <si>
    <t>福祉科</t>
    <rPh sb="0" eb="2">
      <t>フクシ</t>
    </rPh>
    <rPh sb="2" eb="3">
      <t>カ</t>
    </rPh>
    <phoneticPr fontId="1"/>
  </si>
  <si>
    <t>総合学科</t>
    <rPh sb="0" eb="2">
      <t>ソウゴウ</t>
    </rPh>
    <rPh sb="2" eb="3">
      <t>ガク</t>
    </rPh>
    <rPh sb="3" eb="4">
      <t>カ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</si>
  <si>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</si>
  <si>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2" eb="3">
      <t>ギョウ</t>
    </rPh>
    <phoneticPr fontId="1"/>
  </si>
  <si>
    <t>計</t>
    <rPh sb="0" eb="1">
      <t>ケイ</t>
    </rPh>
    <phoneticPr fontId="1"/>
  </si>
  <si>
    <t>総合
学科</t>
    <rPh sb="0" eb="2">
      <t>ソウゴウ</t>
    </rPh>
    <rPh sb="3" eb="5">
      <t>ガッカ</t>
    </rPh>
    <phoneticPr fontId="1"/>
  </si>
  <si>
    <t>販売従事者</t>
    <phoneticPr fontId="1"/>
  </si>
  <si>
    <t>事務従事者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</si>
  <si>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</si>
  <si>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</si>
  <si>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</si>
  <si>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</si>
  <si>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</si>
  <si>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</si>
  <si>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</si>
  <si>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</si>
  <si>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</si>
  <si>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</si>
  <si>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</si>
  <si>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</si>
  <si>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364-01-01</t>
    <phoneticPr fontId="1"/>
  </si>
  <si>
    <t>(SYT20774)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</si>
  <si>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</si>
  <si>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</si>
  <si>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</si>
  <si>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</si>
  <si>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</si>
  <si>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</si>
  <si>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</si>
  <si>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津久見市</t>
    <phoneticPr fontId="1"/>
  </si>
  <si>
    <t>竹田市</t>
    <phoneticPr fontId="1"/>
  </si>
  <si>
    <t>竹田市</t>
    <phoneticPr fontId="1"/>
  </si>
  <si>
    <t>豊後高田市</t>
    <phoneticPr fontId="1"/>
  </si>
  <si>
    <t>豊後高田市</t>
    <phoneticPr fontId="1"/>
  </si>
  <si>
    <t>杵築市</t>
    <phoneticPr fontId="1"/>
  </si>
  <si>
    <t>宇佐市</t>
    <phoneticPr fontId="1"/>
  </si>
  <si>
    <t>宇佐市</t>
    <phoneticPr fontId="1"/>
  </si>
  <si>
    <t>日出町</t>
    <phoneticPr fontId="1"/>
  </si>
  <si>
    <t>玖珠町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</si>
  <si>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</si>
  <si>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</si>
  <si>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学術研究，
専門・技術
サービス業</t>
    <rPh sb="0" eb="1">
      <t>ガク</t>
    </rPh>
    <rPh sb="1" eb="2">
      <t>ジュツ</t>
    </rPh>
    <rPh sb="2" eb="3">
      <t>ケン</t>
    </rPh>
    <rPh sb="3" eb="4">
      <t>キワム</t>
    </rPh>
    <rPh sb="6" eb="7">
      <t>アツム</t>
    </rPh>
    <rPh sb="7" eb="8">
      <t>モン</t>
    </rPh>
    <rPh sb="9" eb="10">
      <t>ワザ</t>
    </rPh>
    <rPh sb="10" eb="11">
      <t>ジュツ</t>
    </rPh>
    <rPh sb="16" eb="17">
      <t>ギョウ</t>
    </rPh>
    <phoneticPr fontId="1"/>
  </si>
  <si>
    <t>農林漁業従事者</t>
    <rPh sb="4" eb="6">
      <t>ジュウジ</t>
    </rPh>
    <rPh sb="6" eb="7">
      <t>シャ</t>
    </rPh>
    <phoneticPr fontId="1"/>
  </si>
  <si>
    <t>農林業従事者</t>
    <rPh sb="3" eb="5">
      <t>ジュウジ</t>
    </rPh>
    <phoneticPr fontId="1"/>
  </si>
  <si>
    <t>漁業従事者</t>
    <rPh sb="2" eb="4">
      <t>ジュウジ</t>
    </rPh>
    <phoneticPr fontId="1"/>
  </si>
  <si>
    <t>生産工程従事者</t>
    <rPh sb="0" eb="2">
      <t>セイサン</t>
    </rPh>
    <rPh sb="2" eb="4">
      <t>コウテイ</t>
    </rPh>
    <rPh sb="4" eb="7">
      <t>ジュウジシャ</t>
    </rPh>
    <phoneticPr fontId="1"/>
  </si>
  <si>
    <t>区　　分</t>
    <rPh sb="0" eb="1">
      <t>ク</t>
    </rPh>
    <rPh sb="3" eb="4">
      <t>ブン</t>
    </rPh>
    <phoneticPr fontId="6"/>
  </si>
  <si>
    <t>区
分</t>
    <rPh sb="3" eb="4">
      <t>ブン</t>
    </rPh>
    <phoneticPr fontId="6"/>
  </si>
  <si>
    <t>Ａ 大学等進学者</t>
    <phoneticPr fontId="1"/>
  </si>
  <si>
    <t>Ｂ 専修学校(専
 門課程)進学者</t>
    <rPh sb="7" eb="8">
      <t>マコト</t>
    </rPh>
    <rPh sb="10" eb="11">
      <t>モン</t>
    </rPh>
    <phoneticPr fontId="1"/>
  </si>
  <si>
    <t>Ｇ 左記以外の者</t>
    <rPh sb="2" eb="4">
      <t>サキ</t>
    </rPh>
    <rPh sb="4" eb="6">
      <t>イガイ</t>
    </rPh>
    <rPh sb="7" eb="8">
      <t>モノ</t>
    </rPh>
    <phoneticPr fontId="1"/>
  </si>
  <si>
    <t>大学等進学率(％)</t>
    <phoneticPr fontId="1"/>
  </si>
  <si>
    <t>就職者総数</t>
    <rPh sb="0" eb="1">
      <t>シュウ</t>
    </rPh>
    <rPh sb="1" eb="2">
      <t>ショク</t>
    </rPh>
    <rPh sb="2" eb="3">
      <t>シャ</t>
    </rPh>
    <rPh sb="3" eb="4">
      <t>フサ</t>
    </rPh>
    <rPh sb="4" eb="5">
      <t>カズ</t>
    </rPh>
    <phoneticPr fontId="1"/>
  </si>
  <si>
    <t xml:space="preserve">    保安職業
    従事者</t>
    <phoneticPr fontId="1"/>
  </si>
  <si>
    <t>区　　分</t>
    <rPh sb="0" eb="1">
      <t>ク</t>
    </rPh>
    <rPh sb="3" eb="4">
      <t>ブン</t>
    </rPh>
    <phoneticPr fontId="1"/>
  </si>
  <si>
    <t>区
分</t>
    <rPh sb="3" eb="4">
      <t>ブン</t>
    </rPh>
    <phoneticPr fontId="1"/>
  </si>
  <si>
    <r>
      <t xml:space="preserve">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サービス職業
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従事者</t>
    </r>
    <phoneticPr fontId="1"/>
  </si>
  <si>
    <t>左記以外のもの</t>
    <phoneticPr fontId="1"/>
  </si>
  <si>
    <t>区
分</t>
    <phoneticPr fontId="1"/>
  </si>
  <si>
    <t>農業，林業</t>
    <rPh sb="3" eb="4">
      <t>リン</t>
    </rPh>
    <rPh sb="4" eb="5">
      <t>ギョウ</t>
    </rPh>
    <phoneticPr fontId="1"/>
  </si>
  <si>
    <t>漁　業</t>
    <phoneticPr fontId="1"/>
  </si>
  <si>
    <t>建 設 業</t>
    <phoneticPr fontId="1"/>
  </si>
  <si>
    <t>製 造 業</t>
    <phoneticPr fontId="1"/>
  </si>
  <si>
    <t>電 気・ガ ス・
熱供給・水道業</t>
    <rPh sb="0" eb="1">
      <t>デン</t>
    </rPh>
    <rPh sb="2" eb="3">
      <t>キ</t>
    </rPh>
    <phoneticPr fontId="1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</si>
  <si>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"/>
  </si>
  <si>
    <t>　金融業，
保険業</t>
    <rPh sb="3" eb="4">
      <t>ギョウ</t>
    </rPh>
    <phoneticPr fontId="1"/>
  </si>
  <si>
    <t>不動産業，
物品賃貸業</t>
    <rPh sb="6" eb="7">
      <t>モノ</t>
    </rPh>
    <rPh sb="7" eb="8">
      <t>シナ</t>
    </rPh>
    <rPh sb="8" eb="9">
      <t>チン</t>
    </rPh>
    <rPh sb="9" eb="10">
      <t>カシ</t>
    </rPh>
    <rPh sb="10" eb="11">
      <t>ギョウ</t>
    </rPh>
    <phoneticPr fontId="1"/>
  </si>
  <si>
    <t>医療，福祉</t>
    <rPh sb="0" eb="1">
      <t>イ</t>
    </rPh>
    <rPh sb="1" eb="2">
      <t>リョウ</t>
    </rPh>
    <rPh sb="3" eb="4">
      <t>フク</t>
    </rPh>
    <rPh sb="4" eb="5">
      <t>シ</t>
    </rPh>
    <phoneticPr fontId="1"/>
  </si>
  <si>
    <t xml:space="preserve">  鉱業，採石業，
  砂利採取業</t>
    <rPh sb="5" eb="7">
      <t>サイセキ</t>
    </rPh>
    <rPh sb="7" eb="8">
      <t>ギョウ</t>
    </rPh>
    <rPh sb="12" eb="13">
      <t>スナ</t>
    </rPh>
    <rPh sb="13" eb="14">
      <t>リ</t>
    </rPh>
    <rPh sb="14" eb="15">
      <t>サイ</t>
    </rPh>
    <rPh sb="15" eb="16">
      <t>トリ</t>
    </rPh>
    <rPh sb="16" eb="17">
      <t>ギョウ</t>
    </rPh>
    <phoneticPr fontId="1"/>
  </si>
  <si>
    <r>
      <rPr>
        <sz val="16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 xml:space="preserve">宿泊業，飲食
</t>
    </r>
    <r>
      <rPr>
        <sz val="16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サービス業</t>
    </r>
    <rPh sb="1" eb="2">
      <t>ヤド</t>
    </rPh>
    <rPh sb="2" eb="3">
      <t>ハク</t>
    </rPh>
    <rPh sb="3" eb="4">
      <t>ギョウ</t>
    </rPh>
    <rPh sb="5" eb="6">
      <t>イン</t>
    </rPh>
    <rPh sb="6" eb="7">
      <t>ショク</t>
    </rPh>
    <rPh sb="13" eb="14">
      <t>ギョウ</t>
    </rPh>
    <phoneticPr fontId="1"/>
  </si>
  <si>
    <r>
      <t>　</t>
    </r>
    <r>
      <rPr>
        <sz val="8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複合サービス
　</t>
    </r>
    <r>
      <rPr>
        <sz val="8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事業</t>
    </r>
    <rPh sb="2" eb="4">
      <t>フクゴウ</t>
    </rPh>
    <rPh sb="11" eb="12">
      <t>コト</t>
    </rPh>
    <rPh sb="12" eb="13">
      <t>ギョウ</t>
    </rPh>
    <phoneticPr fontId="1"/>
  </si>
  <si>
    <r>
      <t xml:space="preserve">サービス業
</t>
    </r>
    <r>
      <rPr>
        <sz val="15"/>
        <rFont val="明朝体"/>
        <family val="3"/>
        <charset val="128"/>
      </rPr>
      <t>（他に分類され
ないもの）</t>
    </r>
    <rPh sb="7" eb="8">
      <t>タ</t>
    </rPh>
    <rPh sb="9" eb="11">
      <t>ブンルイ</t>
    </rPh>
    <phoneticPr fontId="1"/>
  </si>
  <si>
    <r>
      <t xml:space="preserve">公　務
</t>
    </r>
    <r>
      <rPr>
        <sz val="15"/>
        <rFont val="明朝体"/>
        <family val="3"/>
        <charset val="128"/>
      </rPr>
      <t>（他に分類される
ものを除く）</t>
    </r>
    <rPh sb="5" eb="6">
      <t>タ</t>
    </rPh>
    <rPh sb="7" eb="9">
      <t>ブンルイ</t>
    </rPh>
    <rPh sb="16" eb="17">
      <t>ノゾ</t>
    </rPh>
    <phoneticPr fontId="1"/>
  </si>
  <si>
    <t>茨城</t>
    <rPh sb="0" eb="2">
      <t>イバラキ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</si>
  <si>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</si>
  <si>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</si>
  <si>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</si>
  <si>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</si>
  <si>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静岡</t>
    <rPh sb="0" eb="2">
      <t>シズオカ</t>
    </rPh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</si>
  <si>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</si>
  <si>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</si>
  <si>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</si>
  <si>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</si>
  <si>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</si>
  <si>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</si>
  <si>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</si>
  <si>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島根</t>
    <rPh sb="0" eb="1">
      <t>シマ</t>
    </rPh>
    <rPh sb="1" eb="2">
      <t>ネ</t>
    </rPh>
    <phoneticPr fontId="1"/>
  </si>
  <si>
    <t>岡山</t>
    <phoneticPr fontId="1"/>
  </si>
  <si>
    <t>広島</t>
    <phoneticPr fontId="1"/>
  </si>
  <si>
    <t>山口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</si>
  <si>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</si>
  <si>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</si>
  <si>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</si>
  <si>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</si>
  <si>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</si>
  <si>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</si>
  <si>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 xml:space="preserve"> うち　　
 県外就職者</t>
    <phoneticPr fontId="1"/>
  </si>
  <si>
    <t>福島</t>
    <rPh sb="0" eb="2">
      <t>フクシマ</t>
    </rPh>
    <phoneticPr fontId="1"/>
  </si>
  <si>
    <r>
      <t xml:space="preserve">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就職者
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総数</t>
    </r>
    <rPh sb="3" eb="6">
      <t>シュウショクシャ</t>
    </rPh>
    <rPh sb="10" eb="11">
      <t>フサ</t>
    </rPh>
    <rPh sb="11" eb="12">
      <t>スウ</t>
    </rPh>
    <phoneticPr fontId="1"/>
  </si>
  <si>
    <t xml:space="preserve"> Ｃ 専修学校(一般課程)等入学者 </t>
    <phoneticPr fontId="1"/>
  </si>
  <si>
    <t xml:space="preserve">   輸送・機械
   運転従事者</t>
    <rPh sb="3" eb="5">
      <t>ユソウ</t>
    </rPh>
    <rPh sb="6" eb="8">
      <t>キカイ</t>
    </rPh>
    <rPh sb="12" eb="14">
      <t>ウンテン</t>
    </rPh>
    <rPh sb="14" eb="17">
      <t>ジュウジシャ</t>
    </rPh>
    <phoneticPr fontId="1"/>
  </si>
  <si>
    <t xml:space="preserve">  運搬・清掃等
  従事者</t>
    <rPh sb="2" eb="4">
      <t>ウンパン</t>
    </rPh>
    <rPh sb="5" eb="7">
      <t>セイソウ</t>
    </rPh>
    <rPh sb="7" eb="8">
      <t>トウ</t>
    </rPh>
    <rPh sb="11" eb="14">
      <t>ジュウジシャ</t>
    </rPh>
    <phoneticPr fontId="1"/>
  </si>
  <si>
    <t>岐阜</t>
    <rPh sb="0" eb="2">
      <t>ギフ</t>
    </rPh>
    <phoneticPr fontId="1"/>
  </si>
  <si>
    <t xml:space="preserve">   建設・採掘
   従事者</t>
    <rPh sb="3" eb="5">
      <t>ケンセツ</t>
    </rPh>
    <rPh sb="6" eb="8">
      <t>サイクツ</t>
    </rPh>
    <rPh sb="12" eb="15">
      <t>ジュウジシャ</t>
    </rPh>
    <phoneticPr fontId="1"/>
  </si>
  <si>
    <r>
      <t xml:space="preserve"> </t>
    </r>
    <r>
      <rPr>
        <sz val="8"/>
        <rFont val="明朝体"/>
        <family val="3"/>
        <charset val="128"/>
      </rPr>
      <t xml:space="preserve"> </t>
    </r>
    <r>
      <rPr>
        <sz val="1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教育，学習
 </t>
    </r>
    <r>
      <rPr>
        <sz val="8"/>
        <rFont val="明朝体"/>
        <family val="3"/>
        <charset val="128"/>
      </rPr>
      <t xml:space="preserve"> </t>
    </r>
    <r>
      <rPr>
        <sz val="1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支援業</t>
    </r>
    <rPh sb="3" eb="4">
      <t>キョウ</t>
    </rPh>
    <rPh sb="4" eb="5">
      <t>イク</t>
    </rPh>
    <rPh sb="6" eb="8">
      <t>ガクシュウ</t>
    </rPh>
    <phoneticPr fontId="1"/>
  </si>
  <si>
    <r>
      <t xml:space="preserve">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 xml:space="preserve">生活関連
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 xml:space="preserve">サービス業，
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娯楽業</t>
    </r>
    <rPh sb="3" eb="4">
      <t>ショウ</t>
    </rPh>
    <rPh sb="4" eb="5">
      <t>カツ</t>
    </rPh>
    <rPh sb="5" eb="6">
      <t>セキ</t>
    </rPh>
    <rPh sb="6" eb="7">
      <t>レン</t>
    </rPh>
    <rPh sb="15" eb="16">
      <t>ギョウ</t>
    </rPh>
    <phoneticPr fontId="1"/>
  </si>
  <si>
    <t>栃木</t>
    <rPh sb="0" eb="2">
      <t>トチギ</t>
    </rPh>
    <phoneticPr fontId="1"/>
  </si>
  <si>
    <t>長野</t>
    <rPh sb="0" eb="2">
      <t>ナガノ</t>
    </rPh>
    <phoneticPr fontId="1"/>
  </si>
  <si>
    <t>正規の職員等</t>
    <rPh sb="0" eb="2">
      <t>セイキ</t>
    </rPh>
    <rPh sb="3" eb="5">
      <t>ショクイン</t>
    </rPh>
    <rPh sb="5" eb="6">
      <t>トウ</t>
    </rPh>
    <phoneticPr fontId="1"/>
  </si>
  <si>
    <t>正規の職員等で
ない者</t>
    <rPh sb="0" eb="2">
      <t>セイキ</t>
    </rPh>
    <rPh sb="3" eb="5">
      <t>ショクイン</t>
    </rPh>
    <rPh sb="5" eb="6">
      <t>トウ</t>
    </rPh>
    <rPh sb="10" eb="11">
      <t>モノ</t>
    </rPh>
    <phoneticPr fontId="1"/>
  </si>
  <si>
    <r>
      <rPr>
        <sz val="6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>Ｄ</t>
    </r>
    <r>
      <rPr>
        <sz val="6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>公共職業能力
   開発施設等
   入学者</t>
    </r>
    <rPh sb="3" eb="5">
      <t>コウキョウ</t>
    </rPh>
    <rPh sb="5" eb="7">
      <t>ショクギョウ</t>
    </rPh>
    <rPh sb="7" eb="8">
      <t>ノウリョク</t>
    </rPh>
    <rPh sb="13" eb="14">
      <t>ヒラキ</t>
    </rPh>
    <rPh sb="14" eb="15">
      <t>パツ</t>
    </rPh>
    <rPh sb="15" eb="17">
      <t>シセツ</t>
    </rPh>
    <phoneticPr fontId="1"/>
  </si>
  <si>
    <t xml:space="preserve">Ｈ 不詳・
   死亡の者 </t>
    <rPh sb="2" eb="4">
      <t>フショウ</t>
    </rPh>
    <rPh sb="9" eb="11">
      <t>シボウ</t>
    </rPh>
    <rPh sb="12" eb="13">
      <t>モノ</t>
    </rPh>
    <phoneticPr fontId="1"/>
  </si>
  <si>
    <t>27年</t>
    <rPh sb="2" eb="3">
      <t>ネン</t>
    </rPh>
    <phoneticPr fontId="1"/>
  </si>
  <si>
    <t>沖縄</t>
    <rPh sb="0" eb="2">
      <t>オキナワ</t>
    </rPh>
    <phoneticPr fontId="1"/>
  </si>
  <si>
    <t>愛媛</t>
    <rPh sb="0" eb="2">
      <t>エヒメ</t>
    </rPh>
    <phoneticPr fontId="1"/>
  </si>
  <si>
    <t>平成27年3月</t>
  </si>
  <si>
    <t>27年</t>
  </si>
  <si>
    <t>平成28年3月</t>
    <phoneticPr fontId="1"/>
  </si>
  <si>
    <t>28年</t>
    <phoneticPr fontId="1"/>
  </si>
  <si>
    <t>28年</t>
    <phoneticPr fontId="1"/>
  </si>
  <si>
    <t>28年</t>
    <rPh sb="2" eb="3">
      <t>ネン</t>
    </rPh>
    <phoneticPr fontId="1"/>
  </si>
  <si>
    <t>石川</t>
    <rPh sb="0" eb="2">
      <t>イシカワ</t>
    </rPh>
    <phoneticPr fontId="1"/>
  </si>
  <si>
    <t>徳島</t>
    <rPh sb="0" eb="2">
      <t>トクシマ</t>
    </rPh>
    <phoneticPr fontId="1"/>
  </si>
  <si>
    <t>第４８表　　学科別進路別卒業者数    （高等学校）</t>
    <rPh sb="6" eb="9">
      <t>ガッカベツ</t>
    </rPh>
    <phoneticPr fontId="1"/>
  </si>
  <si>
    <r>
      <t>Ｅ 就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職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者</t>
    </r>
    <phoneticPr fontId="1"/>
  </si>
  <si>
    <r>
      <rPr>
        <sz val="9"/>
        <rFont val="明朝体"/>
        <family val="3"/>
        <charset val="128"/>
      </rPr>
      <t xml:space="preserve"> </t>
    </r>
    <r>
      <rPr>
        <sz val="14"/>
        <rFont val="明朝体"/>
        <family val="3"/>
        <charset val="128"/>
      </rPr>
      <t xml:space="preserve">Ｆ 一時的な仕事 
</t>
    </r>
    <r>
      <rPr>
        <sz val="9"/>
        <rFont val="明朝体"/>
        <family val="3"/>
        <charset val="128"/>
      </rPr>
      <t xml:space="preserve"> </t>
    </r>
    <r>
      <rPr>
        <sz val="14"/>
        <rFont val="明朝体"/>
        <family val="3"/>
        <charset val="128"/>
      </rPr>
      <t>　 に就いた者</t>
    </r>
    <rPh sb="3" eb="6">
      <t>イチジテキ</t>
    </rPh>
    <rPh sb="7" eb="9">
      <t>シゴト</t>
    </rPh>
    <rPh sb="15" eb="16">
      <t>ツ</t>
    </rPh>
    <rPh sb="18" eb="19">
      <t>モノ</t>
    </rPh>
    <phoneticPr fontId="1"/>
  </si>
  <si>
    <t>第４９表　　学科別職業別就職者数    （高等学校）</t>
    <rPh sb="6" eb="9">
      <t>ガッカベツ</t>
    </rPh>
    <phoneticPr fontId="1"/>
  </si>
  <si>
    <r>
      <t xml:space="preserve">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専門的・技術的
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職業従事者</t>
    </r>
    <phoneticPr fontId="1"/>
  </si>
  <si>
    <t>第５０表　　産業別就職者数    （高等学校）  （つづき）</t>
    <phoneticPr fontId="1"/>
  </si>
  <si>
    <t xml:space="preserve">第５０表　　産業別就職者数    （高等学校）  </t>
    <phoneticPr fontId="1"/>
  </si>
  <si>
    <t xml:space="preserve">第５１表　　就職先都道府県別就職者数    （高等学校）  </t>
    <rPh sb="6" eb="9">
      <t>シュウショクサキ</t>
    </rPh>
    <phoneticPr fontId="1"/>
  </si>
  <si>
    <t>北海道
・東北</t>
    <rPh sb="0" eb="3">
      <t>ホッカイドウ</t>
    </rPh>
    <rPh sb="5" eb="7">
      <t>トウホク</t>
    </rPh>
    <phoneticPr fontId="1"/>
  </si>
  <si>
    <t>第５１表　　都道府県別就職者数    （高等学校）  (つづき）</t>
    <phoneticPr fontId="1"/>
  </si>
  <si>
    <r>
      <t>Ｉ</t>
    </r>
    <r>
      <rPr>
        <sz val="14"/>
        <rFont val="明朝体"/>
        <family val="3"/>
        <charset val="128"/>
      </rPr>
      <t>　ＡからＤの
　　うち就職し
　　ている者
　　（再掲）</t>
    </r>
    <rPh sb="12" eb="14">
      <t>シュウショク</t>
    </rPh>
    <rPh sb="21" eb="22">
      <t>モノ</t>
    </rPh>
    <rPh sb="26" eb="28">
      <t>サイケイ</t>
    </rPh>
    <phoneticPr fontId="1"/>
  </si>
  <si>
    <t>計</t>
    <phoneticPr fontId="6"/>
  </si>
  <si>
    <t>総    数
(A+B+C+D+E+F+G+H)</t>
    <phoneticPr fontId="1"/>
  </si>
  <si>
    <t>卒業者に占める就職者(E+I)の割合(％)</t>
    <rPh sb="0" eb="3">
      <t>ソツギョウシャ</t>
    </rPh>
    <rPh sb="4" eb="5">
      <t>シ</t>
    </rPh>
    <rPh sb="7" eb="10">
      <t>シュウショクシャ</t>
    </rPh>
    <rPh sb="16" eb="18">
      <t>ワリアイ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</si>
  <si>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</si>
  <si>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</si>
  <si>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県内就職者</t>
    <rPh sb="0" eb="2">
      <t>ケンナイ</t>
    </rPh>
    <rPh sb="2" eb="5">
      <t>シュウショクシャ</t>
    </rPh>
    <phoneticPr fontId="1"/>
  </si>
  <si>
    <t>県外就職者</t>
    <rPh sb="0" eb="2">
      <t>ケンガイ</t>
    </rPh>
    <rPh sb="2" eb="5">
      <t>シュウショクシャ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</si>
</sst>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_ ;_ @_ "/>
  </numFmts>
  <fonts count="1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8"/>
      <name val="明朝体"/>
      <family val="3"/>
      <charset val="128"/>
    </font>
    <font>
      <sz val="16"/>
      <name val="明朝体"/>
      <family val="3"/>
      <charset val="128"/>
    </font>
    <font>
      <u/>
      <sz val="10.5"/>
      <color indexed="12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5"/>
      <name val="明朝体"/>
      <family val="3"/>
      <charset val="128"/>
    </font>
    <font>
      <sz val="8"/>
      <name val="明朝体"/>
      <family val="3"/>
      <charset val="128"/>
    </font>
    <font>
      <sz val="10"/>
      <name val="明朝体"/>
      <family val="3"/>
      <charset val="128"/>
    </font>
    <font>
      <sz val="13"/>
      <name val="明朝体"/>
      <family val="3"/>
      <charset val="128"/>
    </font>
    <font>
      <sz val="9"/>
      <name val="明朝体"/>
      <family val="3"/>
      <charset val="128"/>
    </font>
    <font>
      <sz val="6"/>
      <name val="明朝体"/>
      <family val="3"/>
      <charset val="128"/>
    </font>
    <font>
      <sz val="1"/>
      <name val="明朝体"/>
      <family val="3"/>
      <charset val="128"/>
    </font>
    <font>
      <sz val="3"/>
      <name val="明朝体"/>
      <family val="3"/>
      <charset val="128"/>
    </font>
    <font>
      <sz val="11"/>
      <name val="ＭＳ Ｐゴシック"/>
      <family val="3"/>
      <charset val="128"/>
    </font>
    <font>
      <b/>
      <sz val="16"/>
      <name val="明朝体"/>
      <family val="3"/>
      <charset val="128"/>
    </font>
    <font>
      <u/>
      <sz val="17"/>
      <name val="明朝体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3" fontId="0" fillId="2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</cellStyleXfs>
  <cellXfs count="299">
    <xf numFmtId="3" fontId="0" fillId="2" borderId="0" xfId="0" applyNumberFormat="1"/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 shrinkToFi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shrinkToFit="1"/>
    </xf>
    <xf numFmtId="3" fontId="5" fillId="0" borderId="12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shrinkToFit="1"/>
    </xf>
    <xf numFmtId="3" fontId="5" fillId="0" borderId="2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 vertical="center"/>
    </xf>
    <xf numFmtId="176" fontId="7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6" xfId="0" applyNumberFormat="1" applyFont="1" applyFill="1" applyBorder="1" applyAlignment="1">
      <alignment horizontal="centerContinuous" vertical="center"/>
    </xf>
    <xf numFmtId="3" fontId="5" fillId="0" borderId="6" xfId="0" applyNumberFormat="1" applyFont="1" applyFill="1" applyBorder="1" applyAlignment="1">
      <alignment horizontal="distributed" vertical="center"/>
    </xf>
    <xf numFmtId="3" fontId="5" fillId="0" borderId="7" xfId="0" applyNumberFormat="1" applyFont="1" applyFill="1" applyBorder="1" applyAlignment="1">
      <alignment horizontal="centerContinuous" vertical="center"/>
    </xf>
    <xf numFmtId="176" fontId="7" fillId="0" borderId="15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 shrinkToFit="1"/>
    </xf>
    <xf numFmtId="3" fontId="16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top"/>
    </xf>
    <xf numFmtId="3" fontId="2" fillId="0" borderId="2" xfId="0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 vertical="top"/>
    </xf>
    <xf numFmtId="3" fontId="17" fillId="0" borderId="1" xfId="1" applyNumberFormat="1" applyFont="1" applyFill="1" applyBorder="1" applyAlignment="1" applyProtection="1">
      <alignment vertical="center" shrinkToFi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 justifyLastLine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16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3" fontId="5" fillId="0" borderId="6" xfId="0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41" fontId="5" fillId="0" borderId="8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Font="1" applyFill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Continuous" vertical="center"/>
    </xf>
    <xf numFmtId="41" fontId="5" fillId="0" borderId="6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0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 shrinkToFit="1"/>
    </xf>
    <xf numFmtId="3" fontId="5" fillId="0" borderId="0" xfId="0" applyFont="1" applyFill="1" applyBorder="1" applyAlignment="1">
      <alignment horizontal="center" vertical="center"/>
    </xf>
    <xf numFmtId="3" fontId="5" fillId="0" borderId="6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56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horizontal="right" vertical="center" shrinkToFit="1"/>
    </xf>
    <xf numFmtId="41" fontId="7" fillId="0" borderId="3" xfId="0" applyNumberFormat="1" applyFont="1" applyFill="1" applyBorder="1" applyAlignment="1">
      <alignment vertical="center" shrinkToFit="1"/>
    </xf>
    <xf numFmtId="41" fontId="7" fillId="0" borderId="56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41" fontId="5" fillId="0" borderId="57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wrapText="1" shrinkToFit="1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 shrinkToFit="1"/>
    </xf>
    <xf numFmtId="3" fontId="5" fillId="0" borderId="56" xfId="0" applyNumberFormat="1" applyFont="1" applyFill="1" applyBorder="1" applyAlignment="1">
      <alignment horizontal="centerContinuous" vertical="center"/>
    </xf>
    <xf numFmtId="3" fontId="3" fillId="0" borderId="11" xfId="0" applyNumberFormat="1" applyFont="1" applyFill="1" applyBorder="1" applyAlignment="1">
      <alignment horizontal="left" vertical="center" wrapText="1" shrinkToFit="1"/>
    </xf>
    <xf numFmtId="3" fontId="3" fillId="0" borderId="2" xfId="0" applyNumberFormat="1" applyFont="1" applyFill="1" applyBorder="1" applyAlignment="1">
      <alignment horizontal="left" vertical="center" wrapText="1" shrinkToFit="1"/>
    </xf>
    <xf numFmtId="3" fontId="3" fillId="0" borderId="54" xfId="0" applyNumberFormat="1" applyFont="1" applyFill="1" applyBorder="1" applyAlignment="1">
      <alignment horizontal="left" vertical="center" wrapText="1" shrinkToFit="1"/>
    </xf>
    <xf numFmtId="3" fontId="3" fillId="0" borderId="27" xfId="0" applyNumberFormat="1" applyFont="1" applyFill="1" applyBorder="1" applyAlignment="1">
      <alignment horizontal="left" vertical="center" wrapText="1" shrinkToFit="1"/>
    </xf>
    <xf numFmtId="3" fontId="3" fillId="0" borderId="13" xfId="0" applyNumberFormat="1" applyFont="1" applyFill="1" applyBorder="1" applyAlignment="1">
      <alignment horizontal="left" vertical="center" wrapText="1" shrinkToFit="1"/>
    </xf>
    <xf numFmtId="3" fontId="3" fillId="0" borderId="55" xfId="0" applyNumberFormat="1" applyFont="1" applyFill="1" applyBorder="1" applyAlignment="1">
      <alignment horizontal="left" vertical="center" wrapText="1" shrinkToFit="1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 shrinkToFit="1"/>
    </xf>
    <xf numFmtId="3" fontId="5" fillId="0" borderId="2" xfId="0" applyNumberFormat="1" applyFont="1" applyFill="1" applyBorder="1" applyAlignment="1">
      <alignment horizontal="center" vertical="center" shrinkToFit="1"/>
    </xf>
    <xf numFmtId="3" fontId="5" fillId="0" borderId="3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shrinkToFit="1"/>
    </xf>
    <xf numFmtId="3" fontId="5" fillId="0" borderId="15" xfId="0" applyNumberFormat="1" applyFont="1" applyFill="1" applyBorder="1" applyAlignment="1">
      <alignment horizontal="center" vertical="center" shrinkToFit="1"/>
    </xf>
    <xf numFmtId="3" fontId="5" fillId="0" borderId="7" xfId="0" applyNumberFormat="1" applyFont="1" applyFill="1" applyBorder="1" applyAlignment="1">
      <alignment horizontal="center" vertical="center" shrinkToFit="1"/>
    </xf>
    <xf numFmtId="3" fontId="10" fillId="0" borderId="11" xfId="0" applyNumberFormat="1" applyFont="1" applyFill="1" applyBorder="1" applyAlignment="1">
      <alignment vertical="center" wrapText="1" shrinkToFit="1"/>
    </xf>
    <xf numFmtId="3" fontId="10" fillId="0" borderId="2" xfId="0" applyNumberFormat="1" applyFont="1" applyFill="1" applyBorder="1" applyAlignment="1">
      <alignment vertical="center" shrinkToFit="1"/>
    </xf>
    <xf numFmtId="3" fontId="10" fillId="0" borderId="27" xfId="0" applyNumberFormat="1" applyFont="1" applyFill="1" applyBorder="1" applyAlignment="1">
      <alignment vertical="center" shrinkToFit="1"/>
    </xf>
    <xf numFmtId="3" fontId="10" fillId="0" borderId="13" xfId="0" applyNumberFormat="1" applyFont="1" applyFill="1" applyBorder="1" applyAlignment="1">
      <alignment vertical="center" shrinkToFit="1"/>
    </xf>
    <xf numFmtId="3" fontId="0" fillId="0" borderId="5" xfId="0" applyNumberFormat="1" applyFont="1" applyFill="1" applyBorder="1" applyAlignment="1">
      <alignment vertical="center" wrapText="1" shrinkToFit="1"/>
    </xf>
    <xf numFmtId="3" fontId="0" fillId="0" borderId="2" xfId="0" applyNumberFormat="1" applyFont="1" applyFill="1" applyBorder="1" applyAlignment="1">
      <alignment vertical="center" shrinkToFit="1"/>
    </xf>
    <xf numFmtId="3" fontId="0" fillId="0" borderId="4" xfId="0" applyNumberFormat="1" applyFont="1" applyFill="1" applyBorder="1" applyAlignment="1">
      <alignment vertical="center" shrinkToFit="1"/>
    </xf>
    <xf numFmtId="3" fontId="0" fillId="0" borderId="28" xfId="0" applyNumberFormat="1" applyFont="1" applyFill="1" applyBorder="1" applyAlignment="1">
      <alignment vertical="center" shrinkToFit="1"/>
    </xf>
    <xf numFmtId="3" fontId="0" fillId="0" borderId="13" xfId="0" applyNumberFormat="1" applyFont="1" applyFill="1" applyBorder="1" applyAlignment="1">
      <alignment vertical="center" shrinkToFit="1"/>
    </xf>
    <xf numFmtId="3" fontId="0" fillId="0" borderId="40" xfId="0" applyNumberFormat="1" applyFont="1" applyFill="1" applyBorder="1" applyAlignment="1">
      <alignment vertical="center" shrinkToFit="1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 vertical="center"/>
    </xf>
    <xf numFmtId="3" fontId="5" fillId="0" borderId="16" xfId="0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 wrapText="1" shrinkToFit="1"/>
    </xf>
    <xf numFmtId="3" fontId="3" fillId="0" borderId="2" xfId="0" applyNumberFormat="1" applyFont="1" applyFill="1" applyBorder="1" applyAlignment="1">
      <alignment vertical="center" shrinkToFit="1"/>
    </xf>
    <xf numFmtId="3" fontId="3" fillId="0" borderId="27" xfId="0" applyNumberFormat="1" applyFont="1" applyFill="1" applyBorder="1" applyAlignment="1">
      <alignment vertical="center" shrinkToFit="1"/>
    </xf>
    <xf numFmtId="3" fontId="3" fillId="0" borderId="13" xfId="0" applyNumberFormat="1" applyFont="1" applyFill="1" applyBorder="1" applyAlignment="1">
      <alignment vertical="center" shrinkToFit="1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vertical="center" wrapText="1"/>
    </xf>
    <xf numFmtId="3" fontId="0" fillId="0" borderId="27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53" xfId="0" applyNumberFormat="1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Fill="1" applyBorder="1" applyAlignment="1">
      <alignment horizontal="left" vertical="center" wrapText="1" shrinkToFit="1"/>
    </xf>
    <xf numFmtId="3" fontId="5" fillId="0" borderId="2" xfId="0" applyNumberFormat="1" applyFont="1" applyFill="1" applyBorder="1" applyAlignment="1">
      <alignment horizontal="left" vertical="center" wrapText="1" shrinkToFit="1"/>
    </xf>
    <xf numFmtId="3" fontId="5" fillId="0" borderId="4" xfId="0" applyNumberFormat="1" applyFont="1" applyFill="1" applyBorder="1" applyAlignment="1">
      <alignment horizontal="left" vertical="center" wrapText="1" shrinkToFit="1"/>
    </xf>
    <xf numFmtId="3" fontId="5" fillId="0" borderId="15" xfId="0" applyNumberFormat="1" applyFont="1" applyFill="1" applyBorder="1" applyAlignment="1">
      <alignment horizontal="left" vertical="center" wrapText="1" shrinkToFit="1"/>
    </xf>
    <xf numFmtId="3" fontId="5" fillId="0" borderId="1" xfId="0" applyNumberFormat="1" applyFont="1" applyFill="1" applyBorder="1" applyAlignment="1">
      <alignment horizontal="left" vertical="center" wrapText="1" shrinkToFit="1"/>
    </xf>
    <xf numFmtId="3" fontId="5" fillId="0" borderId="7" xfId="0" applyNumberFormat="1" applyFont="1" applyFill="1" applyBorder="1" applyAlignment="1">
      <alignment horizontal="left" vertical="center" wrapText="1" shrinkToFit="1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3" fontId="5" fillId="0" borderId="15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3" fontId="5" fillId="0" borderId="7" xfId="0" applyNumberFormat="1" applyFont="1" applyFill="1" applyBorder="1" applyAlignment="1">
      <alignment horizontal="center" vertical="center" wrapText="1" shrinkToFit="1"/>
    </xf>
    <xf numFmtId="3" fontId="3" fillId="0" borderId="11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3" fillId="0" borderId="15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/>
    <xf numFmtId="3" fontId="0" fillId="0" borderId="26" xfId="0" applyNumberFormat="1" applyFont="1" applyFill="1" applyBorder="1"/>
    <xf numFmtId="3" fontId="5" fillId="0" borderId="26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 justifyLastLine="1" shrinkToFit="1"/>
    </xf>
    <xf numFmtId="3" fontId="5" fillId="0" borderId="25" xfId="0" applyNumberFormat="1" applyFont="1" applyFill="1" applyBorder="1" applyAlignment="1">
      <alignment horizontal="center" vertical="center" justifyLastLine="1" shrinkToFit="1"/>
    </xf>
    <xf numFmtId="3" fontId="5" fillId="0" borderId="26" xfId="0" applyNumberFormat="1" applyFont="1" applyFill="1" applyBorder="1" applyAlignment="1">
      <alignment horizontal="center" vertical="center" justifyLastLine="1" shrinkToFi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left" vertical="center" wrapText="1" justifyLastLine="1"/>
    </xf>
    <xf numFmtId="3" fontId="5" fillId="0" borderId="2" xfId="0" applyNumberFormat="1" applyFont="1" applyFill="1" applyBorder="1" applyAlignment="1">
      <alignment horizontal="left" vertical="center" wrapText="1" justifyLastLine="1"/>
    </xf>
    <xf numFmtId="3" fontId="5" fillId="0" borderId="4" xfId="0" applyNumberFormat="1" applyFont="1" applyFill="1" applyBorder="1" applyAlignment="1">
      <alignment horizontal="left" vertical="center" wrapText="1" justifyLastLine="1"/>
    </xf>
    <xf numFmtId="3" fontId="5" fillId="0" borderId="27" xfId="0" applyNumberFormat="1" applyFont="1" applyFill="1" applyBorder="1" applyAlignment="1">
      <alignment horizontal="left" vertical="center" wrapText="1" justifyLastLine="1"/>
    </xf>
    <xf numFmtId="3" fontId="5" fillId="0" borderId="13" xfId="0" applyNumberFormat="1" applyFont="1" applyFill="1" applyBorder="1" applyAlignment="1">
      <alignment horizontal="left" vertical="center" wrapText="1" justifyLastLine="1"/>
    </xf>
    <xf numFmtId="3" fontId="5" fillId="0" borderId="40" xfId="0" applyNumberFormat="1" applyFont="1" applyFill="1" applyBorder="1" applyAlignment="1">
      <alignment horizontal="left" vertical="center" wrapText="1" justifyLastLine="1"/>
    </xf>
    <xf numFmtId="3" fontId="3" fillId="0" borderId="11" xfId="0" applyNumberFormat="1" applyFont="1" applyFill="1" applyBorder="1" applyAlignment="1">
      <alignment horizontal="left" vertical="center" wrapText="1" justifyLastLine="1"/>
    </xf>
    <xf numFmtId="3" fontId="3" fillId="0" borderId="2" xfId="0" applyNumberFormat="1" applyFont="1" applyFill="1" applyBorder="1" applyAlignment="1">
      <alignment horizontal="left" vertical="center" wrapText="1" justifyLastLine="1"/>
    </xf>
    <xf numFmtId="3" fontId="3" fillId="0" borderId="4" xfId="0" applyNumberFormat="1" applyFont="1" applyFill="1" applyBorder="1" applyAlignment="1">
      <alignment horizontal="left" vertical="center" wrapText="1" justifyLastLine="1"/>
    </xf>
    <xf numFmtId="3" fontId="3" fillId="0" borderId="27" xfId="0" applyNumberFormat="1" applyFont="1" applyFill="1" applyBorder="1" applyAlignment="1">
      <alignment horizontal="left" vertical="center" wrapText="1" justifyLastLine="1"/>
    </xf>
    <xf numFmtId="3" fontId="3" fillId="0" borderId="13" xfId="0" applyNumberFormat="1" applyFont="1" applyFill="1" applyBorder="1" applyAlignment="1">
      <alignment horizontal="left" vertical="center" wrapText="1" justifyLastLine="1"/>
    </xf>
    <xf numFmtId="3" fontId="3" fillId="0" borderId="40" xfId="0" applyNumberFormat="1" applyFont="1" applyFill="1" applyBorder="1" applyAlignment="1">
      <alignment horizontal="left" vertical="center" wrapText="1" justifyLastLine="1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 justifyLastLine="1"/>
    </xf>
    <xf numFmtId="3" fontId="5" fillId="0" borderId="2" xfId="0" applyNumberFormat="1" applyFont="1" applyFill="1" applyBorder="1" applyAlignment="1">
      <alignment horizontal="center" vertical="center" wrapText="1" justifyLastLine="1"/>
    </xf>
    <xf numFmtId="3" fontId="5" fillId="0" borderId="4" xfId="0" applyNumberFormat="1" applyFont="1" applyFill="1" applyBorder="1" applyAlignment="1">
      <alignment horizontal="center" vertical="center" wrapText="1" justifyLastLine="1"/>
    </xf>
    <xf numFmtId="3" fontId="5" fillId="0" borderId="27" xfId="0" applyNumberFormat="1" applyFont="1" applyFill="1" applyBorder="1" applyAlignment="1">
      <alignment horizontal="center" vertical="center" wrapText="1" justifyLastLine="1"/>
    </xf>
    <xf numFmtId="3" fontId="5" fillId="0" borderId="13" xfId="0" applyNumberFormat="1" applyFont="1" applyFill="1" applyBorder="1" applyAlignment="1">
      <alignment horizontal="center" vertical="center" wrapText="1" justifyLastLine="1"/>
    </xf>
    <xf numFmtId="3" fontId="5" fillId="0" borderId="40" xfId="0" applyNumberFormat="1" applyFont="1" applyFill="1" applyBorder="1" applyAlignment="1">
      <alignment horizontal="center" vertical="center" wrapText="1" justifyLastLine="1"/>
    </xf>
    <xf numFmtId="3" fontId="5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3" fontId="0" fillId="0" borderId="27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40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left" vertical="center" wrapText="1"/>
    </xf>
    <xf numFmtId="3" fontId="10" fillId="0" borderId="42" xfId="0" applyNumberFormat="1" applyFont="1" applyFill="1" applyBorder="1" applyAlignment="1">
      <alignment horizontal="left"/>
    </xf>
    <xf numFmtId="3" fontId="10" fillId="0" borderId="51" xfId="0" applyNumberFormat="1" applyFont="1" applyFill="1" applyBorder="1" applyAlignment="1">
      <alignment horizontal="left"/>
    </xf>
    <xf numFmtId="41" fontId="7" fillId="0" borderId="12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/>
    </xf>
    <xf numFmtId="41" fontId="7" fillId="0" borderId="8" xfId="0" applyNumberFormat="1" applyFont="1" applyFill="1" applyBorder="1" applyAlignment="1">
      <alignment vertical="center" shrinkToFit="1"/>
    </xf>
    <xf numFmtId="176" fontId="7" fillId="0" borderId="56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5"/>
  <sheetViews>
    <sheetView showGridLines="0" showOutlineSymbols="0" view="pageBreakPreview" zoomScale="60" zoomScaleNormal="56" workbookViewId="0">
      <selection activeCell="B1" sqref="B1"/>
    </sheetView>
  </sheetViews>
  <sheetFormatPr defaultColWidth="10.69921875" defaultRowHeight="42.95" customHeight="1"/>
  <cols>
    <col min="1" max="1" width="1.69921875" style="3" customWidth="1"/>
    <col min="2" max="2" width="11.796875" style="3" customWidth="1"/>
    <col min="3" max="3" width="1.69921875" style="3" customWidth="1"/>
    <col min="4" max="4" width="9.5" style="3" customWidth="1"/>
    <col min="5" max="6" width="8.3984375" style="3" customWidth="1"/>
    <col min="7" max="10" width="8.296875" style="3" customWidth="1"/>
    <col min="11" max="11" width="6.69921875" style="3" customWidth="1"/>
    <col min="12" max="12" width="8.296875" style="3" customWidth="1"/>
    <col min="13" max="15" width="6.19921875" style="3" customWidth="1"/>
    <col min="16" max="18" width="5.69921875" style="3" customWidth="1"/>
    <col min="19" max="19" width="5.296875" style="3" customWidth="1"/>
    <col min="20" max="22" width="7.69921875" style="3" customWidth="1"/>
    <col min="23" max="37" width="5.69921875" style="3" customWidth="1"/>
    <col min="38" max="43" width="7.3984375" style="3" customWidth="1"/>
    <col min="44" max="44" width="1" style="3" customWidth="1"/>
    <col min="45" max="45" width="7.69921875" style="29" customWidth="1"/>
    <col min="46" max="46" width="10.69921875" style="3"/>
    <col min="47" max="47" width="4.69921875" style="3" customWidth="1"/>
    <col min="48" max="48" width="12.69921875" style="3" customWidth="1"/>
    <col min="49" max="49" width="7.69921875" style="3" customWidth="1"/>
    <col min="50" max="52" width="6.69921875" style="3" customWidth="1"/>
    <col min="53" max="54" width="5.69921875" style="3" customWidth="1"/>
    <col min="55" max="55" width="6.69921875" style="3" customWidth="1"/>
    <col min="56" max="57" width="5.69921875" style="3" customWidth="1"/>
    <col min="58" max="58" width="6.69921875" style="3" customWidth="1"/>
    <col min="59" max="60" width="5.69921875" style="3" customWidth="1"/>
    <col min="61" max="61" width="6.69921875" style="3" customWidth="1"/>
    <col min="62" max="62" width="10.69921875" style="3"/>
    <col min="63" max="64" width="5.69921875" style="3" customWidth="1"/>
    <col min="65" max="77" width="6.69921875" style="3" customWidth="1"/>
    <col min="78" max="78" width="4.69921875" style="3" customWidth="1"/>
    <col min="79" max="79" width="12.69921875" style="3" customWidth="1"/>
    <col min="80" max="81" width="7.69921875" style="3" customWidth="1"/>
    <col min="82" max="83" width="6.69921875" style="3" customWidth="1"/>
    <col min="84" max="84" width="7.69921875" style="3" customWidth="1"/>
    <col min="85" max="86" width="6.69921875" style="3" customWidth="1"/>
    <col min="87" max="95" width="4.69921875" style="3" customWidth="1"/>
    <col min="96" max="96" width="12.69921875" style="3" customWidth="1"/>
    <col min="97" max="104" width="10.69921875" style="3"/>
    <col min="105" max="105" width="4.69921875" style="3" customWidth="1"/>
    <col min="106" max="106" width="12.69921875" style="3" customWidth="1"/>
    <col min="107" max="115" width="8.69921875" style="3" customWidth="1"/>
    <col min="116" max="16384" width="10.69921875" style="3"/>
  </cols>
  <sheetData>
    <row r="1" spans="1:118" s="1" customFormat="1" ht="31.5" customHeight="1">
      <c r="B1" s="1" t="s">
        <v>178</v>
      </c>
      <c r="AS1" s="2"/>
    </row>
    <row r="2" spans="1:118" ht="31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5"/>
      <c r="DM2" s="3" t="s">
        <v>0</v>
      </c>
    </row>
    <row r="3" spans="1:118" ht="45" customHeight="1">
      <c r="A3" s="145" t="s">
        <v>101</v>
      </c>
      <c r="B3" s="145"/>
      <c r="C3" s="145"/>
      <c r="D3" s="144" t="s">
        <v>190</v>
      </c>
      <c r="E3" s="145"/>
      <c r="F3" s="146"/>
      <c r="G3" s="182" t="s">
        <v>103</v>
      </c>
      <c r="H3" s="145"/>
      <c r="I3" s="183"/>
      <c r="J3" s="150" t="s">
        <v>104</v>
      </c>
      <c r="K3" s="139"/>
      <c r="L3" s="151"/>
      <c r="M3" s="144" t="s">
        <v>154</v>
      </c>
      <c r="N3" s="189"/>
      <c r="O3" s="189"/>
      <c r="P3" s="154" t="s">
        <v>165</v>
      </c>
      <c r="Q3" s="155"/>
      <c r="R3" s="155"/>
      <c r="S3" s="109"/>
      <c r="T3" s="192" t="s">
        <v>179</v>
      </c>
      <c r="U3" s="192"/>
      <c r="V3" s="192"/>
      <c r="W3" s="192"/>
      <c r="X3" s="192"/>
      <c r="Y3" s="193"/>
      <c r="Z3" s="158" t="s">
        <v>180</v>
      </c>
      <c r="AA3" s="159"/>
      <c r="AB3" s="160"/>
      <c r="AC3" s="171" t="s">
        <v>105</v>
      </c>
      <c r="AD3" s="168"/>
      <c r="AE3" s="172"/>
      <c r="AF3" s="178" t="s">
        <v>166</v>
      </c>
      <c r="AG3" s="179"/>
      <c r="AH3" s="179"/>
      <c r="AI3" s="117" t="s">
        <v>188</v>
      </c>
      <c r="AJ3" s="118"/>
      <c r="AK3" s="119"/>
      <c r="AL3" s="167" t="s">
        <v>106</v>
      </c>
      <c r="AM3" s="168"/>
      <c r="AN3" s="168"/>
      <c r="AO3" s="129" t="s">
        <v>191</v>
      </c>
      <c r="AP3" s="130"/>
      <c r="AQ3" s="131"/>
      <c r="AR3" s="138" t="s">
        <v>102</v>
      </c>
      <c r="AS3" s="139"/>
      <c r="DM3" s="3" t="s">
        <v>0</v>
      </c>
    </row>
    <row r="4" spans="1:118" ht="45" customHeight="1">
      <c r="A4" s="187"/>
      <c r="B4" s="187"/>
      <c r="C4" s="187"/>
      <c r="D4" s="147"/>
      <c r="E4" s="148"/>
      <c r="F4" s="149"/>
      <c r="G4" s="184"/>
      <c r="H4" s="185"/>
      <c r="I4" s="186"/>
      <c r="J4" s="152"/>
      <c r="K4" s="143"/>
      <c r="L4" s="153"/>
      <c r="M4" s="190"/>
      <c r="N4" s="191"/>
      <c r="O4" s="191"/>
      <c r="P4" s="156"/>
      <c r="Q4" s="157"/>
      <c r="R4" s="157"/>
      <c r="S4" s="110"/>
      <c r="T4" s="194" t="s">
        <v>163</v>
      </c>
      <c r="U4" s="194"/>
      <c r="V4" s="195"/>
      <c r="W4" s="196" t="s">
        <v>164</v>
      </c>
      <c r="X4" s="197"/>
      <c r="Y4" s="198"/>
      <c r="Z4" s="161"/>
      <c r="AA4" s="162"/>
      <c r="AB4" s="163"/>
      <c r="AC4" s="173"/>
      <c r="AD4" s="170"/>
      <c r="AE4" s="174"/>
      <c r="AF4" s="180"/>
      <c r="AG4" s="181"/>
      <c r="AH4" s="181"/>
      <c r="AI4" s="120"/>
      <c r="AJ4" s="121"/>
      <c r="AK4" s="122"/>
      <c r="AL4" s="169"/>
      <c r="AM4" s="170"/>
      <c r="AN4" s="170"/>
      <c r="AO4" s="132"/>
      <c r="AP4" s="133"/>
      <c r="AQ4" s="134"/>
      <c r="AR4" s="140"/>
      <c r="AS4" s="141"/>
    </row>
    <row r="5" spans="1:118" ht="23.1" customHeight="1">
      <c r="A5" s="187"/>
      <c r="B5" s="187"/>
      <c r="C5" s="187"/>
      <c r="D5" s="188" t="s">
        <v>1</v>
      </c>
      <c r="E5" s="188" t="s">
        <v>2</v>
      </c>
      <c r="F5" s="188" t="s">
        <v>3</v>
      </c>
      <c r="G5" s="123" t="s">
        <v>1</v>
      </c>
      <c r="H5" s="123" t="s">
        <v>2</v>
      </c>
      <c r="I5" s="123" t="s">
        <v>3</v>
      </c>
      <c r="J5" s="123" t="s">
        <v>1</v>
      </c>
      <c r="K5" s="123" t="s">
        <v>2</v>
      </c>
      <c r="L5" s="123" t="s">
        <v>3</v>
      </c>
      <c r="M5" s="123" t="s">
        <v>1</v>
      </c>
      <c r="N5" s="123" t="s">
        <v>2</v>
      </c>
      <c r="O5" s="123" t="s">
        <v>3</v>
      </c>
      <c r="P5" s="177" t="s">
        <v>1</v>
      </c>
      <c r="Q5" s="123" t="s">
        <v>2</v>
      </c>
      <c r="R5" s="126" t="s">
        <v>3</v>
      </c>
      <c r="S5" s="11"/>
      <c r="T5" s="199" t="s">
        <v>1</v>
      </c>
      <c r="U5" s="123" t="s">
        <v>2</v>
      </c>
      <c r="V5" s="123" t="s">
        <v>3</v>
      </c>
      <c r="W5" s="123" t="s">
        <v>1</v>
      </c>
      <c r="X5" s="123" t="s">
        <v>2</v>
      </c>
      <c r="Y5" s="123" t="s">
        <v>3</v>
      </c>
      <c r="Z5" s="123" t="s">
        <v>1</v>
      </c>
      <c r="AA5" s="123" t="s">
        <v>2</v>
      </c>
      <c r="AB5" s="123" t="s">
        <v>3</v>
      </c>
      <c r="AC5" s="123" t="s">
        <v>1</v>
      </c>
      <c r="AD5" s="123" t="s">
        <v>2</v>
      </c>
      <c r="AE5" s="123" t="s">
        <v>3</v>
      </c>
      <c r="AF5" s="123" t="s">
        <v>1</v>
      </c>
      <c r="AG5" s="123" t="s">
        <v>2</v>
      </c>
      <c r="AH5" s="126" t="s">
        <v>3</v>
      </c>
      <c r="AI5" s="123" t="s">
        <v>1</v>
      </c>
      <c r="AJ5" s="123" t="s">
        <v>2</v>
      </c>
      <c r="AK5" s="126" t="s">
        <v>3</v>
      </c>
      <c r="AL5" s="164" t="s">
        <v>1</v>
      </c>
      <c r="AM5" s="123" t="s">
        <v>2</v>
      </c>
      <c r="AN5" s="126" t="s">
        <v>3</v>
      </c>
      <c r="AO5" s="135" t="s">
        <v>189</v>
      </c>
      <c r="AP5" s="123" t="s">
        <v>2</v>
      </c>
      <c r="AQ5" s="123" t="s">
        <v>3</v>
      </c>
      <c r="AR5" s="140"/>
      <c r="AS5" s="141"/>
      <c r="DM5" s="7" t="s">
        <v>0</v>
      </c>
      <c r="DN5" s="3" t="s">
        <v>0</v>
      </c>
    </row>
    <row r="6" spans="1:118" ht="23.1" customHeight="1">
      <c r="A6" s="187"/>
      <c r="B6" s="187"/>
      <c r="C6" s="187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36"/>
      <c r="Q6" s="124"/>
      <c r="R6" s="127"/>
      <c r="S6" s="107"/>
      <c r="T6" s="200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7"/>
      <c r="AI6" s="124"/>
      <c r="AJ6" s="124"/>
      <c r="AK6" s="127"/>
      <c r="AL6" s="165"/>
      <c r="AM6" s="124"/>
      <c r="AN6" s="127"/>
      <c r="AO6" s="136"/>
      <c r="AP6" s="124"/>
      <c r="AQ6" s="124"/>
      <c r="AR6" s="140"/>
      <c r="AS6" s="141"/>
      <c r="DN6" s="3" t="s">
        <v>0</v>
      </c>
    </row>
    <row r="7" spans="1:118" ht="21.6" customHeight="1">
      <c r="A7" s="148"/>
      <c r="B7" s="148"/>
      <c r="C7" s="148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37"/>
      <c r="Q7" s="125"/>
      <c r="R7" s="128"/>
      <c r="S7" s="11"/>
      <c r="T7" s="201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8"/>
      <c r="AI7" s="125"/>
      <c r="AJ7" s="125"/>
      <c r="AK7" s="128"/>
      <c r="AL7" s="166"/>
      <c r="AM7" s="125"/>
      <c r="AN7" s="128"/>
      <c r="AO7" s="137"/>
      <c r="AP7" s="125"/>
      <c r="AQ7" s="125"/>
      <c r="AR7" s="142"/>
      <c r="AS7" s="143"/>
      <c r="DN7" s="3" t="s">
        <v>0</v>
      </c>
    </row>
    <row r="8" spans="1:118" ht="31.5" customHeight="1">
      <c r="A8" s="8"/>
      <c r="B8" s="8"/>
      <c r="C8" s="9"/>
      <c r="D8" s="10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12"/>
      <c r="AS8" s="13"/>
    </row>
    <row r="9" spans="1:118" ht="39" customHeight="1">
      <c r="A9" s="175" t="s">
        <v>170</v>
      </c>
      <c r="B9" s="175"/>
      <c r="C9" s="176"/>
      <c r="D9" s="98">
        <v>10517</v>
      </c>
      <c r="E9" s="95">
        <v>5261</v>
      </c>
      <c r="F9" s="95">
        <v>5256</v>
      </c>
      <c r="G9" s="95">
        <v>4943</v>
      </c>
      <c r="H9" s="95">
        <v>2194</v>
      </c>
      <c r="I9" s="95">
        <v>2749</v>
      </c>
      <c r="J9" s="95">
        <v>2211</v>
      </c>
      <c r="K9" s="95">
        <v>948</v>
      </c>
      <c r="L9" s="95">
        <v>1263</v>
      </c>
      <c r="M9" s="95">
        <v>302</v>
      </c>
      <c r="N9" s="95">
        <v>203</v>
      </c>
      <c r="O9" s="95">
        <v>99</v>
      </c>
      <c r="P9" s="95">
        <v>76</v>
      </c>
      <c r="Q9" s="95">
        <v>68</v>
      </c>
      <c r="R9" s="95">
        <v>8</v>
      </c>
      <c r="S9" s="14"/>
      <c r="T9" s="95">
        <v>2718</v>
      </c>
      <c r="U9" s="95">
        <v>1734</v>
      </c>
      <c r="V9" s="95">
        <v>984</v>
      </c>
      <c r="W9" s="100">
        <v>28</v>
      </c>
      <c r="X9" s="100">
        <v>5</v>
      </c>
      <c r="Y9" s="100">
        <v>23</v>
      </c>
      <c r="Z9" s="95">
        <v>53</v>
      </c>
      <c r="AA9" s="95">
        <v>17</v>
      </c>
      <c r="AB9" s="95">
        <v>36</v>
      </c>
      <c r="AC9" s="95">
        <v>177</v>
      </c>
      <c r="AD9" s="95">
        <v>89</v>
      </c>
      <c r="AE9" s="95">
        <v>88</v>
      </c>
      <c r="AF9" s="95">
        <v>9</v>
      </c>
      <c r="AG9" s="95">
        <v>3</v>
      </c>
      <c r="AH9" s="95">
        <v>6</v>
      </c>
      <c r="AI9" s="95">
        <v>22</v>
      </c>
      <c r="AJ9" s="95">
        <v>8</v>
      </c>
      <c r="AK9" s="95">
        <v>14</v>
      </c>
      <c r="AL9" s="96">
        <v>47</v>
      </c>
      <c r="AM9" s="96">
        <v>41.7</v>
      </c>
      <c r="AN9" s="96">
        <v>52.3</v>
      </c>
      <c r="AO9" s="96">
        <v>26.3</v>
      </c>
      <c r="AP9" s="96">
        <v>33.200000000000003</v>
      </c>
      <c r="AQ9" s="96">
        <v>19.5</v>
      </c>
      <c r="AR9" s="15"/>
      <c r="AS9" s="17" t="s">
        <v>171</v>
      </c>
    </row>
    <row r="10" spans="1:118" ht="22.5" customHeight="1">
      <c r="A10" s="11"/>
      <c r="B10" s="11"/>
      <c r="C10" s="16"/>
      <c r="D10" s="98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14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6"/>
      <c r="AM10" s="96"/>
      <c r="AN10" s="96"/>
      <c r="AO10" s="96"/>
      <c r="AP10" s="96"/>
      <c r="AQ10" s="96"/>
      <c r="AR10" s="15"/>
      <c r="AS10" s="17"/>
    </row>
    <row r="11" spans="1:118" ht="39" customHeight="1">
      <c r="A11" s="175" t="s">
        <v>172</v>
      </c>
      <c r="B11" s="175"/>
      <c r="C11" s="176"/>
      <c r="D11" s="98">
        <f>SUM(E11:F11)</f>
        <v>10343</v>
      </c>
      <c r="E11" s="95">
        <f>H11+K11+N11+Q11+U11+X11+AA11+AD11+AG11</f>
        <v>5209</v>
      </c>
      <c r="F11" s="95">
        <f>I11+L11+O11+R11+V11+Y11+AB11+AE11+AH11</f>
        <v>5134</v>
      </c>
      <c r="G11" s="95">
        <f>SUM(H11:I11)</f>
        <v>4798</v>
      </c>
      <c r="H11" s="95">
        <f>SUM(H13:H23)</f>
        <v>2196</v>
      </c>
      <c r="I11" s="95">
        <f>SUM(I13:I23)</f>
        <v>2602</v>
      </c>
      <c r="J11" s="95">
        <f>SUM(K11:L11)</f>
        <v>2118</v>
      </c>
      <c r="K11" s="95">
        <f>SUM(K13:K23)</f>
        <v>861</v>
      </c>
      <c r="L11" s="95">
        <f>SUM(L13:L23)</f>
        <v>1257</v>
      </c>
      <c r="M11" s="95">
        <f>SUM(N11:O11)</f>
        <v>308</v>
      </c>
      <c r="N11" s="95">
        <f>SUM(N13:N23)</f>
        <v>184</v>
      </c>
      <c r="O11" s="95">
        <f>SUM(O13:O23)</f>
        <v>124</v>
      </c>
      <c r="P11" s="95">
        <f>SUM(Q11:R11)</f>
        <v>69</v>
      </c>
      <c r="Q11" s="95">
        <f>SUM(Q13:Q23)</f>
        <v>61</v>
      </c>
      <c r="R11" s="95">
        <f>SUM(R13:R23)</f>
        <v>8</v>
      </c>
      <c r="S11" s="14"/>
      <c r="T11" s="95">
        <f>SUM(U11:V11)</f>
        <v>2743</v>
      </c>
      <c r="U11" s="95">
        <f>SUM(U13:U23)</f>
        <v>1754</v>
      </c>
      <c r="V11" s="95">
        <f>SUM(V13:V23)</f>
        <v>989</v>
      </c>
      <c r="W11" s="95">
        <f t="shared" ref="W11:W21" si="0">SUM(X11:Y11)</f>
        <v>14</v>
      </c>
      <c r="X11" s="95">
        <f>SUM(X13:X23)</f>
        <v>3</v>
      </c>
      <c r="Y11" s="95">
        <f>SUM(Y13:Y23)</f>
        <v>11</v>
      </c>
      <c r="Z11" s="95">
        <f>SUM(AA11:AB11)</f>
        <v>56</v>
      </c>
      <c r="AA11" s="95">
        <f>SUM(AA13:AA23)</f>
        <v>23</v>
      </c>
      <c r="AB11" s="95">
        <f>SUM(AB13:AB23)</f>
        <v>33</v>
      </c>
      <c r="AC11" s="95">
        <f>SUM(AD11:AE11)</f>
        <v>235</v>
      </c>
      <c r="AD11" s="95">
        <f>SUM(AD13:AD23)</f>
        <v>127</v>
      </c>
      <c r="AE11" s="95">
        <f>SUM(AE13:AE23)</f>
        <v>108</v>
      </c>
      <c r="AF11" s="95">
        <f>SUM(AG11:AH11)</f>
        <v>2</v>
      </c>
      <c r="AG11" s="95">
        <f>SUM(AG13:AG23)</f>
        <v>0</v>
      </c>
      <c r="AH11" s="95">
        <f>SUM(AH13:AH23)</f>
        <v>2</v>
      </c>
      <c r="AI11" s="95">
        <f>SUM(AJ11:AK11)</f>
        <v>19</v>
      </c>
      <c r="AJ11" s="95">
        <f>SUM(AJ13:AJ23)</f>
        <v>8</v>
      </c>
      <c r="AK11" s="95">
        <f>SUM(AK13:AK23)</f>
        <v>11</v>
      </c>
      <c r="AL11" s="96">
        <f>IF(D11=0,REPT(" ",4)&amp;"-",ROUND(G11/D11*100,1))</f>
        <v>46.4</v>
      </c>
      <c r="AM11" s="96">
        <f>IF(E11=0,REPT(" ",4)&amp;"-",ROUND(H11/E11*100,1))</f>
        <v>42.2</v>
      </c>
      <c r="AN11" s="96">
        <f>IF(F11=0,REPT(" ",4)&amp;"-",ROUND(I11/F11*100,1))</f>
        <v>50.7</v>
      </c>
      <c r="AO11" s="96">
        <v>26.8394082954655</v>
      </c>
      <c r="AP11" s="96">
        <v>33.883662891149903</v>
      </c>
      <c r="AQ11" s="96">
        <v>19.692247760031201</v>
      </c>
      <c r="AR11" s="15"/>
      <c r="AS11" s="17" t="s">
        <v>173</v>
      </c>
      <c r="AT11" s="30"/>
    </row>
    <row r="12" spans="1:118" ht="22.5" customHeight="1">
      <c r="A12" s="18"/>
      <c r="B12" s="18"/>
      <c r="C12" s="19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6"/>
      <c r="AM12" s="96"/>
      <c r="AN12" s="96"/>
      <c r="AO12" s="96"/>
      <c r="AP12" s="96"/>
      <c r="AQ12" s="96"/>
      <c r="AR12" s="15"/>
      <c r="AS12" s="20"/>
      <c r="AT12" s="30"/>
    </row>
    <row r="13" spans="1:118" ht="69.95" customHeight="1">
      <c r="A13" s="21"/>
      <c r="B13" s="8" t="s">
        <v>47</v>
      </c>
      <c r="C13" s="22"/>
      <c r="D13" s="98">
        <f t="shared" ref="D13:D21" si="1">SUM(E13:F13)</f>
        <v>5992</v>
      </c>
      <c r="E13" s="95">
        <f>H13+K13+N13+Q13+U13+X13+AA13+AD13+AG13</f>
        <v>2984</v>
      </c>
      <c r="F13" s="95">
        <f>I13+L13+O13+R13+V13+Y13+AB13+AE13+AH13</f>
        <v>3008</v>
      </c>
      <c r="G13" s="95">
        <f t="shared" ref="G13:G21" si="2">SUM(H13:I13)</f>
        <v>3759</v>
      </c>
      <c r="H13" s="95">
        <v>1837</v>
      </c>
      <c r="I13" s="95">
        <v>1922</v>
      </c>
      <c r="J13" s="95">
        <f t="shared" ref="J13:J21" si="3">SUM(K13:L13)</f>
        <v>1117</v>
      </c>
      <c r="K13" s="95">
        <v>483</v>
      </c>
      <c r="L13" s="95">
        <v>634</v>
      </c>
      <c r="M13" s="95">
        <f t="shared" ref="M13:M21" si="4">SUM(N13:O13)</f>
        <v>287</v>
      </c>
      <c r="N13" s="95">
        <v>175</v>
      </c>
      <c r="O13" s="95">
        <v>112</v>
      </c>
      <c r="P13" s="95">
        <f t="shared" ref="P13:P21" si="5">SUM(Q13:R13)</f>
        <v>49</v>
      </c>
      <c r="Q13" s="95">
        <v>46</v>
      </c>
      <c r="R13" s="95">
        <v>3</v>
      </c>
      <c r="S13" s="14"/>
      <c r="T13" s="95">
        <f t="shared" ref="T13:T21" si="6">SUM(U13:V13)</f>
        <v>595</v>
      </c>
      <c r="U13" s="95">
        <v>349</v>
      </c>
      <c r="V13" s="95">
        <v>246</v>
      </c>
      <c r="W13" s="95">
        <f t="shared" si="0"/>
        <v>7</v>
      </c>
      <c r="X13" s="95">
        <v>2</v>
      </c>
      <c r="Y13" s="95">
        <v>5</v>
      </c>
      <c r="Z13" s="95">
        <f t="shared" ref="Z13:Z21" si="7">SUM(AA13:AB13)</f>
        <v>19</v>
      </c>
      <c r="AA13" s="95">
        <v>4</v>
      </c>
      <c r="AB13" s="95">
        <v>15</v>
      </c>
      <c r="AC13" s="95">
        <f t="shared" ref="AC13:AC21" si="8">SUM(AD13:AE13)</f>
        <v>157</v>
      </c>
      <c r="AD13" s="95">
        <v>88</v>
      </c>
      <c r="AE13" s="95">
        <v>69</v>
      </c>
      <c r="AF13" s="95">
        <f t="shared" ref="AF13:AF21" si="9">SUM(AG13:AH13)</f>
        <v>2</v>
      </c>
      <c r="AG13" s="95">
        <v>0</v>
      </c>
      <c r="AH13" s="95">
        <v>2</v>
      </c>
      <c r="AI13" s="95">
        <f t="shared" ref="AI13:AI21" si="10">SUM(AJ13:AK13)</f>
        <v>6</v>
      </c>
      <c r="AJ13" s="95">
        <v>1</v>
      </c>
      <c r="AK13" s="95">
        <v>5</v>
      </c>
      <c r="AL13" s="96">
        <f t="shared" ref="AL13:AN21" si="11">IF(D13=0,REPT(" ",4)&amp;"-",ROUND(G13/D13*100,1))</f>
        <v>62.7</v>
      </c>
      <c r="AM13" s="96">
        <f t="shared" si="11"/>
        <v>61.6</v>
      </c>
      <c r="AN13" s="96">
        <f t="shared" si="11"/>
        <v>63.9</v>
      </c>
      <c r="AO13" s="96">
        <v>10.1468624833111</v>
      </c>
      <c r="AP13" s="96">
        <v>11.7962466487936</v>
      </c>
      <c r="AQ13" s="96">
        <v>8.5106382978723403</v>
      </c>
      <c r="AR13" s="23"/>
      <c r="AS13" s="17" t="s">
        <v>37</v>
      </c>
    </row>
    <row r="14" spans="1:118" ht="69.95" customHeight="1">
      <c r="A14" s="24"/>
      <c r="B14" s="11" t="s">
        <v>48</v>
      </c>
      <c r="C14" s="25"/>
      <c r="D14" s="98">
        <f t="shared" si="1"/>
        <v>429</v>
      </c>
      <c r="E14" s="95">
        <f t="shared" ref="E14:E18" si="12">H14+K14+N14+Q14+U14+X14+AA14+AD14+AG14</f>
        <v>257</v>
      </c>
      <c r="F14" s="95">
        <f t="shared" ref="F14:F18" si="13">I14+L14+O14+R14+V14+Y14+AB14+AE14+AH14</f>
        <v>172</v>
      </c>
      <c r="G14" s="95">
        <f t="shared" si="2"/>
        <v>29</v>
      </c>
      <c r="H14" s="95">
        <v>16</v>
      </c>
      <c r="I14" s="95">
        <v>13</v>
      </c>
      <c r="J14" s="95">
        <f t="shared" si="3"/>
        <v>104</v>
      </c>
      <c r="K14" s="95">
        <v>59</v>
      </c>
      <c r="L14" s="95">
        <v>45</v>
      </c>
      <c r="M14" s="95">
        <f t="shared" si="4"/>
        <v>0</v>
      </c>
      <c r="N14" s="95">
        <v>0</v>
      </c>
      <c r="O14" s="95">
        <v>0</v>
      </c>
      <c r="P14" s="95">
        <f t="shared" si="5"/>
        <v>1</v>
      </c>
      <c r="Q14" s="95">
        <v>0</v>
      </c>
      <c r="R14" s="95">
        <v>1</v>
      </c>
      <c r="S14" s="14"/>
      <c r="T14" s="95">
        <f t="shared" si="6"/>
        <v>267</v>
      </c>
      <c r="U14" s="95">
        <v>168</v>
      </c>
      <c r="V14" s="95">
        <v>99</v>
      </c>
      <c r="W14" s="95">
        <f t="shared" si="0"/>
        <v>2</v>
      </c>
      <c r="X14" s="95">
        <v>0</v>
      </c>
      <c r="Y14" s="95">
        <v>2</v>
      </c>
      <c r="Z14" s="95">
        <f t="shared" si="7"/>
        <v>5</v>
      </c>
      <c r="AA14" s="95">
        <v>3</v>
      </c>
      <c r="AB14" s="95">
        <v>2</v>
      </c>
      <c r="AC14" s="95">
        <f t="shared" si="8"/>
        <v>21</v>
      </c>
      <c r="AD14" s="95">
        <v>11</v>
      </c>
      <c r="AE14" s="95">
        <v>10</v>
      </c>
      <c r="AF14" s="95">
        <f t="shared" si="9"/>
        <v>0</v>
      </c>
      <c r="AG14" s="95">
        <v>0</v>
      </c>
      <c r="AH14" s="95">
        <v>0</v>
      </c>
      <c r="AI14" s="95">
        <f t="shared" si="10"/>
        <v>1</v>
      </c>
      <c r="AJ14" s="95">
        <v>1</v>
      </c>
      <c r="AK14" s="95">
        <v>0</v>
      </c>
      <c r="AL14" s="96">
        <f t="shared" si="11"/>
        <v>6.8</v>
      </c>
      <c r="AM14" s="96">
        <f t="shared" si="11"/>
        <v>6.2</v>
      </c>
      <c r="AN14" s="96">
        <f t="shared" si="11"/>
        <v>7.6</v>
      </c>
      <c r="AO14" s="96">
        <v>62.937062937062898</v>
      </c>
      <c r="AP14" s="96">
        <v>65.758754863813195</v>
      </c>
      <c r="AQ14" s="96">
        <v>58.720930232558104</v>
      </c>
      <c r="AR14" s="15"/>
      <c r="AS14" s="17" t="s">
        <v>38</v>
      </c>
    </row>
    <row r="15" spans="1:118" ht="69.95" customHeight="1">
      <c r="A15" s="24"/>
      <c r="B15" s="11" t="s">
        <v>49</v>
      </c>
      <c r="C15" s="25"/>
      <c r="D15" s="98">
        <f t="shared" si="1"/>
        <v>1376</v>
      </c>
      <c r="E15" s="95">
        <f t="shared" si="12"/>
        <v>1235</v>
      </c>
      <c r="F15" s="95">
        <f t="shared" si="13"/>
        <v>141</v>
      </c>
      <c r="G15" s="95">
        <f t="shared" si="2"/>
        <v>153</v>
      </c>
      <c r="H15" s="95">
        <v>132</v>
      </c>
      <c r="I15" s="95">
        <v>21</v>
      </c>
      <c r="J15" s="95">
        <f t="shared" si="3"/>
        <v>154</v>
      </c>
      <c r="K15" s="95">
        <v>127</v>
      </c>
      <c r="L15" s="95">
        <v>27</v>
      </c>
      <c r="M15" s="95">
        <f t="shared" si="4"/>
        <v>1</v>
      </c>
      <c r="N15" s="95">
        <v>1</v>
      </c>
      <c r="O15" s="95">
        <v>0</v>
      </c>
      <c r="P15" s="95">
        <f t="shared" si="5"/>
        <v>12</v>
      </c>
      <c r="Q15" s="95">
        <v>11</v>
      </c>
      <c r="R15" s="95">
        <v>1</v>
      </c>
      <c r="S15" s="14"/>
      <c r="T15" s="95">
        <f t="shared" si="6"/>
        <v>1037</v>
      </c>
      <c r="U15" s="95">
        <v>946</v>
      </c>
      <c r="V15" s="95">
        <v>91</v>
      </c>
      <c r="W15" s="95">
        <f t="shared" si="0"/>
        <v>1</v>
      </c>
      <c r="X15" s="95">
        <v>0</v>
      </c>
      <c r="Y15" s="95">
        <v>1</v>
      </c>
      <c r="Z15" s="95">
        <f t="shared" si="7"/>
        <v>9</v>
      </c>
      <c r="AA15" s="95">
        <v>9</v>
      </c>
      <c r="AB15" s="95">
        <v>0</v>
      </c>
      <c r="AC15" s="95">
        <f t="shared" si="8"/>
        <v>9</v>
      </c>
      <c r="AD15" s="95">
        <v>9</v>
      </c>
      <c r="AE15" s="95">
        <v>0</v>
      </c>
      <c r="AF15" s="95">
        <f t="shared" si="9"/>
        <v>0</v>
      </c>
      <c r="AG15" s="95">
        <v>0</v>
      </c>
      <c r="AH15" s="95">
        <v>0</v>
      </c>
      <c r="AI15" s="95">
        <f t="shared" si="10"/>
        <v>2</v>
      </c>
      <c r="AJ15" s="95">
        <v>2</v>
      </c>
      <c r="AK15" s="95">
        <v>0</v>
      </c>
      <c r="AL15" s="96">
        <f t="shared" si="11"/>
        <v>11.1</v>
      </c>
      <c r="AM15" s="96">
        <f t="shared" si="11"/>
        <v>10.7</v>
      </c>
      <c r="AN15" s="96">
        <f t="shared" si="11"/>
        <v>14.9</v>
      </c>
      <c r="AO15" s="96">
        <v>75.581395348837205</v>
      </c>
      <c r="AP15" s="96">
        <v>76.761133603238903</v>
      </c>
      <c r="AQ15" s="96">
        <v>65.248226950354606</v>
      </c>
      <c r="AR15" s="15"/>
      <c r="AS15" s="17" t="s">
        <v>39</v>
      </c>
    </row>
    <row r="16" spans="1:118" ht="69.95" customHeight="1">
      <c r="A16" s="24"/>
      <c r="B16" s="11" t="s">
        <v>50</v>
      </c>
      <c r="C16" s="25"/>
      <c r="D16" s="98">
        <f t="shared" si="1"/>
        <v>912</v>
      </c>
      <c r="E16" s="95">
        <f t="shared" si="12"/>
        <v>264</v>
      </c>
      <c r="F16" s="95">
        <f t="shared" si="13"/>
        <v>648</v>
      </c>
      <c r="G16" s="95">
        <f t="shared" si="2"/>
        <v>171</v>
      </c>
      <c r="H16" s="95">
        <v>50</v>
      </c>
      <c r="I16" s="95">
        <v>121</v>
      </c>
      <c r="J16" s="95">
        <f t="shared" si="3"/>
        <v>273</v>
      </c>
      <c r="K16" s="95">
        <v>77</v>
      </c>
      <c r="L16" s="95">
        <v>196</v>
      </c>
      <c r="M16" s="95">
        <f t="shared" si="4"/>
        <v>4</v>
      </c>
      <c r="N16" s="95">
        <v>0</v>
      </c>
      <c r="O16" s="95">
        <v>4</v>
      </c>
      <c r="P16" s="95">
        <f t="shared" si="5"/>
        <v>4</v>
      </c>
      <c r="Q16" s="95">
        <v>1</v>
      </c>
      <c r="R16" s="95">
        <v>3</v>
      </c>
      <c r="S16" s="14"/>
      <c r="T16" s="95">
        <f t="shared" si="6"/>
        <v>443</v>
      </c>
      <c r="U16" s="95">
        <v>132</v>
      </c>
      <c r="V16" s="95">
        <v>311</v>
      </c>
      <c r="W16" s="95">
        <f t="shared" si="0"/>
        <v>3</v>
      </c>
      <c r="X16" s="95">
        <v>1</v>
      </c>
      <c r="Y16" s="95">
        <v>2</v>
      </c>
      <c r="Z16" s="95">
        <f t="shared" si="7"/>
        <v>7</v>
      </c>
      <c r="AA16" s="95">
        <v>2</v>
      </c>
      <c r="AB16" s="95">
        <v>5</v>
      </c>
      <c r="AC16" s="95">
        <f t="shared" si="8"/>
        <v>7</v>
      </c>
      <c r="AD16" s="95">
        <v>1</v>
      </c>
      <c r="AE16" s="95">
        <v>6</v>
      </c>
      <c r="AF16" s="95">
        <f t="shared" si="9"/>
        <v>0</v>
      </c>
      <c r="AG16" s="95">
        <v>0</v>
      </c>
      <c r="AH16" s="95">
        <v>0</v>
      </c>
      <c r="AI16" s="95">
        <f t="shared" si="10"/>
        <v>4</v>
      </c>
      <c r="AJ16" s="95">
        <v>1</v>
      </c>
      <c r="AK16" s="95">
        <v>3</v>
      </c>
      <c r="AL16" s="96">
        <f t="shared" si="11"/>
        <v>18.8</v>
      </c>
      <c r="AM16" s="96">
        <f t="shared" si="11"/>
        <v>18.899999999999999</v>
      </c>
      <c r="AN16" s="96">
        <f t="shared" si="11"/>
        <v>18.7</v>
      </c>
      <c r="AO16" s="96">
        <v>49.342105263157897</v>
      </c>
      <c r="AP16" s="96">
        <v>50.7575757575758</v>
      </c>
      <c r="AQ16" s="96">
        <v>48.765432098765402</v>
      </c>
      <c r="AR16" s="15"/>
      <c r="AS16" s="17" t="s">
        <v>40</v>
      </c>
    </row>
    <row r="17" spans="1:45" ht="69.95" customHeight="1">
      <c r="A17" s="24"/>
      <c r="B17" s="11" t="s">
        <v>51</v>
      </c>
      <c r="C17" s="25"/>
      <c r="D17" s="98">
        <f t="shared" si="1"/>
        <v>38</v>
      </c>
      <c r="E17" s="95">
        <f t="shared" si="12"/>
        <v>33</v>
      </c>
      <c r="F17" s="95">
        <f t="shared" si="13"/>
        <v>5</v>
      </c>
      <c r="G17" s="95">
        <f t="shared" si="2"/>
        <v>5</v>
      </c>
      <c r="H17" s="95">
        <v>5</v>
      </c>
      <c r="I17" s="95">
        <v>0</v>
      </c>
      <c r="J17" s="95">
        <f t="shared" si="3"/>
        <v>1</v>
      </c>
      <c r="K17" s="95">
        <v>1</v>
      </c>
      <c r="L17" s="95">
        <v>0</v>
      </c>
      <c r="M17" s="95">
        <f t="shared" si="4"/>
        <v>0</v>
      </c>
      <c r="N17" s="95">
        <v>0</v>
      </c>
      <c r="O17" s="95">
        <v>0</v>
      </c>
      <c r="P17" s="95">
        <f t="shared" si="5"/>
        <v>0</v>
      </c>
      <c r="Q17" s="95">
        <v>0</v>
      </c>
      <c r="R17" s="95">
        <v>0</v>
      </c>
      <c r="S17" s="14"/>
      <c r="T17" s="95">
        <f t="shared" si="6"/>
        <v>32</v>
      </c>
      <c r="U17" s="95">
        <v>27</v>
      </c>
      <c r="V17" s="95">
        <v>5</v>
      </c>
      <c r="W17" s="95">
        <f t="shared" si="0"/>
        <v>0</v>
      </c>
      <c r="X17" s="95">
        <v>0</v>
      </c>
      <c r="Y17" s="95">
        <v>0</v>
      </c>
      <c r="Z17" s="95">
        <f t="shared" si="7"/>
        <v>0</v>
      </c>
      <c r="AA17" s="95">
        <v>0</v>
      </c>
      <c r="AB17" s="95">
        <v>0</v>
      </c>
      <c r="AC17" s="95">
        <f t="shared" si="8"/>
        <v>0</v>
      </c>
      <c r="AD17" s="95">
        <v>0</v>
      </c>
      <c r="AE17" s="95">
        <v>0</v>
      </c>
      <c r="AF17" s="95">
        <f t="shared" si="9"/>
        <v>0</v>
      </c>
      <c r="AG17" s="95">
        <v>0</v>
      </c>
      <c r="AH17" s="95">
        <v>0</v>
      </c>
      <c r="AI17" s="95">
        <f t="shared" si="10"/>
        <v>0</v>
      </c>
      <c r="AJ17" s="95">
        <v>0</v>
      </c>
      <c r="AK17" s="95">
        <v>0</v>
      </c>
      <c r="AL17" s="96">
        <f t="shared" si="11"/>
        <v>13.2</v>
      </c>
      <c r="AM17" s="96">
        <f t="shared" si="11"/>
        <v>15.2</v>
      </c>
      <c r="AN17" s="96">
        <f t="shared" si="11"/>
        <v>0</v>
      </c>
      <c r="AO17" s="96">
        <v>84.210526315789494</v>
      </c>
      <c r="AP17" s="96">
        <v>81.818181818181799</v>
      </c>
      <c r="AQ17" s="96">
        <v>100</v>
      </c>
      <c r="AR17" s="15"/>
      <c r="AS17" s="17" t="s">
        <v>41</v>
      </c>
    </row>
    <row r="18" spans="1:45" ht="69.95" customHeight="1">
      <c r="A18" s="24"/>
      <c r="B18" s="11" t="s">
        <v>52</v>
      </c>
      <c r="C18" s="16"/>
      <c r="D18" s="98">
        <f t="shared" si="1"/>
        <v>315</v>
      </c>
      <c r="E18" s="95">
        <f t="shared" si="12"/>
        <v>95</v>
      </c>
      <c r="F18" s="95">
        <f t="shared" si="13"/>
        <v>220</v>
      </c>
      <c r="G18" s="95">
        <f t="shared" si="2"/>
        <v>97</v>
      </c>
      <c r="H18" s="95">
        <v>17</v>
      </c>
      <c r="I18" s="95">
        <v>80</v>
      </c>
      <c r="J18" s="95">
        <f t="shared" si="3"/>
        <v>48</v>
      </c>
      <c r="K18" s="95">
        <v>9</v>
      </c>
      <c r="L18" s="95">
        <v>39</v>
      </c>
      <c r="M18" s="95">
        <f t="shared" si="4"/>
        <v>4</v>
      </c>
      <c r="N18" s="95">
        <v>3</v>
      </c>
      <c r="O18" s="95">
        <v>1</v>
      </c>
      <c r="P18" s="95">
        <f t="shared" si="5"/>
        <v>0</v>
      </c>
      <c r="Q18" s="95">
        <v>0</v>
      </c>
      <c r="R18" s="95">
        <v>0</v>
      </c>
      <c r="S18" s="14"/>
      <c r="T18" s="95">
        <f t="shared" si="6"/>
        <v>150</v>
      </c>
      <c r="U18" s="95">
        <v>61</v>
      </c>
      <c r="V18" s="95">
        <v>89</v>
      </c>
      <c r="W18" s="95">
        <f t="shared" si="0"/>
        <v>0</v>
      </c>
      <c r="X18" s="95">
        <v>0</v>
      </c>
      <c r="Y18" s="95">
        <v>0</v>
      </c>
      <c r="Z18" s="95">
        <f t="shared" si="7"/>
        <v>8</v>
      </c>
      <c r="AA18" s="95">
        <v>3</v>
      </c>
      <c r="AB18" s="95">
        <v>5</v>
      </c>
      <c r="AC18" s="95">
        <f t="shared" si="8"/>
        <v>8</v>
      </c>
      <c r="AD18" s="95">
        <v>2</v>
      </c>
      <c r="AE18" s="95">
        <v>6</v>
      </c>
      <c r="AF18" s="95">
        <f t="shared" si="9"/>
        <v>0</v>
      </c>
      <c r="AG18" s="95">
        <v>0</v>
      </c>
      <c r="AH18" s="95">
        <v>0</v>
      </c>
      <c r="AI18" s="95">
        <f t="shared" si="10"/>
        <v>1</v>
      </c>
      <c r="AJ18" s="95">
        <v>0</v>
      </c>
      <c r="AK18" s="95">
        <v>1</v>
      </c>
      <c r="AL18" s="96">
        <f t="shared" si="11"/>
        <v>30.8</v>
      </c>
      <c r="AM18" s="96">
        <f t="shared" si="11"/>
        <v>17.899999999999999</v>
      </c>
      <c r="AN18" s="96">
        <f t="shared" si="11"/>
        <v>36.4</v>
      </c>
      <c r="AO18" s="96">
        <v>47.936507936507901</v>
      </c>
      <c r="AP18" s="96">
        <v>64.210526315789494</v>
      </c>
      <c r="AQ18" s="96">
        <v>40.909090909090899</v>
      </c>
      <c r="AR18" s="15"/>
      <c r="AS18" s="17" t="s">
        <v>42</v>
      </c>
    </row>
    <row r="19" spans="1:45" ht="69.95" customHeight="1">
      <c r="A19" s="11"/>
      <c r="B19" s="11" t="s">
        <v>53</v>
      </c>
      <c r="C19" s="26"/>
      <c r="D19" s="98">
        <f t="shared" si="1"/>
        <v>348</v>
      </c>
      <c r="E19" s="95">
        <f>H19+K19+N19+Q19+U19+X19+AA19+AD19+AG19</f>
        <v>32</v>
      </c>
      <c r="F19" s="95">
        <f>I19+L19+O19+R19+V19+Y19+AB19+AE19+AH19</f>
        <v>316</v>
      </c>
      <c r="G19" s="95">
        <f t="shared" si="2"/>
        <v>207</v>
      </c>
      <c r="H19" s="95">
        <v>13</v>
      </c>
      <c r="I19" s="95">
        <v>194</v>
      </c>
      <c r="J19" s="95">
        <f t="shared" si="3"/>
        <v>128</v>
      </c>
      <c r="K19" s="95">
        <v>18</v>
      </c>
      <c r="L19" s="95">
        <v>110</v>
      </c>
      <c r="M19" s="95">
        <f t="shared" si="4"/>
        <v>0</v>
      </c>
      <c r="N19" s="95">
        <v>0</v>
      </c>
      <c r="O19" s="95">
        <v>0</v>
      </c>
      <c r="P19" s="95">
        <f t="shared" si="5"/>
        <v>0</v>
      </c>
      <c r="Q19" s="95">
        <v>0</v>
      </c>
      <c r="R19" s="95">
        <v>0</v>
      </c>
      <c r="S19" s="14"/>
      <c r="T19" s="95">
        <f t="shared" si="6"/>
        <v>11</v>
      </c>
      <c r="U19" s="95">
        <v>0</v>
      </c>
      <c r="V19" s="95">
        <v>11</v>
      </c>
      <c r="W19" s="95">
        <f t="shared" si="0"/>
        <v>0</v>
      </c>
      <c r="X19" s="95">
        <v>0</v>
      </c>
      <c r="Y19" s="95">
        <v>0</v>
      </c>
      <c r="Z19" s="95">
        <f t="shared" si="7"/>
        <v>0</v>
      </c>
      <c r="AA19" s="95">
        <v>0</v>
      </c>
      <c r="AB19" s="95">
        <v>0</v>
      </c>
      <c r="AC19" s="95">
        <f t="shared" si="8"/>
        <v>2</v>
      </c>
      <c r="AD19" s="95">
        <v>1</v>
      </c>
      <c r="AE19" s="95">
        <v>1</v>
      </c>
      <c r="AF19" s="95">
        <f t="shared" si="9"/>
        <v>0</v>
      </c>
      <c r="AG19" s="95">
        <v>0</v>
      </c>
      <c r="AH19" s="95">
        <v>0</v>
      </c>
      <c r="AI19" s="95">
        <f t="shared" si="10"/>
        <v>1</v>
      </c>
      <c r="AJ19" s="95">
        <v>0</v>
      </c>
      <c r="AK19" s="95">
        <v>1</v>
      </c>
      <c r="AL19" s="96">
        <f t="shared" si="11"/>
        <v>59.5</v>
      </c>
      <c r="AM19" s="96">
        <f t="shared" si="11"/>
        <v>40.6</v>
      </c>
      <c r="AN19" s="96">
        <f t="shared" si="11"/>
        <v>61.4</v>
      </c>
      <c r="AO19" s="96">
        <v>3.4482758620689702</v>
      </c>
      <c r="AP19" s="96">
        <v>0</v>
      </c>
      <c r="AQ19" s="96">
        <v>3.79746835443038</v>
      </c>
      <c r="AR19" s="15"/>
      <c r="AS19" s="17" t="s">
        <v>43</v>
      </c>
    </row>
    <row r="20" spans="1:45" ht="69.95" customHeight="1">
      <c r="A20" s="11"/>
      <c r="B20" s="11" t="s">
        <v>54</v>
      </c>
      <c r="C20" s="26"/>
      <c r="D20" s="98">
        <f t="shared" si="1"/>
        <v>0</v>
      </c>
      <c r="E20" s="95">
        <f t="shared" ref="E20:E21" si="14">H20+K20+N20+Q20+U20+X20+AA20+AD20+AG20</f>
        <v>0</v>
      </c>
      <c r="F20" s="95">
        <f t="shared" ref="F20:F21" si="15">I20+L20+O20+R20+V20+Y20+AB20+AE20+AH20</f>
        <v>0</v>
      </c>
      <c r="G20" s="95">
        <f t="shared" si="2"/>
        <v>0</v>
      </c>
      <c r="H20" s="95">
        <v>0</v>
      </c>
      <c r="I20" s="95">
        <v>0</v>
      </c>
      <c r="J20" s="95">
        <f t="shared" si="3"/>
        <v>0</v>
      </c>
      <c r="K20" s="95">
        <v>0</v>
      </c>
      <c r="L20" s="95">
        <v>0</v>
      </c>
      <c r="M20" s="95">
        <f t="shared" si="4"/>
        <v>0</v>
      </c>
      <c r="N20" s="95">
        <v>0</v>
      </c>
      <c r="O20" s="95">
        <v>0</v>
      </c>
      <c r="P20" s="95">
        <f t="shared" si="5"/>
        <v>0</v>
      </c>
      <c r="Q20" s="95">
        <v>0</v>
      </c>
      <c r="R20" s="95">
        <v>0</v>
      </c>
      <c r="S20" s="14"/>
      <c r="T20" s="95">
        <f t="shared" si="6"/>
        <v>0</v>
      </c>
      <c r="U20" s="95">
        <v>0</v>
      </c>
      <c r="V20" s="95">
        <v>0</v>
      </c>
      <c r="W20" s="95">
        <f t="shared" si="0"/>
        <v>0</v>
      </c>
      <c r="X20" s="95">
        <v>0</v>
      </c>
      <c r="Y20" s="95">
        <v>0</v>
      </c>
      <c r="Z20" s="95">
        <f t="shared" si="7"/>
        <v>0</v>
      </c>
      <c r="AA20" s="95">
        <v>0</v>
      </c>
      <c r="AB20" s="95">
        <v>0</v>
      </c>
      <c r="AC20" s="95">
        <f t="shared" si="8"/>
        <v>0</v>
      </c>
      <c r="AD20" s="95">
        <v>0</v>
      </c>
      <c r="AE20" s="95">
        <v>0</v>
      </c>
      <c r="AF20" s="95">
        <f t="shared" si="9"/>
        <v>0</v>
      </c>
      <c r="AG20" s="95">
        <v>0</v>
      </c>
      <c r="AH20" s="95">
        <v>0</v>
      </c>
      <c r="AI20" s="95">
        <f t="shared" si="10"/>
        <v>0</v>
      </c>
      <c r="AJ20" s="95">
        <v>0</v>
      </c>
      <c r="AK20" s="95">
        <v>0</v>
      </c>
      <c r="AL20" s="97" t="str">
        <f t="shared" si="11"/>
        <v xml:space="preserve">    -</v>
      </c>
      <c r="AM20" s="97" t="str">
        <f t="shared" si="11"/>
        <v xml:space="preserve">    -</v>
      </c>
      <c r="AN20" s="97" t="str">
        <f t="shared" si="11"/>
        <v xml:space="preserve">    -</v>
      </c>
      <c r="AO20" s="97">
        <v>0</v>
      </c>
      <c r="AP20" s="97">
        <v>0</v>
      </c>
      <c r="AQ20" s="97">
        <v>0</v>
      </c>
      <c r="AR20" s="15"/>
      <c r="AS20" s="17" t="s">
        <v>44</v>
      </c>
    </row>
    <row r="21" spans="1:45" ht="69.95" customHeight="1">
      <c r="A21" s="11"/>
      <c r="B21" s="11" t="s">
        <v>55</v>
      </c>
      <c r="C21" s="25"/>
      <c r="D21" s="98">
        <f t="shared" si="1"/>
        <v>136</v>
      </c>
      <c r="E21" s="95">
        <f t="shared" si="14"/>
        <v>34</v>
      </c>
      <c r="F21" s="95">
        <f t="shared" si="15"/>
        <v>102</v>
      </c>
      <c r="G21" s="95">
        <f t="shared" si="2"/>
        <v>24</v>
      </c>
      <c r="H21" s="95">
        <v>8</v>
      </c>
      <c r="I21" s="95">
        <v>16</v>
      </c>
      <c r="J21" s="95">
        <f t="shared" si="3"/>
        <v>47</v>
      </c>
      <c r="K21" s="95">
        <v>16</v>
      </c>
      <c r="L21" s="95">
        <v>31</v>
      </c>
      <c r="M21" s="95">
        <f t="shared" si="4"/>
        <v>2</v>
      </c>
      <c r="N21" s="95">
        <v>1</v>
      </c>
      <c r="O21" s="95">
        <v>1</v>
      </c>
      <c r="P21" s="95">
        <f t="shared" si="5"/>
        <v>0</v>
      </c>
      <c r="Q21" s="95">
        <v>0</v>
      </c>
      <c r="R21" s="95">
        <v>0</v>
      </c>
      <c r="S21" s="14"/>
      <c r="T21" s="95">
        <f t="shared" si="6"/>
        <v>57</v>
      </c>
      <c r="U21" s="95">
        <v>8</v>
      </c>
      <c r="V21" s="95">
        <v>49</v>
      </c>
      <c r="W21" s="95">
        <f t="shared" si="0"/>
        <v>0</v>
      </c>
      <c r="X21" s="95">
        <v>0</v>
      </c>
      <c r="Y21" s="95">
        <v>0</v>
      </c>
      <c r="Z21" s="95">
        <f t="shared" si="7"/>
        <v>5</v>
      </c>
      <c r="AA21" s="95">
        <v>1</v>
      </c>
      <c r="AB21" s="95">
        <v>4</v>
      </c>
      <c r="AC21" s="95">
        <f t="shared" si="8"/>
        <v>1</v>
      </c>
      <c r="AD21" s="95">
        <v>0</v>
      </c>
      <c r="AE21" s="95">
        <v>1</v>
      </c>
      <c r="AF21" s="95">
        <f t="shared" si="9"/>
        <v>0</v>
      </c>
      <c r="AG21" s="95">
        <v>0</v>
      </c>
      <c r="AH21" s="95">
        <v>0</v>
      </c>
      <c r="AI21" s="95">
        <f t="shared" si="10"/>
        <v>2</v>
      </c>
      <c r="AJ21" s="95">
        <v>1</v>
      </c>
      <c r="AK21" s="95">
        <v>1</v>
      </c>
      <c r="AL21" s="96">
        <f t="shared" si="11"/>
        <v>17.600000000000001</v>
      </c>
      <c r="AM21" s="96">
        <f t="shared" si="11"/>
        <v>23.5</v>
      </c>
      <c r="AN21" s="96">
        <f t="shared" si="11"/>
        <v>15.7</v>
      </c>
      <c r="AO21" s="96">
        <v>43.382352941176499</v>
      </c>
      <c r="AP21" s="96">
        <v>26.470588235294102</v>
      </c>
      <c r="AQ21" s="96">
        <v>49.019607843137301</v>
      </c>
      <c r="AR21" s="15"/>
      <c r="AS21" s="17" t="s">
        <v>45</v>
      </c>
    </row>
    <row r="22" spans="1:45" ht="69.95" customHeight="1">
      <c r="A22" s="24"/>
      <c r="B22" s="11" t="s">
        <v>56</v>
      </c>
      <c r="C22" s="25"/>
      <c r="D22" s="294">
        <f>SUM(E22:F22)</f>
        <v>645</v>
      </c>
      <c r="E22" s="95">
        <f>H22+K22+N22+Q22+U22+X22+AA22+AD22+AG22</f>
        <v>231</v>
      </c>
      <c r="F22" s="95">
        <f>I22+L22+O22+R22+V22+Y22+AB22+AE22+AH22</f>
        <v>414</v>
      </c>
      <c r="G22" s="95">
        <f>SUM(H22:I22)</f>
        <v>237</v>
      </c>
      <c r="H22" s="95">
        <v>85</v>
      </c>
      <c r="I22" s="95">
        <v>152</v>
      </c>
      <c r="J22" s="95">
        <f>SUM(K22:L22)</f>
        <v>231</v>
      </c>
      <c r="K22" s="95">
        <v>68</v>
      </c>
      <c r="L22" s="95">
        <v>163</v>
      </c>
      <c r="M22" s="95">
        <f>SUM(N22:O22)</f>
        <v>1</v>
      </c>
      <c r="N22" s="95">
        <v>1</v>
      </c>
      <c r="O22" s="95">
        <v>0</v>
      </c>
      <c r="P22" s="95">
        <f>SUM(Q22:R22)</f>
        <v>3</v>
      </c>
      <c r="Q22" s="95">
        <v>3</v>
      </c>
      <c r="R22" s="95">
        <v>0</v>
      </c>
      <c r="S22" s="14"/>
      <c r="T22" s="95">
        <f>SUM(U22:V22)</f>
        <v>149</v>
      </c>
      <c r="U22" s="95">
        <v>63</v>
      </c>
      <c r="V22" s="95">
        <v>86</v>
      </c>
      <c r="W22" s="95">
        <f>SUM(X22:Y22)</f>
        <v>1</v>
      </c>
      <c r="X22" s="95">
        <v>0</v>
      </c>
      <c r="Y22" s="95">
        <v>1</v>
      </c>
      <c r="Z22" s="95">
        <f>SUM(AA22:AB22)</f>
        <v>1</v>
      </c>
      <c r="AA22" s="95">
        <v>0</v>
      </c>
      <c r="AB22" s="95">
        <v>1</v>
      </c>
      <c r="AC22" s="95">
        <f>SUM(AD22:AE22)</f>
        <v>22</v>
      </c>
      <c r="AD22" s="95">
        <v>11</v>
      </c>
      <c r="AE22" s="95">
        <v>11</v>
      </c>
      <c r="AF22" s="95">
        <f>SUM(AG22:AH22)</f>
        <v>0</v>
      </c>
      <c r="AG22" s="95"/>
      <c r="AH22" s="95">
        <v>0</v>
      </c>
      <c r="AI22" s="95">
        <f>SUM(AJ22:AK22)</f>
        <v>2</v>
      </c>
      <c r="AJ22" s="95">
        <v>2</v>
      </c>
      <c r="AK22" s="95">
        <v>0</v>
      </c>
      <c r="AL22" s="96">
        <f>IF(D22=0,REPT(" ",4)&amp;"-",ROUND(G22/D22*100,1))</f>
        <v>36.700000000000003</v>
      </c>
      <c r="AM22" s="96">
        <f>IF(E22=0,REPT(" ",4)&amp;"-",ROUND(H22/E22*100,1))</f>
        <v>36.799999999999997</v>
      </c>
      <c r="AN22" s="96">
        <f>IF(F22=0,REPT(" ",4)&amp;"-",ROUND(I22/F22*100,1))</f>
        <v>36.700000000000003</v>
      </c>
      <c r="AO22" s="96">
        <v>23.565891472868199</v>
      </c>
      <c r="AP22" s="96">
        <v>28.138528138528098</v>
      </c>
      <c r="AQ22" s="96">
        <v>21.014492753623198</v>
      </c>
      <c r="AR22" s="15"/>
      <c r="AS22" s="115" t="s">
        <v>60</v>
      </c>
    </row>
    <row r="23" spans="1:45" ht="69.95" customHeight="1">
      <c r="A23" s="116"/>
      <c r="B23" s="295" t="s">
        <v>46</v>
      </c>
      <c r="C23" s="27"/>
      <c r="D23" s="296">
        <f>SUM(E23:F23)</f>
        <v>152</v>
      </c>
      <c r="E23" s="99">
        <f>H23+K23+N23+Q23+U23+X23+AA23+AD23+AG23</f>
        <v>44</v>
      </c>
      <c r="F23" s="99">
        <f>I23+L23+O23+R23+V23+Y23+AB23+AE23+AH23</f>
        <v>108</v>
      </c>
      <c r="G23" s="99">
        <f>SUM(H23:I23)</f>
        <v>116</v>
      </c>
      <c r="H23" s="99">
        <v>33</v>
      </c>
      <c r="I23" s="99">
        <v>83</v>
      </c>
      <c r="J23" s="99">
        <f>SUM(K23:L23)</f>
        <v>15</v>
      </c>
      <c r="K23" s="99">
        <v>3</v>
      </c>
      <c r="L23" s="99">
        <v>12</v>
      </c>
      <c r="M23" s="99">
        <f>SUM(N23:O23)</f>
        <v>9</v>
      </c>
      <c r="N23" s="99">
        <v>3</v>
      </c>
      <c r="O23" s="99">
        <v>6</v>
      </c>
      <c r="P23" s="99">
        <f>SUM(Q23:R23)</f>
        <v>0</v>
      </c>
      <c r="Q23" s="99">
        <v>0</v>
      </c>
      <c r="R23" s="99">
        <v>0</v>
      </c>
      <c r="S23" s="14"/>
      <c r="T23" s="99">
        <f>SUM(U23:V23)</f>
        <v>2</v>
      </c>
      <c r="U23" s="99">
        <v>0</v>
      </c>
      <c r="V23" s="99">
        <v>2</v>
      </c>
      <c r="W23" s="99">
        <f>SUM(X23:Y23)</f>
        <v>0</v>
      </c>
      <c r="X23" s="99">
        <v>0</v>
      </c>
      <c r="Y23" s="99">
        <v>0</v>
      </c>
      <c r="Z23" s="99">
        <f>SUM(AA23:AB23)</f>
        <v>2</v>
      </c>
      <c r="AA23" s="99">
        <v>1</v>
      </c>
      <c r="AB23" s="99">
        <v>1</v>
      </c>
      <c r="AC23" s="99">
        <f>SUM(AD23:AE23)</f>
        <v>8</v>
      </c>
      <c r="AD23" s="99">
        <v>4</v>
      </c>
      <c r="AE23" s="99">
        <v>4</v>
      </c>
      <c r="AF23" s="99">
        <f>SUM(AG23:AH23)</f>
        <v>0</v>
      </c>
      <c r="AG23" s="99">
        <v>0</v>
      </c>
      <c r="AH23" s="99">
        <v>0</v>
      </c>
      <c r="AI23" s="99">
        <f>SUM(AJ23:AK23)</f>
        <v>0</v>
      </c>
      <c r="AJ23" s="99">
        <v>0</v>
      </c>
      <c r="AK23" s="99">
        <v>0</v>
      </c>
      <c r="AL23" s="297">
        <f>IF(D23=0,REPT(" ",4)&amp;"-",ROUND(G23/D23*100,1))</f>
        <v>76.3</v>
      </c>
      <c r="AM23" s="297">
        <f>IF(E23=0,REPT(" ",4)&amp;"-",ROUND(H23/E23*100,1))</f>
        <v>75</v>
      </c>
      <c r="AN23" s="297">
        <f>IF(F23=0,REPT(" ",4)&amp;"-",ROUND(I23/F23*100,1))</f>
        <v>76.900000000000006</v>
      </c>
      <c r="AO23" s="297">
        <v>1.31578947368421</v>
      </c>
      <c r="AP23" s="297">
        <v>0</v>
      </c>
      <c r="AQ23" s="297">
        <v>1.8518518518518501</v>
      </c>
      <c r="AR23" s="28"/>
      <c r="AS23" s="298" t="s">
        <v>46</v>
      </c>
    </row>
    <row r="24" spans="1:45" ht="42.95" customHeight="1">
      <c r="C24" s="3" t="s">
        <v>23</v>
      </c>
      <c r="K24" s="3" t="s">
        <v>23</v>
      </c>
    </row>
    <row r="25" spans="1:45" ht="42.95" customHeight="1">
      <c r="C25" s="3" t="s">
        <v>23</v>
      </c>
    </row>
  </sheetData>
  <mergeCells count="57">
    <mergeCell ref="W4:Y4"/>
    <mergeCell ref="W5:W7"/>
    <mergeCell ref="X5:X7"/>
    <mergeCell ref="Y5:Y7"/>
    <mergeCell ref="T5:T7"/>
    <mergeCell ref="AF3:AH4"/>
    <mergeCell ref="G3:I4"/>
    <mergeCell ref="A3:C7"/>
    <mergeCell ref="D5:D7"/>
    <mergeCell ref="E5:E7"/>
    <mergeCell ref="F5:F7"/>
    <mergeCell ref="G5:G7"/>
    <mergeCell ref="H5:H7"/>
    <mergeCell ref="I5:I7"/>
    <mergeCell ref="J5:J7"/>
    <mergeCell ref="AG5:AG7"/>
    <mergeCell ref="AH5:AH7"/>
    <mergeCell ref="AB5:AB7"/>
    <mergeCell ref="M3:O4"/>
    <mergeCell ref="T3:Y3"/>
    <mergeCell ref="T4:V4"/>
    <mergeCell ref="A11:C11"/>
    <mergeCell ref="R5:R7"/>
    <mergeCell ref="K5:K7"/>
    <mergeCell ref="L5:L7"/>
    <mergeCell ref="M5:M7"/>
    <mergeCell ref="N5:N7"/>
    <mergeCell ref="O5:O7"/>
    <mergeCell ref="P5:P7"/>
    <mergeCell ref="Q5:Q7"/>
    <mergeCell ref="A9:C9"/>
    <mergeCell ref="AR3:AS7"/>
    <mergeCell ref="D3:F4"/>
    <mergeCell ref="J3:L4"/>
    <mergeCell ref="P3:R4"/>
    <mergeCell ref="Z3:AB4"/>
    <mergeCell ref="AL5:AL7"/>
    <mergeCell ref="U5:U7"/>
    <mergeCell ref="V5:V7"/>
    <mergeCell ref="Z5:Z7"/>
    <mergeCell ref="AA5:AA7"/>
    <mergeCell ref="AE5:AE7"/>
    <mergeCell ref="AC5:AC7"/>
    <mergeCell ref="AD5:AD7"/>
    <mergeCell ref="AF5:AF7"/>
    <mergeCell ref="AL3:AN4"/>
    <mergeCell ref="AC3:AE4"/>
    <mergeCell ref="AI3:AK4"/>
    <mergeCell ref="AI5:AI7"/>
    <mergeCell ref="AJ5:AJ7"/>
    <mergeCell ref="AK5:AK7"/>
    <mergeCell ref="AO3:AQ4"/>
    <mergeCell ref="AO5:AO7"/>
    <mergeCell ref="AP5:AP7"/>
    <mergeCell ref="AQ5:AQ7"/>
    <mergeCell ref="AM5:AM7"/>
    <mergeCell ref="AN5:AN7"/>
  </mergeCells>
  <phoneticPr fontId="6"/>
  <printOptions horizontalCentered="1"/>
  <pageMargins left="0.51181102362204722" right="0.6692913385826772" top="0.98425196850393704" bottom="0.94488188976377963" header="0.51181102362204722" footer="0.51181102362204722"/>
  <pageSetup paperSize="9" scale="44" orientation="portrait" r:id="rId1"/>
  <headerFooter alignWithMargins="0"/>
  <colBreaks count="1" manualBreakCount="1">
    <brk id="18" max="1048575" man="1"/>
  </colBreaks>
  <ignoredErrors>
    <ignoredError sqref="J10 M10 T10 Z10 AC10 AF10 AF12:AF21 AC12:AC21 Z12:Z21 T12:T21 M12:M21 J12:J21" formulaRange="1"/>
    <ignoredError sqref="J11 M11 T11 Z11 AC11 AF11" formula="1" formulaRange="1"/>
    <ignoredError sqref="W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5"/>
  <sheetViews>
    <sheetView showGridLines="0" showOutlineSymbols="0" view="pageBreakPreview" zoomScale="60" zoomScaleNormal="100" workbookViewId="0">
      <pane xSplit="22" ySplit="13" topLeftCell="W14" activePane="bottomRight" state="frozen"/>
      <selection activeCell="A2" sqref="A2"/>
      <selection pane="topRight" activeCell="A2" sqref="A2"/>
      <selection pane="bottomLeft" activeCell="A2" sqref="A2"/>
      <selection pane="bottomRight" activeCell="I21" sqref="I21"/>
    </sheetView>
  </sheetViews>
  <sheetFormatPr defaultColWidth="10.69921875" defaultRowHeight="33" customHeight="1"/>
  <cols>
    <col min="1" max="1" width="1.69921875" style="1" customWidth="1"/>
    <col min="2" max="2" width="11.69921875" style="1" customWidth="1"/>
    <col min="3" max="3" width="1.69921875" style="1" customWidth="1"/>
    <col min="4" max="6" width="9" style="1" customWidth="1"/>
    <col min="7" max="18" width="7.19921875" style="1" customWidth="1"/>
    <col min="19" max="20" width="6.59765625" style="1" customWidth="1"/>
    <col min="21" max="21" width="6.3984375" style="1" customWidth="1"/>
    <col min="22" max="22" width="5.5" style="1" customWidth="1"/>
    <col min="23" max="24" width="6.3984375" style="1" customWidth="1"/>
    <col min="25" max="25" width="6.296875" style="1" customWidth="1"/>
    <col min="26" max="26" width="6.3984375" style="1" customWidth="1"/>
    <col min="27" max="28" width="6.296875" style="1" customWidth="1"/>
    <col min="29" max="29" width="9" style="1" customWidth="1"/>
    <col min="30" max="33" width="6.59765625" style="1" customWidth="1"/>
    <col min="34" max="34" width="6.296875" style="1" customWidth="1"/>
    <col min="35" max="36" width="6.59765625" style="1" customWidth="1"/>
    <col min="37" max="37" width="6.296875" style="1" customWidth="1"/>
    <col min="38" max="39" width="6.3984375" style="1" customWidth="1"/>
    <col min="40" max="40" width="6.296875" style="1" customWidth="1"/>
    <col min="41" max="43" width="6.3984375" style="1" customWidth="1"/>
    <col min="44" max="44" width="1" style="1" customWidth="1"/>
    <col min="45" max="45" width="7.69921875" style="1" customWidth="1"/>
    <col min="46" max="47" width="12.69921875" style="1" customWidth="1"/>
    <col min="48" max="49" width="10.69921875" style="1"/>
    <col min="50" max="53" width="8.69921875" style="1" customWidth="1"/>
    <col min="54" max="54" width="2.69921875" style="1" customWidth="1"/>
    <col min="55" max="62" width="8.69921875" style="1" customWidth="1"/>
    <col min="63" max="63" width="4.69921875" style="1" customWidth="1"/>
    <col min="64" max="64" width="12.69921875" style="1" customWidth="1"/>
    <col min="65" max="65" width="10.69921875" style="1"/>
    <col min="66" max="66" width="4.69921875" style="1" customWidth="1"/>
    <col min="67" max="67" width="12.69921875" style="1" customWidth="1"/>
    <col min="68" max="75" width="8.69921875" style="1" customWidth="1"/>
    <col min="76" max="76" width="2.69921875" style="1" customWidth="1"/>
    <col min="77" max="84" width="8.69921875" style="1" customWidth="1"/>
    <col min="85" max="85" width="4.69921875" style="1" customWidth="1"/>
    <col min="86" max="86" width="12.69921875" style="1" customWidth="1"/>
    <col min="87" max="87" width="4.69921875" style="1" customWidth="1"/>
    <col min="88" max="88" width="12.69921875" style="1" customWidth="1"/>
    <col min="89" max="98" width="8.69921875" style="1" customWidth="1"/>
    <col min="99" max="99" width="2.69921875" style="1" customWidth="1"/>
    <col min="100" max="110" width="8.69921875" style="1" customWidth="1"/>
    <col min="111" max="111" width="6.69921875" style="1" customWidth="1"/>
    <col min="112" max="112" width="10.69921875" style="1"/>
    <col min="113" max="113" width="4.69921875" style="1" customWidth="1"/>
    <col min="114" max="114" width="12.69921875" style="1" customWidth="1"/>
    <col min="115" max="124" width="8.69921875" style="1" customWidth="1"/>
    <col min="125" max="125" width="2.69921875" style="1" customWidth="1"/>
    <col min="126" max="136" width="8.69921875" style="1" customWidth="1"/>
    <col min="137" max="137" width="6.69921875" style="1" customWidth="1"/>
    <col min="138" max="16384" width="10.69921875" style="1"/>
  </cols>
  <sheetData>
    <row r="1" spans="1:140" ht="31.5" customHeight="1">
      <c r="B1" s="1" t="s">
        <v>181</v>
      </c>
    </row>
    <row r="2" spans="1:140" ht="31.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EI2" s="1" t="s">
        <v>0</v>
      </c>
    </row>
    <row r="3" spans="1:140" ht="45" customHeight="1">
      <c r="A3" s="145" t="s">
        <v>109</v>
      </c>
      <c r="B3" s="145"/>
      <c r="C3" s="183"/>
      <c r="D3" s="182" t="s">
        <v>107</v>
      </c>
      <c r="E3" s="145"/>
      <c r="F3" s="145"/>
      <c r="G3" s="203" t="s">
        <v>182</v>
      </c>
      <c r="H3" s="204"/>
      <c r="I3" s="205"/>
      <c r="J3" s="150" t="s">
        <v>62</v>
      </c>
      <c r="K3" s="213"/>
      <c r="L3" s="214"/>
      <c r="M3" s="150" t="s">
        <v>61</v>
      </c>
      <c r="N3" s="213"/>
      <c r="O3" s="214"/>
      <c r="P3" s="203" t="s">
        <v>111</v>
      </c>
      <c r="Q3" s="204"/>
      <c r="R3" s="205"/>
      <c r="S3" s="203" t="s">
        <v>108</v>
      </c>
      <c r="T3" s="204"/>
      <c r="U3" s="204"/>
      <c r="V3" s="111"/>
      <c r="W3" s="223" t="s">
        <v>97</v>
      </c>
      <c r="X3" s="224"/>
      <c r="Y3" s="224"/>
      <c r="Z3" s="224"/>
      <c r="AA3" s="224"/>
      <c r="AB3" s="225"/>
      <c r="AC3" s="150" t="s">
        <v>100</v>
      </c>
      <c r="AD3" s="213"/>
      <c r="AE3" s="214"/>
      <c r="AF3" s="203" t="s">
        <v>155</v>
      </c>
      <c r="AG3" s="204"/>
      <c r="AH3" s="205"/>
      <c r="AI3" s="203" t="s">
        <v>158</v>
      </c>
      <c r="AJ3" s="204"/>
      <c r="AK3" s="205"/>
      <c r="AL3" s="203" t="s">
        <v>156</v>
      </c>
      <c r="AM3" s="204"/>
      <c r="AN3" s="205"/>
      <c r="AO3" s="218" t="s">
        <v>112</v>
      </c>
      <c r="AP3" s="219"/>
      <c r="AQ3" s="219"/>
      <c r="AR3" s="150" t="s">
        <v>110</v>
      </c>
      <c r="AS3" s="139"/>
      <c r="EI3" s="1" t="s">
        <v>0</v>
      </c>
    </row>
    <row r="4" spans="1:140" ht="45" customHeight="1">
      <c r="A4" s="187"/>
      <c r="B4" s="187"/>
      <c r="C4" s="200"/>
      <c r="D4" s="127"/>
      <c r="E4" s="187"/>
      <c r="F4" s="187"/>
      <c r="G4" s="206"/>
      <c r="H4" s="207"/>
      <c r="I4" s="208"/>
      <c r="J4" s="215"/>
      <c r="K4" s="216"/>
      <c r="L4" s="217"/>
      <c r="M4" s="215"/>
      <c r="N4" s="216"/>
      <c r="O4" s="217"/>
      <c r="P4" s="206"/>
      <c r="Q4" s="207"/>
      <c r="R4" s="208"/>
      <c r="S4" s="206"/>
      <c r="T4" s="207"/>
      <c r="U4" s="207"/>
      <c r="V4" s="111"/>
      <c r="W4" s="223" t="s">
        <v>98</v>
      </c>
      <c r="X4" s="223"/>
      <c r="Y4" s="226"/>
      <c r="Z4" s="227" t="s">
        <v>99</v>
      </c>
      <c r="AA4" s="228"/>
      <c r="AB4" s="229"/>
      <c r="AC4" s="215"/>
      <c r="AD4" s="216"/>
      <c r="AE4" s="217"/>
      <c r="AF4" s="206"/>
      <c r="AG4" s="207"/>
      <c r="AH4" s="208"/>
      <c r="AI4" s="206"/>
      <c r="AJ4" s="207"/>
      <c r="AK4" s="208"/>
      <c r="AL4" s="206"/>
      <c r="AM4" s="207"/>
      <c r="AN4" s="208"/>
      <c r="AO4" s="220"/>
      <c r="AP4" s="221"/>
      <c r="AQ4" s="221"/>
      <c r="AR4" s="202"/>
      <c r="AS4" s="141"/>
    </row>
    <row r="5" spans="1:140" ht="23.1" customHeight="1">
      <c r="A5" s="187"/>
      <c r="B5" s="187"/>
      <c r="C5" s="200"/>
      <c r="D5" s="123" t="s">
        <v>1</v>
      </c>
      <c r="E5" s="123" t="s">
        <v>2</v>
      </c>
      <c r="F5" s="123" t="s">
        <v>3</v>
      </c>
      <c r="G5" s="124" t="s">
        <v>1</v>
      </c>
      <c r="H5" s="124" t="s">
        <v>2</v>
      </c>
      <c r="I5" s="124" t="s">
        <v>3</v>
      </c>
      <c r="J5" s="188" t="s">
        <v>1</v>
      </c>
      <c r="K5" s="124" t="s">
        <v>2</v>
      </c>
      <c r="L5" s="124" t="s">
        <v>3</v>
      </c>
      <c r="M5" s="124" t="s">
        <v>1</v>
      </c>
      <c r="N5" s="124" t="s">
        <v>2</v>
      </c>
      <c r="O5" s="124" t="s">
        <v>3</v>
      </c>
      <c r="P5" s="124" t="s">
        <v>1</v>
      </c>
      <c r="Q5" s="124" t="s">
        <v>2</v>
      </c>
      <c r="R5" s="209" t="s">
        <v>3</v>
      </c>
      <c r="S5" s="136" t="s">
        <v>1</v>
      </c>
      <c r="T5" s="124" t="s">
        <v>2</v>
      </c>
      <c r="U5" s="127" t="s">
        <v>3</v>
      </c>
      <c r="V5" s="107"/>
      <c r="W5" s="200" t="s">
        <v>1</v>
      </c>
      <c r="X5" s="124" t="s">
        <v>2</v>
      </c>
      <c r="Y5" s="124" t="s">
        <v>3</v>
      </c>
      <c r="Z5" s="124" t="s">
        <v>1</v>
      </c>
      <c r="AA5" s="124" t="s">
        <v>2</v>
      </c>
      <c r="AB5" s="124" t="s">
        <v>3</v>
      </c>
      <c r="AC5" s="124" t="s">
        <v>1</v>
      </c>
      <c r="AD5" s="124" t="s">
        <v>2</v>
      </c>
      <c r="AE5" s="124" t="s">
        <v>3</v>
      </c>
      <c r="AF5" s="124" t="s">
        <v>1</v>
      </c>
      <c r="AG5" s="124" t="s">
        <v>2</v>
      </c>
      <c r="AH5" s="124" t="s">
        <v>3</v>
      </c>
      <c r="AI5" s="124" t="s">
        <v>1</v>
      </c>
      <c r="AJ5" s="124" t="s">
        <v>2</v>
      </c>
      <c r="AK5" s="124" t="s">
        <v>3</v>
      </c>
      <c r="AL5" s="124" t="s">
        <v>1</v>
      </c>
      <c r="AM5" s="124" t="s">
        <v>2</v>
      </c>
      <c r="AN5" s="124" t="s">
        <v>3</v>
      </c>
      <c r="AO5" s="124" t="s">
        <v>1</v>
      </c>
      <c r="AP5" s="124" t="s">
        <v>2</v>
      </c>
      <c r="AQ5" s="127" t="s">
        <v>3</v>
      </c>
      <c r="AR5" s="202"/>
      <c r="AS5" s="141"/>
      <c r="EI5" s="32" t="s">
        <v>0</v>
      </c>
      <c r="EJ5" s="1" t="s">
        <v>0</v>
      </c>
    </row>
    <row r="6" spans="1:140" ht="23.1" customHeight="1">
      <c r="A6" s="187"/>
      <c r="B6" s="187"/>
      <c r="C6" s="200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209"/>
      <c r="S6" s="136"/>
      <c r="T6" s="124"/>
      <c r="U6" s="127"/>
      <c r="V6" s="107"/>
      <c r="W6" s="200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7"/>
      <c r="AR6" s="202"/>
      <c r="AS6" s="141"/>
      <c r="EJ6" s="1" t="s">
        <v>0</v>
      </c>
    </row>
    <row r="7" spans="1:140" ht="21.6" customHeight="1">
      <c r="A7" s="148"/>
      <c r="B7" s="148"/>
      <c r="C7" s="201"/>
      <c r="D7" s="124"/>
      <c r="E7" s="124"/>
      <c r="F7" s="124"/>
      <c r="G7" s="124"/>
      <c r="H7" s="124"/>
      <c r="I7" s="124"/>
      <c r="J7" s="125"/>
      <c r="K7" s="124"/>
      <c r="L7" s="124"/>
      <c r="M7" s="124"/>
      <c r="N7" s="124"/>
      <c r="O7" s="124"/>
      <c r="P7" s="125"/>
      <c r="Q7" s="125"/>
      <c r="R7" s="210"/>
      <c r="S7" s="222"/>
      <c r="T7" s="124"/>
      <c r="U7" s="127"/>
      <c r="V7" s="107"/>
      <c r="W7" s="201"/>
      <c r="X7" s="125"/>
      <c r="Y7" s="125"/>
      <c r="Z7" s="125"/>
      <c r="AA7" s="125"/>
      <c r="AB7" s="125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7"/>
      <c r="AR7" s="152"/>
      <c r="AS7" s="143"/>
      <c r="EJ7" s="1" t="s">
        <v>0</v>
      </c>
    </row>
    <row r="8" spans="1:140" ht="31.5" customHeight="1">
      <c r="A8" s="8"/>
      <c r="B8" s="8"/>
      <c r="C8" s="9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"/>
      <c r="T8" s="34"/>
      <c r="U8" s="34"/>
      <c r="V8" s="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5"/>
      <c r="AS8" s="13"/>
    </row>
    <row r="9" spans="1:140" ht="49.5" customHeight="1">
      <c r="A9" s="175" t="s">
        <v>170</v>
      </c>
      <c r="B9" s="175"/>
      <c r="C9" s="176"/>
      <c r="D9" s="38">
        <v>2771</v>
      </c>
      <c r="E9" s="36">
        <v>1748</v>
      </c>
      <c r="F9" s="36">
        <v>1023</v>
      </c>
      <c r="G9" s="36">
        <v>249</v>
      </c>
      <c r="H9" s="36">
        <v>199</v>
      </c>
      <c r="I9" s="36">
        <v>50</v>
      </c>
      <c r="J9" s="36">
        <v>198</v>
      </c>
      <c r="K9" s="36">
        <v>33</v>
      </c>
      <c r="L9" s="36">
        <v>165</v>
      </c>
      <c r="M9" s="36">
        <v>247</v>
      </c>
      <c r="N9" s="36">
        <v>73</v>
      </c>
      <c r="O9" s="36">
        <v>174</v>
      </c>
      <c r="P9" s="36">
        <v>578</v>
      </c>
      <c r="Q9" s="36">
        <v>198</v>
      </c>
      <c r="R9" s="36">
        <v>380</v>
      </c>
      <c r="S9" s="36">
        <v>138</v>
      </c>
      <c r="T9" s="36">
        <v>115</v>
      </c>
      <c r="U9" s="36">
        <v>23</v>
      </c>
      <c r="V9" s="36"/>
      <c r="W9" s="36">
        <v>18</v>
      </c>
      <c r="X9" s="36">
        <v>13</v>
      </c>
      <c r="Y9" s="36">
        <v>5</v>
      </c>
      <c r="Z9" s="36">
        <v>8</v>
      </c>
      <c r="AA9" s="36">
        <v>8</v>
      </c>
      <c r="AB9" s="36">
        <v>0</v>
      </c>
      <c r="AC9" s="36">
        <v>991</v>
      </c>
      <c r="AD9" s="36">
        <v>795</v>
      </c>
      <c r="AE9" s="36">
        <v>196</v>
      </c>
      <c r="AF9" s="36">
        <v>74</v>
      </c>
      <c r="AG9" s="36">
        <v>69</v>
      </c>
      <c r="AH9" s="36">
        <v>5</v>
      </c>
      <c r="AI9" s="36">
        <v>163</v>
      </c>
      <c r="AJ9" s="36">
        <v>159</v>
      </c>
      <c r="AK9" s="36">
        <v>4</v>
      </c>
      <c r="AL9" s="36">
        <v>45</v>
      </c>
      <c r="AM9" s="36">
        <v>42</v>
      </c>
      <c r="AN9" s="36">
        <v>3</v>
      </c>
      <c r="AO9" s="36">
        <v>62</v>
      </c>
      <c r="AP9" s="36">
        <v>44</v>
      </c>
      <c r="AQ9" s="36">
        <v>18</v>
      </c>
      <c r="AR9" s="37"/>
      <c r="AS9" s="17" t="s">
        <v>171</v>
      </c>
    </row>
    <row r="10" spans="1:140" ht="22.5" customHeight="1">
      <c r="A10" s="11"/>
      <c r="B10" s="11"/>
      <c r="C10" s="16"/>
      <c r="D10" s="38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7"/>
      <c r="AS10" s="17"/>
    </row>
    <row r="11" spans="1:140" ht="49.5" customHeight="1">
      <c r="A11" s="175" t="s">
        <v>172</v>
      </c>
      <c r="B11" s="175"/>
      <c r="C11" s="176"/>
      <c r="D11" s="38">
        <f>SUM(E11:F11)</f>
        <v>2776</v>
      </c>
      <c r="E11" s="36">
        <f>H11+K11+N11+Q11+T11+X11+AA11+AD11+AG11+AJ11+AM11+AP11</f>
        <v>1765</v>
      </c>
      <c r="F11" s="36">
        <f>I11+L11+O11+R11+U11+Y11+AB11+AE11+AH11+AK11+AN11+AQ11</f>
        <v>1011</v>
      </c>
      <c r="G11" s="36">
        <f>SUM(H11:I11)</f>
        <v>247</v>
      </c>
      <c r="H11" s="36">
        <f>SUM(H13:H23)</f>
        <v>196</v>
      </c>
      <c r="I11" s="36">
        <f>SUM(I13:I23)</f>
        <v>51</v>
      </c>
      <c r="J11" s="36">
        <f>SUM(K11:L11)</f>
        <v>197</v>
      </c>
      <c r="K11" s="36">
        <f>SUM(K13:K23)</f>
        <v>29</v>
      </c>
      <c r="L11" s="36">
        <f>SUM(L13:L23)</f>
        <v>168</v>
      </c>
      <c r="M11" s="36">
        <f>SUM(N11:O11)</f>
        <v>213</v>
      </c>
      <c r="N11" s="36">
        <f>SUM(N13:N23)</f>
        <v>50</v>
      </c>
      <c r="O11" s="36">
        <f>SUM(O13:O23)</f>
        <v>163</v>
      </c>
      <c r="P11" s="36">
        <f>SUM(Q11:R11)</f>
        <v>538</v>
      </c>
      <c r="Q11" s="36">
        <f>SUM(Q13:Q23)</f>
        <v>177</v>
      </c>
      <c r="R11" s="36">
        <f>SUM(R13:R23)</f>
        <v>361</v>
      </c>
      <c r="S11" s="36">
        <f>SUM(T11:U11)</f>
        <v>137</v>
      </c>
      <c r="T11" s="36">
        <f>SUM(T13:T23)</f>
        <v>109</v>
      </c>
      <c r="U11" s="36">
        <f>SUM(U13:U23)</f>
        <v>28</v>
      </c>
      <c r="V11" s="36"/>
      <c r="W11" s="36">
        <f>SUM(X11:Y11)</f>
        <v>24</v>
      </c>
      <c r="X11" s="36">
        <f>SUM(X13:X23)</f>
        <v>22</v>
      </c>
      <c r="Y11" s="36">
        <f>SUM(Y13:Y23)</f>
        <v>2</v>
      </c>
      <c r="Z11" s="36">
        <f>SUM(AA11:AB11)</f>
        <v>6</v>
      </c>
      <c r="AA11" s="36">
        <f>SUM(AA13:AA23)</f>
        <v>6</v>
      </c>
      <c r="AB11" s="36">
        <f>SUM(AB13:AB23)</f>
        <v>0</v>
      </c>
      <c r="AC11" s="36">
        <f>SUM(AD11:AE11)</f>
        <v>1050</v>
      </c>
      <c r="AD11" s="36">
        <f>SUM(AD13:AD23)</f>
        <v>844</v>
      </c>
      <c r="AE11" s="36">
        <f>SUM(AE13:AE23)</f>
        <v>206</v>
      </c>
      <c r="AF11" s="36">
        <f>SUM(AG11:AH11)</f>
        <v>89</v>
      </c>
      <c r="AG11" s="36">
        <f>SUM(AG13:AG23)</f>
        <v>85</v>
      </c>
      <c r="AH11" s="36">
        <f>SUM(AH13:AH23)</f>
        <v>4</v>
      </c>
      <c r="AI11" s="36">
        <f>SUM(AJ11:AK11)</f>
        <v>143</v>
      </c>
      <c r="AJ11" s="36">
        <f>SUM(AJ13:AJ23)</f>
        <v>140</v>
      </c>
      <c r="AK11" s="36">
        <f>SUM(AK13:AK23)</f>
        <v>3</v>
      </c>
      <c r="AL11" s="36">
        <f>SUM(AM11:AN11)</f>
        <v>36</v>
      </c>
      <c r="AM11" s="36">
        <f>SUM(AM13:AM23)</f>
        <v>32</v>
      </c>
      <c r="AN11" s="36">
        <f>SUM(AN13:AN23)</f>
        <v>4</v>
      </c>
      <c r="AO11" s="36">
        <f>SUM(AP11:AQ11)</f>
        <v>96</v>
      </c>
      <c r="AP11" s="36">
        <f>SUM(AP13:AP23)</f>
        <v>75</v>
      </c>
      <c r="AQ11" s="36">
        <f>SUM(AQ13:AQ23)</f>
        <v>21</v>
      </c>
      <c r="AR11" s="37"/>
      <c r="AS11" s="17" t="s">
        <v>174</v>
      </c>
      <c r="AT11" s="30"/>
    </row>
    <row r="12" spans="1:140" ht="22.5" customHeight="1">
      <c r="A12" s="18"/>
      <c r="B12" s="18"/>
      <c r="C12" s="19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7"/>
      <c r="AS12" s="44"/>
      <c r="AT12" s="30"/>
    </row>
    <row r="13" spans="1:140" ht="90" customHeight="1">
      <c r="A13" s="21"/>
      <c r="B13" s="8" t="s">
        <v>47</v>
      </c>
      <c r="C13" s="22"/>
      <c r="D13" s="38">
        <f t="shared" ref="D13:D23" si="0">SUM(E13:F13)</f>
        <v>608</v>
      </c>
      <c r="E13" s="36">
        <f t="shared" ref="E13:E23" si="1">H13+K13+N13+Q13+T13+X13+AA13+AD13+AG13+AJ13+AM13+AP13</f>
        <v>352</v>
      </c>
      <c r="F13" s="36">
        <f t="shared" ref="F13:F23" si="2">I13+L13+O13+R13+U13+Y13+AB13+AE13+AH13+AK13+AN13+AQ13</f>
        <v>256</v>
      </c>
      <c r="G13" s="36">
        <f t="shared" ref="G13:G23" si="3">SUM(H13:I13)</f>
        <v>23</v>
      </c>
      <c r="H13" s="36">
        <v>12</v>
      </c>
      <c r="I13" s="36">
        <v>11</v>
      </c>
      <c r="J13" s="36">
        <f t="shared" ref="J13:J23" si="4">SUM(K13:L13)</f>
        <v>44</v>
      </c>
      <c r="K13" s="36">
        <v>12</v>
      </c>
      <c r="L13" s="36">
        <v>32</v>
      </c>
      <c r="M13" s="36">
        <f t="shared" ref="M13:M23" si="5">SUM(N13:O13)</f>
        <v>57</v>
      </c>
      <c r="N13" s="36">
        <v>13</v>
      </c>
      <c r="O13" s="36">
        <v>44</v>
      </c>
      <c r="P13" s="36">
        <f t="shared" ref="P13:P23" si="6">SUM(Q13:R13)</f>
        <v>152</v>
      </c>
      <c r="Q13" s="36">
        <v>46</v>
      </c>
      <c r="R13" s="36">
        <v>106</v>
      </c>
      <c r="S13" s="36">
        <f t="shared" ref="S13:S23" si="7">SUM(T13:U13)</f>
        <v>73</v>
      </c>
      <c r="T13" s="36">
        <v>57</v>
      </c>
      <c r="U13" s="36">
        <v>16</v>
      </c>
      <c r="V13" s="36"/>
      <c r="W13" s="36">
        <f t="shared" ref="W13:W23" si="8">SUM(X13:Y13)</f>
        <v>5</v>
      </c>
      <c r="X13" s="36">
        <v>4</v>
      </c>
      <c r="Y13" s="36">
        <v>1</v>
      </c>
      <c r="Z13" s="36">
        <f t="shared" ref="Z13:Z23" si="9">SUM(AA13:AB13)</f>
        <v>1</v>
      </c>
      <c r="AA13" s="36">
        <v>1</v>
      </c>
      <c r="AB13" s="36">
        <v>0</v>
      </c>
      <c r="AC13" s="36">
        <f t="shared" ref="AC13:AC23" si="10">SUM(AD13:AE13)</f>
        <v>149</v>
      </c>
      <c r="AD13" s="36">
        <v>114</v>
      </c>
      <c r="AE13" s="36">
        <v>35</v>
      </c>
      <c r="AF13" s="36">
        <f t="shared" ref="AF13:AF23" si="11">SUM(AG13:AH13)</f>
        <v>15</v>
      </c>
      <c r="AG13" s="36">
        <v>15</v>
      </c>
      <c r="AH13" s="36">
        <v>0</v>
      </c>
      <c r="AI13" s="36">
        <f t="shared" ref="AI13:AI23" si="12">SUM(AJ13:AK13)</f>
        <v>33</v>
      </c>
      <c r="AJ13" s="36">
        <v>32</v>
      </c>
      <c r="AK13" s="36">
        <v>1</v>
      </c>
      <c r="AL13" s="36">
        <f t="shared" ref="AL13:AL23" si="13">SUM(AM13:AN13)</f>
        <v>16</v>
      </c>
      <c r="AM13" s="36">
        <v>15</v>
      </c>
      <c r="AN13" s="36">
        <v>1</v>
      </c>
      <c r="AO13" s="36">
        <f t="shared" ref="AO13:AO23" si="14">SUM(AP13:AQ13)</f>
        <v>40</v>
      </c>
      <c r="AP13" s="36">
        <v>31</v>
      </c>
      <c r="AQ13" s="36">
        <v>9</v>
      </c>
      <c r="AR13" s="39"/>
      <c r="AS13" s="17" t="s">
        <v>37</v>
      </c>
    </row>
    <row r="14" spans="1:140" ht="90" customHeight="1">
      <c r="A14" s="24"/>
      <c r="B14" s="11" t="s">
        <v>48</v>
      </c>
      <c r="C14" s="25"/>
      <c r="D14" s="38">
        <f t="shared" si="0"/>
        <v>270</v>
      </c>
      <c r="E14" s="36">
        <f t="shared" si="1"/>
        <v>169</v>
      </c>
      <c r="F14" s="36">
        <f t="shared" si="2"/>
        <v>101</v>
      </c>
      <c r="G14" s="36">
        <f t="shared" si="3"/>
        <v>20</v>
      </c>
      <c r="H14" s="36">
        <v>11</v>
      </c>
      <c r="I14" s="36">
        <v>9</v>
      </c>
      <c r="J14" s="36">
        <f t="shared" si="4"/>
        <v>9</v>
      </c>
      <c r="K14" s="36">
        <v>2</v>
      </c>
      <c r="L14" s="36">
        <v>7</v>
      </c>
      <c r="M14" s="36">
        <f t="shared" si="5"/>
        <v>34</v>
      </c>
      <c r="N14" s="36">
        <v>13</v>
      </c>
      <c r="O14" s="36">
        <v>21</v>
      </c>
      <c r="P14" s="36">
        <f t="shared" si="6"/>
        <v>49</v>
      </c>
      <c r="Q14" s="36">
        <v>19</v>
      </c>
      <c r="R14" s="36">
        <v>30</v>
      </c>
      <c r="S14" s="36">
        <f t="shared" si="7"/>
        <v>4</v>
      </c>
      <c r="T14" s="36">
        <v>3</v>
      </c>
      <c r="U14" s="36">
        <v>1</v>
      </c>
      <c r="V14" s="36"/>
      <c r="W14" s="36">
        <f t="shared" si="8"/>
        <v>12</v>
      </c>
      <c r="X14" s="36">
        <v>12</v>
      </c>
      <c r="Y14" s="36">
        <v>0</v>
      </c>
      <c r="Z14" s="36">
        <f t="shared" si="9"/>
        <v>0</v>
      </c>
      <c r="AA14" s="36">
        <v>0</v>
      </c>
      <c r="AB14" s="36">
        <v>0</v>
      </c>
      <c r="AC14" s="36">
        <f t="shared" si="10"/>
        <v>100</v>
      </c>
      <c r="AD14" s="36">
        <v>76</v>
      </c>
      <c r="AE14" s="36">
        <v>24</v>
      </c>
      <c r="AF14" s="36">
        <f t="shared" si="11"/>
        <v>4</v>
      </c>
      <c r="AG14" s="36">
        <v>4</v>
      </c>
      <c r="AH14" s="36">
        <v>0</v>
      </c>
      <c r="AI14" s="36">
        <f t="shared" si="12"/>
        <v>15</v>
      </c>
      <c r="AJ14" s="36">
        <v>15</v>
      </c>
      <c r="AK14" s="36">
        <v>0</v>
      </c>
      <c r="AL14" s="36">
        <f t="shared" si="13"/>
        <v>8</v>
      </c>
      <c r="AM14" s="36">
        <v>6</v>
      </c>
      <c r="AN14" s="36">
        <v>2</v>
      </c>
      <c r="AO14" s="36">
        <f t="shared" si="14"/>
        <v>15</v>
      </c>
      <c r="AP14" s="36">
        <v>8</v>
      </c>
      <c r="AQ14" s="36">
        <v>7</v>
      </c>
      <c r="AR14" s="37"/>
      <c r="AS14" s="17" t="s">
        <v>38</v>
      </c>
    </row>
    <row r="15" spans="1:140" ht="90" customHeight="1">
      <c r="A15" s="24"/>
      <c r="B15" s="11" t="s">
        <v>49</v>
      </c>
      <c r="C15" s="25"/>
      <c r="D15" s="38">
        <f t="shared" si="0"/>
        <v>1040</v>
      </c>
      <c r="E15" s="36">
        <f t="shared" si="1"/>
        <v>948</v>
      </c>
      <c r="F15" s="36">
        <f t="shared" si="2"/>
        <v>92</v>
      </c>
      <c r="G15" s="36">
        <f t="shared" si="3"/>
        <v>183</v>
      </c>
      <c r="H15" s="36">
        <v>168</v>
      </c>
      <c r="I15" s="36">
        <v>15</v>
      </c>
      <c r="J15" s="36">
        <f t="shared" si="4"/>
        <v>5</v>
      </c>
      <c r="K15" s="36">
        <v>4</v>
      </c>
      <c r="L15" s="36">
        <v>1</v>
      </c>
      <c r="M15" s="36">
        <f t="shared" si="5"/>
        <v>20</v>
      </c>
      <c r="N15" s="36">
        <v>12</v>
      </c>
      <c r="O15" s="36">
        <v>8</v>
      </c>
      <c r="P15" s="36">
        <f t="shared" si="6"/>
        <v>26</v>
      </c>
      <c r="Q15" s="36">
        <v>20</v>
      </c>
      <c r="R15" s="36">
        <v>6</v>
      </c>
      <c r="S15" s="36">
        <f t="shared" si="7"/>
        <v>34</v>
      </c>
      <c r="T15" s="36">
        <v>32</v>
      </c>
      <c r="U15" s="36">
        <v>2</v>
      </c>
      <c r="V15" s="36"/>
      <c r="W15" s="36">
        <f t="shared" si="8"/>
        <v>0</v>
      </c>
      <c r="X15" s="36">
        <v>0</v>
      </c>
      <c r="Y15" s="36">
        <v>0</v>
      </c>
      <c r="Z15" s="36">
        <f t="shared" si="9"/>
        <v>0</v>
      </c>
      <c r="AA15" s="36">
        <v>0</v>
      </c>
      <c r="AB15" s="36">
        <v>0</v>
      </c>
      <c r="AC15" s="36">
        <f t="shared" si="10"/>
        <v>605</v>
      </c>
      <c r="AD15" s="36">
        <v>548</v>
      </c>
      <c r="AE15" s="36">
        <v>57</v>
      </c>
      <c r="AF15" s="36">
        <f t="shared" si="11"/>
        <v>54</v>
      </c>
      <c r="AG15" s="36">
        <v>53</v>
      </c>
      <c r="AH15" s="36">
        <v>1</v>
      </c>
      <c r="AI15" s="36">
        <f t="shared" si="12"/>
        <v>75</v>
      </c>
      <c r="AJ15" s="36">
        <v>73</v>
      </c>
      <c r="AK15" s="36">
        <v>2</v>
      </c>
      <c r="AL15" s="36">
        <f t="shared" si="13"/>
        <v>9</v>
      </c>
      <c r="AM15" s="36">
        <v>9</v>
      </c>
      <c r="AN15" s="36">
        <v>0</v>
      </c>
      <c r="AO15" s="36">
        <f t="shared" si="14"/>
        <v>29</v>
      </c>
      <c r="AP15" s="36">
        <v>29</v>
      </c>
      <c r="AQ15" s="36">
        <v>0</v>
      </c>
      <c r="AR15" s="37"/>
      <c r="AS15" s="17" t="s">
        <v>39</v>
      </c>
    </row>
    <row r="16" spans="1:140" ht="90" customHeight="1">
      <c r="A16" s="24"/>
      <c r="B16" s="11" t="s">
        <v>50</v>
      </c>
      <c r="C16" s="25"/>
      <c r="D16" s="38">
        <f t="shared" si="0"/>
        <v>450</v>
      </c>
      <c r="E16" s="36">
        <f t="shared" si="1"/>
        <v>134</v>
      </c>
      <c r="F16" s="36">
        <f t="shared" si="2"/>
        <v>316</v>
      </c>
      <c r="G16" s="36">
        <f t="shared" si="3"/>
        <v>8</v>
      </c>
      <c r="H16" s="36">
        <v>3</v>
      </c>
      <c r="I16" s="36">
        <v>5</v>
      </c>
      <c r="J16" s="36">
        <f t="shared" si="4"/>
        <v>108</v>
      </c>
      <c r="K16" s="36">
        <v>10</v>
      </c>
      <c r="L16" s="36">
        <v>98</v>
      </c>
      <c r="M16" s="36">
        <f t="shared" si="5"/>
        <v>75</v>
      </c>
      <c r="N16" s="36">
        <v>8</v>
      </c>
      <c r="O16" s="36">
        <v>67</v>
      </c>
      <c r="P16" s="36">
        <f t="shared" si="6"/>
        <v>98</v>
      </c>
      <c r="Q16" s="36">
        <v>24</v>
      </c>
      <c r="R16" s="36">
        <v>74</v>
      </c>
      <c r="S16" s="36">
        <f t="shared" si="7"/>
        <v>10</v>
      </c>
      <c r="T16" s="36">
        <v>6</v>
      </c>
      <c r="U16" s="36">
        <v>4</v>
      </c>
      <c r="V16" s="36"/>
      <c r="W16" s="36">
        <f t="shared" si="8"/>
        <v>4</v>
      </c>
      <c r="X16" s="36">
        <v>3</v>
      </c>
      <c r="Y16" s="36">
        <v>1</v>
      </c>
      <c r="Z16" s="36">
        <f t="shared" si="9"/>
        <v>0</v>
      </c>
      <c r="AA16" s="36">
        <v>0</v>
      </c>
      <c r="AB16" s="36">
        <v>0</v>
      </c>
      <c r="AC16" s="36">
        <f t="shared" si="10"/>
        <v>121</v>
      </c>
      <c r="AD16" s="36">
        <v>61</v>
      </c>
      <c r="AE16" s="36">
        <v>60</v>
      </c>
      <c r="AF16" s="36">
        <f t="shared" si="11"/>
        <v>5</v>
      </c>
      <c r="AG16" s="36">
        <v>4</v>
      </c>
      <c r="AH16" s="36">
        <v>1</v>
      </c>
      <c r="AI16" s="36">
        <f t="shared" si="12"/>
        <v>9</v>
      </c>
      <c r="AJ16" s="36">
        <v>9</v>
      </c>
      <c r="AK16" s="36">
        <v>0</v>
      </c>
      <c r="AL16" s="36">
        <f t="shared" si="13"/>
        <v>3</v>
      </c>
      <c r="AM16" s="36">
        <v>2</v>
      </c>
      <c r="AN16" s="36">
        <v>1</v>
      </c>
      <c r="AO16" s="36">
        <f t="shared" si="14"/>
        <v>9</v>
      </c>
      <c r="AP16" s="36">
        <v>4</v>
      </c>
      <c r="AQ16" s="36">
        <v>5</v>
      </c>
      <c r="AR16" s="37"/>
      <c r="AS16" s="17" t="s">
        <v>40</v>
      </c>
    </row>
    <row r="17" spans="1:71" ht="90" customHeight="1">
      <c r="A17" s="24"/>
      <c r="B17" s="11" t="s">
        <v>51</v>
      </c>
      <c r="C17" s="25"/>
      <c r="D17" s="38">
        <f t="shared" si="0"/>
        <v>32</v>
      </c>
      <c r="E17" s="36">
        <f t="shared" si="1"/>
        <v>27</v>
      </c>
      <c r="F17" s="36">
        <f t="shared" si="2"/>
        <v>5</v>
      </c>
      <c r="G17" s="36">
        <f t="shared" si="3"/>
        <v>0</v>
      </c>
      <c r="H17" s="36">
        <v>0</v>
      </c>
      <c r="I17" s="36">
        <v>0</v>
      </c>
      <c r="J17" s="36">
        <f t="shared" si="4"/>
        <v>0</v>
      </c>
      <c r="K17" s="36">
        <v>0</v>
      </c>
      <c r="L17" s="36">
        <v>0</v>
      </c>
      <c r="M17" s="36">
        <f t="shared" si="5"/>
        <v>3</v>
      </c>
      <c r="N17" s="36">
        <v>0</v>
      </c>
      <c r="O17" s="36">
        <v>3</v>
      </c>
      <c r="P17" s="36">
        <f t="shared" si="6"/>
        <v>2</v>
      </c>
      <c r="Q17" s="36">
        <v>0</v>
      </c>
      <c r="R17" s="36">
        <v>2</v>
      </c>
      <c r="S17" s="36">
        <f t="shared" si="7"/>
        <v>0</v>
      </c>
      <c r="T17" s="36">
        <v>0</v>
      </c>
      <c r="U17" s="36">
        <v>0</v>
      </c>
      <c r="V17" s="36"/>
      <c r="W17" s="36">
        <f t="shared" si="8"/>
        <v>0</v>
      </c>
      <c r="X17" s="36">
        <v>0</v>
      </c>
      <c r="Y17" s="36">
        <v>0</v>
      </c>
      <c r="Z17" s="36">
        <f t="shared" si="9"/>
        <v>5</v>
      </c>
      <c r="AA17" s="36">
        <v>5</v>
      </c>
      <c r="AB17" s="36">
        <v>0</v>
      </c>
      <c r="AC17" s="36">
        <f t="shared" si="10"/>
        <v>7</v>
      </c>
      <c r="AD17" s="36">
        <v>7</v>
      </c>
      <c r="AE17" s="36">
        <v>0</v>
      </c>
      <c r="AF17" s="36">
        <f t="shared" si="11"/>
        <v>6</v>
      </c>
      <c r="AG17" s="36">
        <v>6</v>
      </c>
      <c r="AH17" s="36">
        <v>0</v>
      </c>
      <c r="AI17" s="36">
        <f t="shared" si="12"/>
        <v>7</v>
      </c>
      <c r="AJ17" s="36">
        <v>7</v>
      </c>
      <c r="AK17" s="36">
        <v>0</v>
      </c>
      <c r="AL17" s="36">
        <f t="shared" si="13"/>
        <v>0</v>
      </c>
      <c r="AM17" s="36">
        <v>0</v>
      </c>
      <c r="AN17" s="36">
        <v>0</v>
      </c>
      <c r="AO17" s="36">
        <f t="shared" si="14"/>
        <v>2</v>
      </c>
      <c r="AP17" s="36">
        <v>2</v>
      </c>
      <c r="AQ17" s="36">
        <v>0</v>
      </c>
      <c r="AR17" s="37"/>
      <c r="AS17" s="17" t="s">
        <v>41</v>
      </c>
    </row>
    <row r="18" spans="1:71" ht="90" customHeight="1">
      <c r="A18" s="24"/>
      <c r="B18" s="11" t="s">
        <v>52</v>
      </c>
      <c r="C18" s="16"/>
      <c r="D18" s="38">
        <f t="shared" si="0"/>
        <v>151</v>
      </c>
      <c r="E18" s="36">
        <f t="shared" si="1"/>
        <v>61</v>
      </c>
      <c r="F18" s="36">
        <f t="shared" si="2"/>
        <v>90</v>
      </c>
      <c r="G18" s="36">
        <f t="shared" si="3"/>
        <v>4</v>
      </c>
      <c r="H18" s="36">
        <v>1</v>
      </c>
      <c r="I18" s="36">
        <v>3</v>
      </c>
      <c r="J18" s="36">
        <f t="shared" si="4"/>
        <v>1</v>
      </c>
      <c r="K18" s="36">
        <v>0</v>
      </c>
      <c r="L18" s="36">
        <v>1</v>
      </c>
      <c r="M18" s="36">
        <f t="shared" si="5"/>
        <v>5</v>
      </c>
      <c r="N18" s="36">
        <v>1</v>
      </c>
      <c r="O18" s="36">
        <v>4</v>
      </c>
      <c r="P18" s="36">
        <f t="shared" si="6"/>
        <v>115</v>
      </c>
      <c r="Q18" s="36">
        <v>50</v>
      </c>
      <c r="R18" s="36">
        <v>65</v>
      </c>
      <c r="S18" s="36">
        <f t="shared" si="7"/>
        <v>3</v>
      </c>
      <c r="T18" s="36">
        <v>1</v>
      </c>
      <c r="U18" s="36">
        <v>2</v>
      </c>
      <c r="V18" s="36"/>
      <c r="W18" s="36">
        <f t="shared" si="8"/>
        <v>0</v>
      </c>
      <c r="X18" s="36">
        <v>0</v>
      </c>
      <c r="Y18" s="36">
        <v>0</v>
      </c>
      <c r="Z18" s="36">
        <f t="shared" si="9"/>
        <v>0</v>
      </c>
      <c r="AA18" s="36">
        <v>0</v>
      </c>
      <c r="AB18" s="36">
        <v>0</v>
      </c>
      <c r="AC18" s="36">
        <f t="shared" si="10"/>
        <v>20</v>
      </c>
      <c r="AD18" s="36">
        <v>5</v>
      </c>
      <c r="AE18" s="36">
        <v>15</v>
      </c>
      <c r="AF18" s="36">
        <f t="shared" si="11"/>
        <v>1</v>
      </c>
      <c r="AG18" s="36">
        <v>1</v>
      </c>
      <c r="AH18" s="36">
        <v>0</v>
      </c>
      <c r="AI18" s="36">
        <f t="shared" si="12"/>
        <v>1</v>
      </c>
      <c r="AJ18" s="36">
        <v>1</v>
      </c>
      <c r="AK18" s="36">
        <v>0</v>
      </c>
      <c r="AL18" s="36">
        <f t="shared" si="13"/>
        <v>0</v>
      </c>
      <c r="AM18" s="36">
        <v>0</v>
      </c>
      <c r="AN18" s="36">
        <v>0</v>
      </c>
      <c r="AO18" s="36">
        <f t="shared" si="14"/>
        <v>1</v>
      </c>
      <c r="AP18" s="36">
        <v>1</v>
      </c>
      <c r="AQ18" s="36">
        <v>0</v>
      </c>
      <c r="AR18" s="37"/>
      <c r="AS18" s="17" t="s">
        <v>42</v>
      </c>
    </row>
    <row r="19" spans="1:71" ht="90" customHeight="1">
      <c r="A19" s="11"/>
      <c r="B19" s="11" t="s">
        <v>53</v>
      </c>
      <c r="C19" s="26"/>
      <c r="D19" s="38">
        <f t="shared" si="0"/>
        <v>12</v>
      </c>
      <c r="E19" s="36">
        <f t="shared" si="1"/>
        <v>0</v>
      </c>
      <c r="F19" s="36">
        <f t="shared" si="2"/>
        <v>12</v>
      </c>
      <c r="G19" s="36">
        <f t="shared" si="3"/>
        <v>7</v>
      </c>
      <c r="H19" s="36">
        <v>0</v>
      </c>
      <c r="I19" s="36">
        <v>7</v>
      </c>
      <c r="J19" s="36">
        <f t="shared" si="4"/>
        <v>0</v>
      </c>
      <c r="K19" s="36">
        <v>0</v>
      </c>
      <c r="L19" s="36">
        <v>0</v>
      </c>
      <c r="M19" s="36">
        <f t="shared" si="5"/>
        <v>1</v>
      </c>
      <c r="N19" s="36">
        <v>0</v>
      </c>
      <c r="O19" s="36">
        <v>1</v>
      </c>
      <c r="P19" s="36">
        <f t="shared" si="6"/>
        <v>4</v>
      </c>
      <c r="Q19" s="36">
        <v>0</v>
      </c>
      <c r="R19" s="36">
        <v>4</v>
      </c>
      <c r="S19" s="36">
        <f t="shared" si="7"/>
        <v>0</v>
      </c>
      <c r="T19" s="36">
        <v>0</v>
      </c>
      <c r="U19" s="36">
        <v>0</v>
      </c>
      <c r="V19" s="36"/>
      <c r="W19" s="36">
        <f t="shared" si="8"/>
        <v>0</v>
      </c>
      <c r="X19" s="36">
        <v>0</v>
      </c>
      <c r="Y19" s="36">
        <v>0</v>
      </c>
      <c r="Z19" s="36">
        <f t="shared" si="9"/>
        <v>0</v>
      </c>
      <c r="AA19" s="36">
        <v>0</v>
      </c>
      <c r="AB19" s="36">
        <v>0</v>
      </c>
      <c r="AC19" s="36">
        <f t="shared" si="10"/>
        <v>0</v>
      </c>
      <c r="AD19" s="36">
        <v>0</v>
      </c>
      <c r="AE19" s="36">
        <v>0</v>
      </c>
      <c r="AF19" s="36">
        <f t="shared" si="11"/>
        <v>0</v>
      </c>
      <c r="AG19" s="36">
        <v>0</v>
      </c>
      <c r="AH19" s="36">
        <v>0</v>
      </c>
      <c r="AI19" s="36">
        <f t="shared" si="12"/>
        <v>0</v>
      </c>
      <c r="AJ19" s="36">
        <v>0</v>
      </c>
      <c r="AK19" s="36">
        <v>0</v>
      </c>
      <c r="AL19" s="36">
        <f t="shared" si="13"/>
        <v>0</v>
      </c>
      <c r="AM19" s="36">
        <v>0</v>
      </c>
      <c r="AN19" s="36">
        <v>0</v>
      </c>
      <c r="AO19" s="36">
        <f t="shared" si="14"/>
        <v>0</v>
      </c>
      <c r="AP19" s="36">
        <v>0</v>
      </c>
      <c r="AQ19" s="36">
        <v>0</v>
      </c>
      <c r="AR19" s="37"/>
      <c r="AS19" s="17" t="s">
        <v>43</v>
      </c>
    </row>
    <row r="20" spans="1:71" ht="90" customHeight="1">
      <c r="A20" s="11"/>
      <c r="B20" s="11" t="s">
        <v>54</v>
      </c>
      <c r="C20" s="26"/>
      <c r="D20" s="38">
        <f t="shared" si="0"/>
        <v>0</v>
      </c>
      <c r="E20" s="36">
        <f t="shared" si="1"/>
        <v>0</v>
      </c>
      <c r="F20" s="36">
        <f t="shared" si="2"/>
        <v>0</v>
      </c>
      <c r="G20" s="36">
        <f t="shared" si="3"/>
        <v>0</v>
      </c>
      <c r="H20" s="36">
        <v>0</v>
      </c>
      <c r="I20" s="36">
        <v>0</v>
      </c>
      <c r="J20" s="36">
        <f t="shared" si="4"/>
        <v>0</v>
      </c>
      <c r="K20" s="36">
        <v>0</v>
      </c>
      <c r="L20" s="36">
        <v>0</v>
      </c>
      <c r="M20" s="36">
        <f t="shared" si="5"/>
        <v>0</v>
      </c>
      <c r="N20" s="36">
        <v>0</v>
      </c>
      <c r="O20" s="36">
        <v>0</v>
      </c>
      <c r="P20" s="36">
        <f t="shared" si="6"/>
        <v>0</v>
      </c>
      <c r="Q20" s="36">
        <v>0</v>
      </c>
      <c r="R20" s="36">
        <v>0</v>
      </c>
      <c r="S20" s="36">
        <f t="shared" si="7"/>
        <v>0</v>
      </c>
      <c r="T20" s="36">
        <v>0</v>
      </c>
      <c r="U20" s="36">
        <v>0</v>
      </c>
      <c r="V20" s="36"/>
      <c r="W20" s="36">
        <f t="shared" si="8"/>
        <v>0</v>
      </c>
      <c r="X20" s="36">
        <v>0</v>
      </c>
      <c r="Y20" s="36">
        <v>0</v>
      </c>
      <c r="Z20" s="36">
        <f t="shared" si="9"/>
        <v>0</v>
      </c>
      <c r="AA20" s="36">
        <v>0</v>
      </c>
      <c r="AB20" s="36">
        <v>0</v>
      </c>
      <c r="AC20" s="36">
        <f t="shared" si="10"/>
        <v>0</v>
      </c>
      <c r="AD20" s="36">
        <v>0</v>
      </c>
      <c r="AE20" s="36">
        <v>0</v>
      </c>
      <c r="AF20" s="36">
        <f t="shared" si="11"/>
        <v>0</v>
      </c>
      <c r="AG20" s="36">
        <v>0</v>
      </c>
      <c r="AH20" s="36">
        <v>0</v>
      </c>
      <c r="AI20" s="40">
        <f t="shared" si="12"/>
        <v>0</v>
      </c>
      <c r="AJ20" s="40">
        <v>0</v>
      </c>
      <c r="AK20" s="40">
        <v>0</v>
      </c>
      <c r="AL20" s="36">
        <f t="shared" si="13"/>
        <v>0</v>
      </c>
      <c r="AM20" s="36">
        <v>0</v>
      </c>
      <c r="AN20" s="36">
        <v>0</v>
      </c>
      <c r="AO20" s="36">
        <f t="shared" si="14"/>
        <v>0</v>
      </c>
      <c r="AP20" s="36">
        <v>0</v>
      </c>
      <c r="AQ20" s="36">
        <v>0</v>
      </c>
      <c r="AR20" s="37"/>
      <c r="AS20" s="17" t="s">
        <v>44</v>
      </c>
    </row>
    <row r="21" spans="1:71" ht="90" customHeight="1">
      <c r="A21" s="11"/>
      <c r="B21" s="11" t="s">
        <v>55</v>
      </c>
      <c r="C21" s="25"/>
      <c r="D21" s="38">
        <f t="shared" si="0"/>
        <v>59</v>
      </c>
      <c r="E21" s="36">
        <f t="shared" si="1"/>
        <v>9</v>
      </c>
      <c r="F21" s="36">
        <f t="shared" si="2"/>
        <v>50</v>
      </c>
      <c r="G21" s="36">
        <f t="shared" si="3"/>
        <v>0</v>
      </c>
      <c r="H21" s="36">
        <v>0</v>
      </c>
      <c r="I21" s="36">
        <v>0</v>
      </c>
      <c r="J21" s="36">
        <f t="shared" si="4"/>
        <v>1</v>
      </c>
      <c r="K21" s="36">
        <v>0</v>
      </c>
      <c r="L21" s="36">
        <v>1</v>
      </c>
      <c r="M21" s="36">
        <f t="shared" si="5"/>
        <v>2</v>
      </c>
      <c r="N21" s="36">
        <v>0</v>
      </c>
      <c r="O21" s="36">
        <v>2</v>
      </c>
      <c r="P21" s="36">
        <f t="shared" si="6"/>
        <v>53</v>
      </c>
      <c r="Q21" s="36">
        <v>8</v>
      </c>
      <c r="R21" s="36">
        <v>45</v>
      </c>
      <c r="S21" s="36">
        <f t="shared" si="7"/>
        <v>0</v>
      </c>
      <c r="T21" s="36">
        <v>0</v>
      </c>
      <c r="U21" s="36">
        <v>0</v>
      </c>
      <c r="V21" s="36"/>
      <c r="W21" s="36">
        <f t="shared" si="8"/>
        <v>0</v>
      </c>
      <c r="X21" s="36">
        <v>0</v>
      </c>
      <c r="Y21" s="36">
        <v>0</v>
      </c>
      <c r="Z21" s="36">
        <f t="shared" si="9"/>
        <v>0</v>
      </c>
      <c r="AA21" s="36">
        <v>0</v>
      </c>
      <c r="AB21" s="36">
        <v>0</v>
      </c>
      <c r="AC21" s="36">
        <f t="shared" si="10"/>
        <v>2</v>
      </c>
      <c r="AD21" s="36">
        <v>0</v>
      </c>
      <c r="AE21" s="36">
        <v>2</v>
      </c>
      <c r="AF21" s="36">
        <f t="shared" si="11"/>
        <v>0</v>
      </c>
      <c r="AG21" s="36">
        <v>0</v>
      </c>
      <c r="AH21" s="36">
        <v>0</v>
      </c>
      <c r="AI21" s="36">
        <f t="shared" si="12"/>
        <v>1</v>
      </c>
      <c r="AJ21" s="36">
        <v>1</v>
      </c>
      <c r="AK21" s="36">
        <v>0</v>
      </c>
      <c r="AL21" s="36">
        <f t="shared" si="13"/>
        <v>0</v>
      </c>
      <c r="AM21" s="36">
        <v>0</v>
      </c>
      <c r="AN21" s="36">
        <v>0</v>
      </c>
      <c r="AO21" s="36">
        <f t="shared" si="14"/>
        <v>0</v>
      </c>
      <c r="AP21" s="36">
        <v>0</v>
      </c>
      <c r="AQ21" s="36">
        <v>0</v>
      </c>
      <c r="AR21" s="37"/>
      <c r="AS21" s="17" t="s">
        <v>45</v>
      </c>
    </row>
    <row r="22" spans="1:71" ht="90" customHeight="1">
      <c r="A22" s="24"/>
      <c r="B22" s="11" t="s">
        <v>56</v>
      </c>
      <c r="C22" s="25"/>
      <c r="D22" s="37">
        <f>SUM(E22:F22)</f>
        <v>152</v>
      </c>
      <c r="E22" s="36">
        <f>H22+K22+N22+Q22+T22+X22+AA22+AD22+AG22+AJ22+AM22+AP22</f>
        <v>65</v>
      </c>
      <c r="F22" s="36">
        <f>I22+L22+O22+R22+U22+Y22+AB22+AE22+AH22+AK22+AN22+AQ22</f>
        <v>87</v>
      </c>
      <c r="G22" s="36">
        <f>SUM(H22:I22)</f>
        <v>2</v>
      </c>
      <c r="H22" s="36">
        <v>1</v>
      </c>
      <c r="I22" s="36">
        <v>1</v>
      </c>
      <c r="J22" s="36">
        <f>SUM(K22:L22)</f>
        <v>28</v>
      </c>
      <c r="K22" s="36">
        <v>1</v>
      </c>
      <c r="L22" s="36">
        <v>27</v>
      </c>
      <c r="M22" s="36">
        <f>SUM(N22:O22)</f>
        <v>16</v>
      </c>
      <c r="N22" s="36">
        <v>3</v>
      </c>
      <c r="O22" s="36">
        <v>13</v>
      </c>
      <c r="P22" s="36">
        <f>SUM(Q22:R22)</f>
        <v>38</v>
      </c>
      <c r="Q22" s="36">
        <v>10</v>
      </c>
      <c r="R22" s="36">
        <v>28</v>
      </c>
      <c r="S22" s="36">
        <f>SUM(T22:U22)</f>
        <v>13</v>
      </c>
      <c r="T22" s="36">
        <v>10</v>
      </c>
      <c r="U22" s="36">
        <v>3</v>
      </c>
      <c r="V22" s="36"/>
      <c r="W22" s="36">
        <f>SUM(X22:Y22)</f>
        <v>3</v>
      </c>
      <c r="X22" s="36">
        <v>3</v>
      </c>
      <c r="Y22" s="36">
        <v>0</v>
      </c>
      <c r="Z22" s="36">
        <f>SUM(AA22:AB22)</f>
        <v>0</v>
      </c>
      <c r="AA22" s="36">
        <v>0</v>
      </c>
      <c r="AB22" s="36">
        <v>0</v>
      </c>
      <c r="AC22" s="36">
        <f>SUM(AD22:AE22)</f>
        <v>46</v>
      </c>
      <c r="AD22" s="36">
        <v>33</v>
      </c>
      <c r="AE22" s="36">
        <v>13</v>
      </c>
      <c r="AF22" s="36">
        <f>SUM(AG22:AH22)</f>
        <v>4</v>
      </c>
      <c r="AG22" s="36">
        <v>2</v>
      </c>
      <c r="AH22" s="36">
        <v>2</v>
      </c>
      <c r="AI22" s="36">
        <f>SUM(AJ22:AK22)</f>
        <v>2</v>
      </c>
      <c r="AJ22" s="36">
        <v>2</v>
      </c>
      <c r="AK22" s="36">
        <v>0</v>
      </c>
      <c r="AL22" s="36">
        <f>SUM(AM22:AN22)</f>
        <v>0</v>
      </c>
      <c r="AM22" s="36">
        <v>0</v>
      </c>
      <c r="AN22" s="36">
        <v>0</v>
      </c>
      <c r="AO22" s="36">
        <f>SUM(AP22:AQ22)</f>
        <v>0</v>
      </c>
      <c r="AP22" s="36">
        <v>0</v>
      </c>
      <c r="AQ22" s="36">
        <v>0</v>
      </c>
      <c r="AR22" s="37"/>
      <c r="AS22" s="115" t="s">
        <v>60</v>
      </c>
    </row>
    <row r="23" spans="1:71" ht="90" customHeight="1">
      <c r="A23" s="116"/>
      <c r="B23" s="11" t="s">
        <v>46</v>
      </c>
      <c r="C23" s="25"/>
      <c r="D23" s="38">
        <f t="shared" si="0"/>
        <v>2</v>
      </c>
      <c r="E23" s="36">
        <f t="shared" si="1"/>
        <v>0</v>
      </c>
      <c r="F23" s="36">
        <f t="shared" si="2"/>
        <v>2</v>
      </c>
      <c r="G23" s="36">
        <f t="shared" si="3"/>
        <v>0</v>
      </c>
      <c r="H23" s="36">
        <v>0</v>
      </c>
      <c r="I23" s="36">
        <v>0</v>
      </c>
      <c r="J23" s="36">
        <f t="shared" si="4"/>
        <v>1</v>
      </c>
      <c r="K23" s="36">
        <v>0</v>
      </c>
      <c r="L23" s="36">
        <v>1</v>
      </c>
      <c r="M23" s="36">
        <f t="shared" si="5"/>
        <v>0</v>
      </c>
      <c r="N23" s="36">
        <v>0</v>
      </c>
      <c r="O23" s="36">
        <v>0</v>
      </c>
      <c r="P23" s="36">
        <f t="shared" si="6"/>
        <v>1</v>
      </c>
      <c r="Q23" s="36">
        <v>0</v>
      </c>
      <c r="R23" s="36">
        <v>1</v>
      </c>
      <c r="S23" s="36">
        <f t="shared" si="7"/>
        <v>0</v>
      </c>
      <c r="T23" s="36">
        <v>0</v>
      </c>
      <c r="U23" s="36">
        <v>0</v>
      </c>
      <c r="V23" s="36"/>
      <c r="W23" s="36">
        <f t="shared" si="8"/>
        <v>0</v>
      </c>
      <c r="X23" s="36">
        <v>0</v>
      </c>
      <c r="Y23" s="36">
        <v>0</v>
      </c>
      <c r="Z23" s="36">
        <f t="shared" si="9"/>
        <v>0</v>
      </c>
      <c r="AA23" s="36">
        <v>0</v>
      </c>
      <c r="AB23" s="36">
        <v>0</v>
      </c>
      <c r="AC23" s="36">
        <f t="shared" si="10"/>
        <v>0</v>
      </c>
      <c r="AD23" s="36">
        <v>0</v>
      </c>
      <c r="AE23" s="36">
        <v>0</v>
      </c>
      <c r="AF23" s="36">
        <f t="shared" si="11"/>
        <v>0</v>
      </c>
      <c r="AG23" s="36">
        <v>0</v>
      </c>
      <c r="AH23" s="36">
        <v>0</v>
      </c>
      <c r="AI23" s="36">
        <f t="shared" si="12"/>
        <v>0</v>
      </c>
      <c r="AJ23" s="36">
        <v>0</v>
      </c>
      <c r="AK23" s="36">
        <v>0</v>
      </c>
      <c r="AL23" s="36">
        <f t="shared" si="13"/>
        <v>0</v>
      </c>
      <c r="AM23" s="36">
        <v>0</v>
      </c>
      <c r="AN23" s="36">
        <v>0</v>
      </c>
      <c r="AO23" s="36">
        <f t="shared" si="14"/>
        <v>0</v>
      </c>
      <c r="AP23" s="36">
        <v>0</v>
      </c>
      <c r="AQ23" s="36">
        <v>0</v>
      </c>
      <c r="AR23" s="37"/>
      <c r="AS23" s="17" t="s">
        <v>46</v>
      </c>
    </row>
    <row r="24" spans="1:71" s="43" customFormat="1" ht="50.1" customHeight="1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41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BS24" s="43" t="s">
        <v>0</v>
      </c>
    </row>
    <row r="25" spans="1:71" s="43" customFormat="1" ht="50.1" customHeight="1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</row>
  </sheetData>
  <mergeCells count="58">
    <mergeCell ref="A24:U25"/>
    <mergeCell ref="AQ5:AQ7"/>
    <mergeCell ref="AD5:AD7"/>
    <mergeCell ref="J3:L4"/>
    <mergeCell ref="M3:O4"/>
    <mergeCell ref="AC3:AE4"/>
    <mergeCell ref="AO3:AQ4"/>
    <mergeCell ref="S5:S7"/>
    <mergeCell ref="W5:W7"/>
    <mergeCell ref="Z5:Z7"/>
    <mergeCell ref="A9:C9"/>
    <mergeCell ref="P3:R4"/>
    <mergeCell ref="W3:AB3"/>
    <mergeCell ref="W4:Y4"/>
    <mergeCell ref="Z4:AB4"/>
    <mergeCell ref="D3:F4"/>
    <mergeCell ref="AP5:AP7"/>
    <mergeCell ref="H5:H7"/>
    <mergeCell ref="R5:R7"/>
    <mergeCell ref="I5:I7"/>
    <mergeCell ref="N5:N7"/>
    <mergeCell ref="K5:K7"/>
    <mergeCell ref="AC5:AC7"/>
    <mergeCell ref="AF5:AF7"/>
    <mergeCell ref="Y5:Y7"/>
    <mergeCell ref="X5:X7"/>
    <mergeCell ref="T5:T7"/>
    <mergeCell ref="L5:L7"/>
    <mergeCell ref="O5:O7"/>
    <mergeCell ref="Q5:Q7"/>
    <mergeCell ref="A11:C11"/>
    <mergeCell ref="D5:D7"/>
    <mergeCell ref="F5:F7"/>
    <mergeCell ref="E5:E7"/>
    <mergeCell ref="U5:U7"/>
    <mergeCell ref="J5:J7"/>
    <mergeCell ref="M5:M7"/>
    <mergeCell ref="P5:P7"/>
    <mergeCell ref="A3:C7"/>
    <mergeCell ref="G3:I4"/>
    <mergeCell ref="S3:U4"/>
    <mergeCell ref="G5:G7"/>
    <mergeCell ref="AR3:AS7"/>
    <mergeCell ref="AO5:AO7"/>
    <mergeCell ref="AM5:AM7"/>
    <mergeCell ref="AA5:AA7"/>
    <mergeCell ref="AE5:AE7"/>
    <mergeCell ref="AN5:AN7"/>
    <mergeCell ref="AJ5:AJ7"/>
    <mergeCell ref="AG5:AG7"/>
    <mergeCell ref="AF3:AH4"/>
    <mergeCell ref="AI3:AK4"/>
    <mergeCell ref="AL3:AN4"/>
    <mergeCell ref="AK5:AK7"/>
    <mergeCell ref="AL5:AL7"/>
    <mergeCell ref="AB5:AB7"/>
    <mergeCell ref="AH5:AH7"/>
    <mergeCell ref="AI5:AI7"/>
  </mergeCells>
  <phoneticPr fontId="1"/>
  <printOptions horizontalCentered="1"/>
  <pageMargins left="0.59055118110236227" right="0.39370078740157483" top="0.98425196850393704" bottom="0.94488188976377963" header="0.51181102362204722" footer="0.51181102362204722"/>
  <pageSetup paperSize="9" scale="48" fitToWidth="2" orientation="portrait" r:id="rId1"/>
  <headerFooter alignWithMargins="0"/>
  <ignoredErrors>
    <ignoredError sqref="J10 J23 M10 M23 S10 W10 W23 Z10 Z23 AC10 AC23 S23 S12:S21 AC12:AC21 Z12:Z21 W12:W21 M12:M21 J12:J21" formulaRange="1"/>
    <ignoredError sqref="J11 M11 W11 Z11 AC11 S11" formula="1" formulaRange="1"/>
    <ignoredError sqref="P11 AO11 AF11 AI11 AL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3"/>
  <sheetViews>
    <sheetView showGridLines="0" view="pageBreakPreview" zoomScale="60" zoomScaleNormal="60" zoomScalePageLayoutView="55" workbookViewId="0">
      <selection activeCell="B1" sqref="B1"/>
    </sheetView>
  </sheetViews>
  <sheetFormatPr defaultRowHeight="35.1" customHeight="1"/>
  <cols>
    <col min="1" max="1" width="1.69921875" style="61" customWidth="1"/>
    <col min="2" max="2" width="13.796875" style="61" customWidth="1"/>
    <col min="3" max="3" width="1.69921875" style="61" customWidth="1"/>
    <col min="4" max="6" width="10.19921875" style="61" customWidth="1"/>
    <col min="7" max="9" width="6.69921875" style="61" customWidth="1"/>
    <col min="10" max="15" width="6.19921875" style="61" customWidth="1"/>
    <col min="16" max="18" width="7.19921875" style="61" customWidth="1"/>
    <col min="19" max="19" width="7.69921875" style="61" customWidth="1"/>
    <col min="20" max="22" width="9.69921875" style="61" customWidth="1"/>
    <col min="23" max="23" width="7.69921875" style="61" customWidth="1"/>
    <col min="24" max="28" width="6.69921875" style="61" customWidth="1"/>
    <col min="29" max="29" width="7.69921875" style="61" customWidth="1"/>
    <col min="30" max="31" width="7.296875" style="61" customWidth="1"/>
    <col min="32" max="32" width="7.69921875" style="61" customWidth="1"/>
    <col min="33" max="34" width="7.296875" style="61" customWidth="1"/>
    <col min="35" max="35" width="1" style="61" customWidth="1"/>
    <col min="36" max="36" width="7.69921875" style="61" customWidth="1"/>
    <col min="37" max="37" width="9.59765625" style="61" customWidth="1"/>
    <col min="38" max="38" width="1.69921875" style="61" customWidth="1"/>
    <col min="39" max="39" width="13.796875" style="61" customWidth="1"/>
    <col min="40" max="40" width="1.69921875" style="61" customWidth="1"/>
    <col min="41" max="41" width="5.8984375" style="61" customWidth="1"/>
    <col min="42" max="42" width="5.296875" style="61" customWidth="1"/>
    <col min="43" max="43" width="5.8984375" style="61" customWidth="1"/>
    <col min="44" max="44" width="6.19921875" style="61" customWidth="1"/>
    <col min="45" max="46" width="7.69921875" style="61" customWidth="1"/>
    <col min="47" max="47" width="6.19921875" style="61" customWidth="1"/>
    <col min="48" max="49" width="5.8984375" style="61" customWidth="1"/>
    <col min="50" max="50" width="7.19921875" style="61" customWidth="1"/>
    <col min="51" max="51" width="5.8984375" style="61" customWidth="1"/>
    <col min="52" max="53" width="7.19921875" style="61" customWidth="1"/>
    <col min="54" max="54" width="5.8984375" style="61" customWidth="1"/>
    <col min="55" max="55" width="7.19921875" style="61" customWidth="1"/>
    <col min="56" max="56" width="6.19921875" style="61" customWidth="1"/>
    <col min="57" max="58" width="5.296875" style="61" customWidth="1"/>
    <col min="59" max="59" width="5.19921875" style="61" customWidth="1"/>
    <col min="60" max="60" width="7.69921875" style="61" customWidth="1"/>
    <col min="61" max="62" width="7.296875" style="61" customWidth="1"/>
    <col min="63" max="63" width="7.69921875" style="61" customWidth="1"/>
    <col min="64" max="65" width="7.296875" style="61" customWidth="1"/>
    <col min="66" max="66" width="7.69921875" style="61" customWidth="1"/>
    <col min="67" max="68" width="7.296875" style="61" customWidth="1"/>
    <col min="69" max="69" width="7.69921875" style="61" customWidth="1"/>
    <col min="70" max="71" width="7.296875" style="61" customWidth="1"/>
    <col min="72" max="72" width="7.69921875" style="61" customWidth="1"/>
    <col min="73" max="74" width="7.296875" style="61" customWidth="1"/>
    <col min="75" max="75" width="1" style="61" customWidth="1"/>
    <col min="76" max="76" width="7.69921875" style="61" customWidth="1"/>
    <col min="77" max="16384" width="8.796875" style="61"/>
  </cols>
  <sheetData>
    <row r="1" spans="1:76" s="1" customFormat="1" ht="31.5" customHeight="1">
      <c r="B1" s="1" t="s">
        <v>184</v>
      </c>
      <c r="X1" s="1" t="s">
        <v>23</v>
      </c>
      <c r="AG1" s="31"/>
      <c r="AH1" s="31"/>
      <c r="AI1" s="31"/>
      <c r="AM1" s="31" t="s">
        <v>183</v>
      </c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</row>
    <row r="2" spans="1:76" ht="31.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3"/>
      <c r="AH2" s="63"/>
      <c r="AI2" s="62"/>
      <c r="AJ2" s="62"/>
      <c r="AK2" s="62"/>
      <c r="AL2" s="62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18"/>
      <c r="BE2" s="18"/>
      <c r="BF2" s="18"/>
      <c r="BG2" s="62"/>
      <c r="BH2" s="63"/>
      <c r="BI2" s="63"/>
      <c r="BM2" s="62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</row>
    <row r="3" spans="1:76" ht="45" customHeight="1">
      <c r="A3" s="145" t="s">
        <v>109</v>
      </c>
      <c r="B3" s="145"/>
      <c r="C3" s="183"/>
      <c r="D3" s="182" t="s">
        <v>107</v>
      </c>
      <c r="E3" s="145"/>
      <c r="F3" s="145"/>
      <c r="G3" s="262" t="s">
        <v>114</v>
      </c>
      <c r="H3" s="145"/>
      <c r="I3" s="146"/>
      <c r="J3" s="262" t="s">
        <v>115</v>
      </c>
      <c r="K3" s="145"/>
      <c r="L3" s="146"/>
      <c r="M3" s="263" t="s">
        <v>123</v>
      </c>
      <c r="N3" s="264"/>
      <c r="O3" s="265"/>
      <c r="P3" s="262" t="s">
        <v>116</v>
      </c>
      <c r="Q3" s="145"/>
      <c r="R3" s="145"/>
      <c r="S3" s="103"/>
      <c r="T3" s="145" t="s">
        <v>117</v>
      </c>
      <c r="U3" s="145"/>
      <c r="V3" s="146"/>
      <c r="W3" s="269" t="s">
        <v>118</v>
      </c>
      <c r="X3" s="270"/>
      <c r="Y3" s="271"/>
      <c r="Z3" s="262" t="s">
        <v>119</v>
      </c>
      <c r="AA3" s="145"/>
      <c r="AB3" s="146"/>
      <c r="AC3" s="262" t="s">
        <v>57</v>
      </c>
      <c r="AD3" s="145"/>
      <c r="AE3" s="146"/>
      <c r="AF3" s="262" t="s">
        <v>58</v>
      </c>
      <c r="AG3" s="145"/>
      <c r="AH3" s="146"/>
      <c r="AI3" s="230" t="s">
        <v>113</v>
      </c>
      <c r="AJ3" s="145"/>
      <c r="AK3" s="62"/>
      <c r="AL3" s="145" t="s">
        <v>109</v>
      </c>
      <c r="AM3" s="145"/>
      <c r="AN3" s="183"/>
      <c r="AO3" s="144" t="s">
        <v>120</v>
      </c>
      <c r="AP3" s="145"/>
      <c r="AQ3" s="146"/>
      <c r="AR3" s="256" t="s">
        <v>121</v>
      </c>
      <c r="AS3" s="257"/>
      <c r="AT3" s="258"/>
      <c r="AU3" s="129" t="s">
        <v>96</v>
      </c>
      <c r="AV3" s="130"/>
      <c r="AW3" s="232"/>
      <c r="AX3" s="236" t="s">
        <v>124</v>
      </c>
      <c r="AY3" s="237"/>
      <c r="AZ3" s="238"/>
      <c r="BA3" s="242" t="s">
        <v>160</v>
      </c>
      <c r="BB3" s="243"/>
      <c r="BC3" s="244"/>
      <c r="BD3" s="236" t="s">
        <v>159</v>
      </c>
      <c r="BE3" s="237"/>
      <c r="BF3" s="237"/>
      <c r="BG3" s="46"/>
      <c r="BH3" s="145" t="s">
        <v>122</v>
      </c>
      <c r="BI3" s="145"/>
      <c r="BJ3" s="146"/>
      <c r="BK3" s="203" t="s">
        <v>125</v>
      </c>
      <c r="BL3" s="204"/>
      <c r="BM3" s="205"/>
      <c r="BN3" s="144" t="s">
        <v>126</v>
      </c>
      <c r="BO3" s="230"/>
      <c r="BP3" s="251"/>
      <c r="BQ3" s="144" t="s">
        <v>127</v>
      </c>
      <c r="BR3" s="230"/>
      <c r="BS3" s="251"/>
      <c r="BT3" s="171" t="s">
        <v>112</v>
      </c>
      <c r="BU3" s="168"/>
      <c r="BV3" s="172"/>
      <c r="BW3" s="230" t="s">
        <v>113</v>
      </c>
      <c r="BX3" s="145"/>
    </row>
    <row r="4" spans="1:76" ht="45" customHeight="1">
      <c r="A4" s="187"/>
      <c r="B4" s="187"/>
      <c r="C4" s="200"/>
      <c r="D4" s="127"/>
      <c r="E4" s="187"/>
      <c r="F4" s="187"/>
      <c r="G4" s="147"/>
      <c r="H4" s="148"/>
      <c r="I4" s="149"/>
      <c r="J4" s="147"/>
      <c r="K4" s="148"/>
      <c r="L4" s="149"/>
      <c r="M4" s="266"/>
      <c r="N4" s="267"/>
      <c r="O4" s="268"/>
      <c r="P4" s="147"/>
      <c r="Q4" s="148"/>
      <c r="R4" s="148"/>
      <c r="S4" s="103"/>
      <c r="T4" s="185"/>
      <c r="U4" s="185"/>
      <c r="V4" s="255"/>
      <c r="W4" s="272"/>
      <c r="X4" s="273"/>
      <c r="Y4" s="274"/>
      <c r="Z4" s="147"/>
      <c r="AA4" s="148"/>
      <c r="AB4" s="149"/>
      <c r="AC4" s="147"/>
      <c r="AD4" s="148"/>
      <c r="AE4" s="149"/>
      <c r="AF4" s="147"/>
      <c r="AG4" s="148"/>
      <c r="AH4" s="149"/>
      <c r="AI4" s="187"/>
      <c r="AJ4" s="187"/>
      <c r="AK4" s="62"/>
      <c r="AL4" s="187"/>
      <c r="AM4" s="187"/>
      <c r="AN4" s="200"/>
      <c r="AO4" s="147"/>
      <c r="AP4" s="148"/>
      <c r="AQ4" s="149"/>
      <c r="AR4" s="259"/>
      <c r="AS4" s="260"/>
      <c r="AT4" s="261"/>
      <c r="AU4" s="233"/>
      <c r="AV4" s="234"/>
      <c r="AW4" s="235"/>
      <c r="AX4" s="239"/>
      <c r="AY4" s="240"/>
      <c r="AZ4" s="241"/>
      <c r="BA4" s="245"/>
      <c r="BB4" s="246"/>
      <c r="BC4" s="247"/>
      <c r="BD4" s="239"/>
      <c r="BE4" s="240"/>
      <c r="BF4" s="240"/>
      <c r="BG4" s="46"/>
      <c r="BH4" s="185"/>
      <c r="BI4" s="185"/>
      <c r="BJ4" s="255"/>
      <c r="BK4" s="206"/>
      <c r="BL4" s="207"/>
      <c r="BM4" s="208"/>
      <c r="BN4" s="252"/>
      <c r="BO4" s="253"/>
      <c r="BP4" s="254"/>
      <c r="BQ4" s="252"/>
      <c r="BR4" s="253"/>
      <c r="BS4" s="254"/>
      <c r="BT4" s="248"/>
      <c r="BU4" s="249"/>
      <c r="BV4" s="250"/>
      <c r="BW4" s="187"/>
      <c r="BX4" s="187"/>
    </row>
    <row r="5" spans="1:76" ht="23.1" customHeight="1">
      <c r="A5" s="187"/>
      <c r="B5" s="187"/>
      <c r="C5" s="200"/>
      <c r="D5" s="123" t="s">
        <v>1</v>
      </c>
      <c r="E5" s="123" t="s">
        <v>2</v>
      </c>
      <c r="F5" s="123" t="s">
        <v>3</v>
      </c>
      <c r="G5" s="123" t="s">
        <v>1</v>
      </c>
      <c r="H5" s="123" t="s">
        <v>2</v>
      </c>
      <c r="I5" s="123" t="s">
        <v>3</v>
      </c>
      <c r="J5" s="123" t="s">
        <v>1</v>
      </c>
      <c r="K5" s="123" t="s">
        <v>2</v>
      </c>
      <c r="L5" s="123" t="s">
        <v>3</v>
      </c>
      <c r="M5" s="123" t="s">
        <v>1</v>
      </c>
      <c r="N5" s="123" t="s">
        <v>2</v>
      </c>
      <c r="O5" s="123" t="s">
        <v>3</v>
      </c>
      <c r="P5" s="123" t="s">
        <v>1</v>
      </c>
      <c r="Q5" s="123" t="s">
        <v>2</v>
      </c>
      <c r="R5" s="126" t="s">
        <v>3</v>
      </c>
      <c r="S5" s="107"/>
      <c r="T5" s="199" t="s">
        <v>1</v>
      </c>
      <c r="U5" s="123" t="s">
        <v>2</v>
      </c>
      <c r="V5" s="123" t="s">
        <v>3</v>
      </c>
      <c r="W5" s="124" t="s">
        <v>1</v>
      </c>
      <c r="X5" s="124" t="s">
        <v>2</v>
      </c>
      <c r="Y5" s="124" t="s">
        <v>3</v>
      </c>
      <c r="Z5" s="124" t="s">
        <v>1</v>
      </c>
      <c r="AA5" s="124" t="s">
        <v>2</v>
      </c>
      <c r="AB5" s="124" t="s">
        <v>3</v>
      </c>
      <c r="AC5" s="124" t="s">
        <v>1</v>
      </c>
      <c r="AD5" s="124" t="s">
        <v>2</v>
      </c>
      <c r="AE5" s="124" t="s">
        <v>3</v>
      </c>
      <c r="AF5" s="124" t="s">
        <v>1</v>
      </c>
      <c r="AG5" s="124" t="s">
        <v>2</v>
      </c>
      <c r="AH5" s="124" t="s">
        <v>3</v>
      </c>
      <c r="AI5" s="187"/>
      <c r="AJ5" s="187"/>
      <c r="AK5" s="62"/>
      <c r="AL5" s="187"/>
      <c r="AM5" s="187"/>
      <c r="AN5" s="200"/>
      <c r="AO5" s="124" t="s">
        <v>1</v>
      </c>
      <c r="AP5" s="124" t="s">
        <v>2</v>
      </c>
      <c r="AQ5" s="124" t="s">
        <v>3</v>
      </c>
      <c r="AR5" s="124" t="s">
        <v>1</v>
      </c>
      <c r="AS5" s="124" t="s">
        <v>2</v>
      </c>
      <c r="AT5" s="124" t="s">
        <v>3</v>
      </c>
      <c r="AU5" s="124" t="s">
        <v>1</v>
      </c>
      <c r="AV5" s="124" t="s">
        <v>2</v>
      </c>
      <c r="AW5" s="124" t="s">
        <v>3</v>
      </c>
      <c r="AX5" s="124" t="s">
        <v>1</v>
      </c>
      <c r="AY5" s="124" t="s">
        <v>2</v>
      </c>
      <c r="AZ5" s="124" t="s">
        <v>3</v>
      </c>
      <c r="BA5" s="124" t="s">
        <v>1</v>
      </c>
      <c r="BB5" s="124" t="s">
        <v>2</v>
      </c>
      <c r="BC5" s="124" t="s">
        <v>3</v>
      </c>
      <c r="BD5" s="124" t="s">
        <v>1</v>
      </c>
      <c r="BE5" s="124" t="s">
        <v>2</v>
      </c>
      <c r="BF5" s="127" t="s">
        <v>3</v>
      </c>
      <c r="BG5" s="107"/>
      <c r="BH5" s="200" t="s">
        <v>1</v>
      </c>
      <c r="BI5" s="124" t="s">
        <v>2</v>
      </c>
      <c r="BJ5" s="124" t="s">
        <v>3</v>
      </c>
      <c r="BK5" s="124" t="s">
        <v>1</v>
      </c>
      <c r="BL5" s="124" t="s">
        <v>2</v>
      </c>
      <c r="BM5" s="124" t="s">
        <v>3</v>
      </c>
      <c r="BN5" s="124" t="s">
        <v>1</v>
      </c>
      <c r="BO5" s="124" t="s">
        <v>2</v>
      </c>
      <c r="BP5" s="124" t="s">
        <v>3</v>
      </c>
      <c r="BQ5" s="124" t="s">
        <v>1</v>
      </c>
      <c r="BR5" s="124" t="s">
        <v>2</v>
      </c>
      <c r="BS5" s="124" t="s">
        <v>3</v>
      </c>
      <c r="BT5" s="124" t="s">
        <v>1</v>
      </c>
      <c r="BU5" s="124" t="s">
        <v>2</v>
      </c>
      <c r="BV5" s="124" t="s">
        <v>3</v>
      </c>
      <c r="BW5" s="187"/>
      <c r="BX5" s="187"/>
    </row>
    <row r="6" spans="1:76" ht="23.1" customHeight="1">
      <c r="A6" s="187"/>
      <c r="B6" s="187"/>
      <c r="C6" s="200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7"/>
      <c r="S6" s="107"/>
      <c r="T6" s="200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87"/>
      <c r="AJ6" s="187"/>
      <c r="AK6" s="62"/>
      <c r="AL6" s="187"/>
      <c r="AM6" s="187"/>
      <c r="AN6" s="200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7"/>
      <c r="BG6" s="107"/>
      <c r="BH6" s="200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87"/>
      <c r="BX6" s="187"/>
    </row>
    <row r="7" spans="1:76" ht="21.6" customHeight="1">
      <c r="A7" s="148"/>
      <c r="B7" s="148"/>
      <c r="C7" s="20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184"/>
      <c r="S7" s="107"/>
      <c r="T7" s="186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185"/>
      <c r="AJ7" s="185"/>
      <c r="AK7" s="62"/>
      <c r="AL7" s="148"/>
      <c r="AM7" s="148"/>
      <c r="AN7" s="20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184"/>
      <c r="BG7" s="107"/>
      <c r="BH7" s="186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185"/>
      <c r="BX7" s="185"/>
    </row>
    <row r="8" spans="1:76" ht="31.5" customHeight="1">
      <c r="A8" s="8"/>
      <c r="B8" s="8"/>
      <c r="C8" s="9"/>
      <c r="D8" s="10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9"/>
      <c r="AJ8" s="103"/>
      <c r="AL8" s="8"/>
      <c r="AM8" s="8"/>
      <c r="AN8" s="9"/>
      <c r="AO8" s="11"/>
      <c r="AP8" s="50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49"/>
      <c r="BX8" s="103"/>
    </row>
    <row r="9" spans="1:76" ht="39" customHeight="1">
      <c r="A9" s="51"/>
      <c r="B9" s="51" t="s">
        <v>170</v>
      </c>
      <c r="C9" s="52"/>
      <c r="D9" s="54">
        <v>2771</v>
      </c>
      <c r="E9" s="53">
        <v>1748</v>
      </c>
      <c r="F9" s="53">
        <v>1023</v>
      </c>
      <c r="G9" s="53">
        <v>21</v>
      </c>
      <c r="H9" s="53">
        <v>13</v>
      </c>
      <c r="I9" s="53">
        <v>8</v>
      </c>
      <c r="J9" s="53">
        <v>7</v>
      </c>
      <c r="K9" s="53">
        <v>7</v>
      </c>
      <c r="L9" s="53">
        <v>0</v>
      </c>
      <c r="M9" s="53">
        <v>10</v>
      </c>
      <c r="N9" s="53">
        <v>10</v>
      </c>
      <c r="O9" s="53">
        <v>0</v>
      </c>
      <c r="P9" s="53">
        <v>341</v>
      </c>
      <c r="Q9" s="53">
        <v>309</v>
      </c>
      <c r="R9" s="53">
        <v>32</v>
      </c>
      <c r="S9" s="53"/>
      <c r="T9" s="53">
        <v>908</v>
      </c>
      <c r="U9" s="53">
        <v>696</v>
      </c>
      <c r="V9" s="53">
        <v>212</v>
      </c>
      <c r="W9" s="53">
        <v>22</v>
      </c>
      <c r="X9" s="53">
        <v>19</v>
      </c>
      <c r="Y9" s="53">
        <v>3</v>
      </c>
      <c r="Z9" s="53">
        <v>23</v>
      </c>
      <c r="AA9" s="53">
        <v>10</v>
      </c>
      <c r="AB9" s="53">
        <v>13</v>
      </c>
      <c r="AC9" s="53">
        <v>141</v>
      </c>
      <c r="AD9" s="53">
        <v>105</v>
      </c>
      <c r="AE9" s="53">
        <v>36</v>
      </c>
      <c r="AF9" s="53">
        <v>276</v>
      </c>
      <c r="AG9" s="53">
        <v>97</v>
      </c>
      <c r="AH9" s="53">
        <v>179</v>
      </c>
      <c r="AI9" s="54"/>
      <c r="AJ9" s="11" t="s">
        <v>167</v>
      </c>
      <c r="AK9" s="64"/>
      <c r="AL9" s="51"/>
      <c r="AM9" s="51" t="s">
        <v>170</v>
      </c>
      <c r="AN9" s="55"/>
      <c r="AO9" s="65">
        <v>14</v>
      </c>
      <c r="AP9" s="53">
        <v>1</v>
      </c>
      <c r="AQ9" s="53">
        <v>13</v>
      </c>
      <c r="AR9" s="53">
        <v>28</v>
      </c>
      <c r="AS9" s="53">
        <v>12</v>
      </c>
      <c r="AT9" s="53">
        <v>16</v>
      </c>
      <c r="AU9" s="53">
        <v>42</v>
      </c>
      <c r="AV9" s="65">
        <v>24</v>
      </c>
      <c r="AW9" s="65">
        <v>18</v>
      </c>
      <c r="AX9" s="65">
        <v>219</v>
      </c>
      <c r="AY9" s="53">
        <v>90</v>
      </c>
      <c r="AZ9" s="53">
        <v>129</v>
      </c>
      <c r="BA9" s="53">
        <v>126</v>
      </c>
      <c r="BB9" s="65">
        <v>41</v>
      </c>
      <c r="BC9" s="65">
        <v>85</v>
      </c>
      <c r="BD9" s="65">
        <v>10</v>
      </c>
      <c r="BE9" s="53">
        <v>4</v>
      </c>
      <c r="BF9" s="53">
        <v>6</v>
      </c>
      <c r="BG9" s="53"/>
      <c r="BH9" s="53">
        <v>239</v>
      </c>
      <c r="BI9" s="53">
        <v>74</v>
      </c>
      <c r="BJ9" s="53">
        <v>165</v>
      </c>
      <c r="BK9" s="53">
        <v>45</v>
      </c>
      <c r="BL9" s="53">
        <v>17</v>
      </c>
      <c r="BM9" s="53">
        <v>28</v>
      </c>
      <c r="BN9" s="53">
        <v>100</v>
      </c>
      <c r="BO9" s="53">
        <v>58</v>
      </c>
      <c r="BP9" s="53">
        <v>42</v>
      </c>
      <c r="BQ9" s="53">
        <v>170</v>
      </c>
      <c r="BR9" s="53">
        <v>146</v>
      </c>
      <c r="BS9" s="53">
        <v>24</v>
      </c>
      <c r="BT9" s="53">
        <v>29</v>
      </c>
      <c r="BU9" s="53">
        <v>15</v>
      </c>
      <c r="BV9" s="53">
        <v>14</v>
      </c>
      <c r="BW9" s="54"/>
      <c r="BX9" s="11" t="s">
        <v>167</v>
      </c>
    </row>
    <row r="10" spans="1:76" ht="22.5" customHeight="1">
      <c r="A10" s="11"/>
      <c r="B10" s="11"/>
      <c r="C10" s="16"/>
      <c r="D10" s="5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4"/>
      <c r="AJ10" s="11"/>
      <c r="AL10" s="11"/>
      <c r="AM10" s="11"/>
      <c r="AN10" s="16"/>
      <c r="AO10" s="11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4"/>
      <c r="BX10" s="11"/>
    </row>
    <row r="11" spans="1:76" ht="39" customHeight="1">
      <c r="A11" s="51"/>
      <c r="B11" s="51" t="s">
        <v>172</v>
      </c>
      <c r="C11" s="51"/>
      <c r="D11" s="105">
        <f>SUM(E11:F11)</f>
        <v>2776</v>
      </c>
      <c r="E11" s="53">
        <f>H11+K11+N11+Q11+U11+X11+AA11+AD11+AG11+AP11+AS11+AV11+AY11+BB11+BE11+BI11+BL11+BO11+BR11+BU11</f>
        <v>1765</v>
      </c>
      <c r="F11" s="53">
        <f>I11+L11+O11+R11+V11+Y11+AB11+AE11+AH11+AQ11+AT11+AW11+AZ11+BC11+BF11+BJ11+BM11+BP11+BS11+BV11</f>
        <v>1011</v>
      </c>
      <c r="G11" s="53">
        <f>SUM(H11:I11)</f>
        <v>26</v>
      </c>
      <c r="H11" s="53">
        <f>SUM(H16:H31)</f>
        <v>23</v>
      </c>
      <c r="I11" s="53">
        <f>SUM(I16:I31)</f>
        <v>3</v>
      </c>
      <c r="J11" s="53">
        <f>SUM(K11:L11)</f>
        <v>6</v>
      </c>
      <c r="K11" s="53">
        <f>SUM(K16:K31)</f>
        <v>6</v>
      </c>
      <c r="L11" s="53">
        <f>SUM(L16:L31)</f>
        <v>0</v>
      </c>
      <c r="M11" s="53">
        <f>SUM(N11:O11)</f>
        <v>10</v>
      </c>
      <c r="N11" s="53">
        <f>SUM(N16:N31)</f>
        <v>10</v>
      </c>
      <c r="O11" s="53">
        <f>SUM(O16:O31)</f>
        <v>0</v>
      </c>
      <c r="P11" s="53">
        <f>SUM(Q11:R11)</f>
        <v>306</v>
      </c>
      <c r="Q11" s="53">
        <f>SUM(Q16:Q31)</f>
        <v>283</v>
      </c>
      <c r="R11" s="53">
        <f>SUM(R16:R31)</f>
        <v>23</v>
      </c>
      <c r="S11" s="53"/>
      <c r="T11" s="53">
        <f>SUM(U11:V11)</f>
        <v>1026</v>
      </c>
      <c r="U11" s="53">
        <f>SUM(U16:U31)</f>
        <v>797</v>
      </c>
      <c r="V11" s="53">
        <f>SUM(V16:V31)</f>
        <v>229</v>
      </c>
      <c r="W11" s="53">
        <f>SUM(X11:Y11)</f>
        <v>28</v>
      </c>
      <c r="X11" s="53">
        <f>SUM(X16:X31)</f>
        <v>25</v>
      </c>
      <c r="Y11" s="53">
        <f>SUM(Y16:Y31)</f>
        <v>3</v>
      </c>
      <c r="Z11" s="53">
        <f>SUM(AA11:AB11)</f>
        <v>18</v>
      </c>
      <c r="AA11" s="53">
        <f>SUM(AA16:AA31)</f>
        <v>12</v>
      </c>
      <c r="AB11" s="53">
        <f>SUM(AB16:AB31)</f>
        <v>6</v>
      </c>
      <c r="AC11" s="53">
        <f>SUM(AD11:AE11)</f>
        <v>118</v>
      </c>
      <c r="AD11" s="53">
        <f>SUM(AD16:AD31)</f>
        <v>87</v>
      </c>
      <c r="AE11" s="53">
        <f>SUM(AE16:AE31)</f>
        <v>31</v>
      </c>
      <c r="AF11" s="53">
        <f>SUM(AG11:AH11)</f>
        <v>253</v>
      </c>
      <c r="AG11" s="53">
        <f>SUM(AG16:AG31)</f>
        <v>88</v>
      </c>
      <c r="AH11" s="53">
        <f>SUM(AH16:AH31)</f>
        <v>165</v>
      </c>
      <c r="AI11" s="54"/>
      <c r="AJ11" s="11" t="s">
        <v>175</v>
      </c>
      <c r="AL11" s="51"/>
      <c r="AM11" s="51" t="s">
        <v>172</v>
      </c>
      <c r="AN11" s="55"/>
      <c r="AO11" s="53">
        <f>SUM(AP11:AQ11)</f>
        <v>29</v>
      </c>
      <c r="AP11" s="53">
        <f>SUM(AP16:AP31)</f>
        <v>1</v>
      </c>
      <c r="AQ11" s="53">
        <f>SUM(AQ16:AQ31)</f>
        <v>28</v>
      </c>
      <c r="AR11" s="53">
        <f>SUM(AS11:AT11)</f>
        <v>25</v>
      </c>
      <c r="AS11" s="53">
        <f>SUM(AS16:AS31)</f>
        <v>11</v>
      </c>
      <c r="AT11" s="53">
        <f>SUM(AT16:AT31)</f>
        <v>14</v>
      </c>
      <c r="AU11" s="53">
        <f>SUM(AV11:AW11)</f>
        <v>40</v>
      </c>
      <c r="AV11" s="53">
        <f>SUM(AV16:AV31)</f>
        <v>26</v>
      </c>
      <c r="AW11" s="53">
        <f>SUM(AW16:AW31)</f>
        <v>14</v>
      </c>
      <c r="AX11" s="53">
        <f>SUM(AY11:AZ11)</f>
        <v>229</v>
      </c>
      <c r="AY11" s="53">
        <f>SUM(AY16:AY31)</f>
        <v>95</v>
      </c>
      <c r="AZ11" s="53">
        <f>SUM(AZ16:AZ31)</f>
        <v>134</v>
      </c>
      <c r="BA11" s="53">
        <f>SUM(BB11:BC11)</f>
        <v>100</v>
      </c>
      <c r="BB11" s="53">
        <f>SUM(BB16:BB31)</f>
        <v>27</v>
      </c>
      <c r="BC11" s="53">
        <f>SUM(BC16:BC31)</f>
        <v>73</v>
      </c>
      <c r="BD11" s="53">
        <f>SUM(BE11:BF11)</f>
        <v>12</v>
      </c>
      <c r="BE11" s="53">
        <f>SUM(BE16:BE31)</f>
        <v>5</v>
      </c>
      <c r="BF11" s="53">
        <f>SUM(BF16:BF31)</f>
        <v>7</v>
      </c>
      <c r="BG11" s="53"/>
      <c r="BH11" s="53">
        <f>SUM(BI11:BJ11)</f>
        <v>214</v>
      </c>
      <c r="BI11" s="53">
        <f>SUM(BI16:BI31)</f>
        <v>48</v>
      </c>
      <c r="BJ11" s="53">
        <f>SUM(BJ16:BJ31)</f>
        <v>166</v>
      </c>
      <c r="BK11" s="53">
        <f>SUM(BL11:BM11)</f>
        <v>46</v>
      </c>
      <c r="BL11" s="53">
        <f>SUM(BL16:BL31)</f>
        <v>11</v>
      </c>
      <c r="BM11" s="53">
        <f>SUM(BM16:BM31)</f>
        <v>35</v>
      </c>
      <c r="BN11" s="53">
        <f>SUM(BO11:BP11)</f>
        <v>77</v>
      </c>
      <c r="BO11" s="53">
        <f>SUM(BO16:BO31)</f>
        <v>40</v>
      </c>
      <c r="BP11" s="53">
        <f>SUM(BP16:BP31)</f>
        <v>37</v>
      </c>
      <c r="BQ11" s="53">
        <f>SUM(BR11:BS11)</f>
        <v>174</v>
      </c>
      <c r="BR11" s="53">
        <f>SUM(BR16:BR31)</f>
        <v>143</v>
      </c>
      <c r="BS11" s="53">
        <f>SUM(BS16:BS31)</f>
        <v>31</v>
      </c>
      <c r="BT11" s="53">
        <f>SUM(BU11:BV11)</f>
        <v>39</v>
      </c>
      <c r="BU11" s="53">
        <f>SUM(BU16:BU31)</f>
        <v>27</v>
      </c>
      <c r="BV11" s="53">
        <f>SUM(BV16:BV31)</f>
        <v>12</v>
      </c>
      <c r="BW11" s="54"/>
      <c r="BX11" s="11" t="s">
        <v>175</v>
      </c>
    </row>
    <row r="12" spans="1:76" ht="22.5" customHeight="1">
      <c r="A12" s="51"/>
      <c r="B12" s="51"/>
      <c r="C12" s="51"/>
      <c r="D12" s="105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4"/>
      <c r="AJ12" s="11"/>
      <c r="AL12" s="51"/>
      <c r="AM12" s="51"/>
      <c r="AN12" s="55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4"/>
      <c r="BX12" s="11"/>
    </row>
    <row r="13" spans="1:76" ht="39" customHeight="1">
      <c r="A13" s="51"/>
      <c r="B13" s="51" t="s">
        <v>194</v>
      </c>
      <c r="C13" s="51"/>
      <c r="D13" s="105">
        <f>D11-D14</f>
        <v>2093</v>
      </c>
      <c r="E13" s="53">
        <f t="shared" ref="E13:E14" si="0">H13+K13+N13+Q13+U13+X13+AA13+AD13+AG13+AP13+AS13+AV13+AY13+BB13+BE13+BI13+BL13+BO13+BR13+BU13</f>
        <v>1237</v>
      </c>
      <c r="F13" s="53">
        <f t="shared" ref="F13:F14" si="1">I13+L13+O13+R13+V13+Y13+AB13+AE13+AH13+AQ13+AT13+AW13+AZ13+BC13+BF13+BJ13+BM13+BP13+BS13+BV13</f>
        <v>856</v>
      </c>
      <c r="G13" s="53">
        <f>H13+I13</f>
        <v>25</v>
      </c>
      <c r="H13" s="53">
        <f>H11-H14</f>
        <v>22</v>
      </c>
      <c r="I13" s="53">
        <f>I11-I14</f>
        <v>3</v>
      </c>
      <c r="J13" s="53">
        <f>K13+L13</f>
        <v>5</v>
      </c>
      <c r="K13" s="53">
        <f>K11-K14</f>
        <v>5</v>
      </c>
      <c r="L13" s="53">
        <f>L11-L14</f>
        <v>0</v>
      </c>
      <c r="M13" s="53">
        <f>N13+O13</f>
        <v>10</v>
      </c>
      <c r="N13" s="53">
        <f>N11-N14</f>
        <v>10</v>
      </c>
      <c r="O13" s="53">
        <f>O11-O14</f>
        <v>0</v>
      </c>
      <c r="P13" s="53">
        <f>Q13+R13</f>
        <v>213</v>
      </c>
      <c r="Q13" s="53">
        <f>Q11-Q14</f>
        <v>193</v>
      </c>
      <c r="R13" s="53">
        <f>R11-R14</f>
        <v>20</v>
      </c>
      <c r="S13" s="53"/>
      <c r="T13" s="53">
        <f>U13+V13</f>
        <v>738</v>
      </c>
      <c r="U13" s="53">
        <f>U11-U14</f>
        <v>552</v>
      </c>
      <c r="V13" s="53">
        <f>V11-V14</f>
        <v>186</v>
      </c>
      <c r="W13" s="53">
        <f>X13+Y13</f>
        <v>13</v>
      </c>
      <c r="X13" s="53">
        <f>X11-X14</f>
        <v>12</v>
      </c>
      <c r="Y13" s="53">
        <f>Y11-Y14</f>
        <v>1</v>
      </c>
      <c r="Z13" s="53">
        <f>AA13+AB13</f>
        <v>11</v>
      </c>
      <c r="AA13" s="53">
        <f>AA11-AA14</f>
        <v>7</v>
      </c>
      <c r="AB13" s="53">
        <f>AB11-AB14</f>
        <v>4</v>
      </c>
      <c r="AC13" s="53">
        <f>AD13+AE13</f>
        <v>90</v>
      </c>
      <c r="AD13" s="53">
        <f>AD11-AD14</f>
        <v>67</v>
      </c>
      <c r="AE13" s="53">
        <f>AE11-AE14</f>
        <v>23</v>
      </c>
      <c r="AF13" s="53">
        <f>AG13+AH13</f>
        <v>210</v>
      </c>
      <c r="AG13" s="53">
        <f>AG11-AG14</f>
        <v>68</v>
      </c>
      <c r="AH13" s="53">
        <f>AH11-AH14</f>
        <v>142</v>
      </c>
      <c r="AI13" s="54"/>
      <c r="AJ13" s="106" t="s">
        <v>192</v>
      </c>
      <c r="AL13" s="51"/>
      <c r="AM13" s="51" t="s">
        <v>194</v>
      </c>
      <c r="AN13" s="55"/>
      <c r="AO13" s="53">
        <f>AP13+AQ13</f>
        <v>27</v>
      </c>
      <c r="AP13" s="53">
        <f>AP11-AP14</f>
        <v>1</v>
      </c>
      <c r="AQ13" s="53">
        <f>AQ11-AQ14</f>
        <v>26</v>
      </c>
      <c r="AR13" s="53">
        <f>AS13+AT13</f>
        <v>23</v>
      </c>
      <c r="AS13" s="53">
        <f>AS11-AS14</f>
        <v>9</v>
      </c>
      <c r="AT13" s="53">
        <f>AT11-AT14</f>
        <v>14</v>
      </c>
      <c r="AU13" s="53">
        <f>AV13+AW13</f>
        <v>28</v>
      </c>
      <c r="AV13" s="53">
        <f>AV11-AV14</f>
        <v>15</v>
      </c>
      <c r="AW13" s="53">
        <f>AW11-AW14</f>
        <v>13</v>
      </c>
      <c r="AX13" s="53">
        <f>AY13+AZ13</f>
        <v>190</v>
      </c>
      <c r="AY13" s="53">
        <f>AY11-AY14</f>
        <v>70</v>
      </c>
      <c r="AZ13" s="53">
        <f>AZ11-AZ14</f>
        <v>120</v>
      </c>
      <c r="BA13" s="53">
        <f>BB13+BC13</f>
        <v>77</v>
      </c>
      <c r="BB13" s="53">
        <f>BB11-BB14</f>
        <v>18</v>
      </c>
      <c r="BC13" s="53">
        <f>BC11-BC14</f>
        <v>59</v>
      </c>
      <c r="BD13" s="53">
        <f>BE13+BF13</f>
        <v>10</v>
      </c>
      <c r="BE13" s="53">
        <f>BE11-BE14</f>
        <v>4</v>
      </c>
      <c r="BF13" s="53">
        <f>BF11-BF14</f>
        <v>6</v>
      </c>
      <c r="BG13" s="53"/>
      <c r="BH13" s="53">
        <f>BI13+BJ13</f>
        <v>194</v>
      </c>
      <c r="BI13" s="53">
        <f>BI11-BI14</f>
        <v>41</v>
      </c>
      <c r="BJ13" s="53">
        <f>BJ11-BJ14</f>
        <v>153</v>
      </c>
      <c r="BK13" s="53">
        <f>BL13+BM13</f>
        <v>45</v>
      </c>
      <c r="BL13" s="53">
        <f>BL11-BL14</f>
        <v>10</v>
      </c>
      <c r="BM13" s="53">
        <f>BM11-BM14</f>
        <v>35</v>
      </c>
      <c r="BN13" s="53">
        <f>BO13+BP13</f>
        <v>47</v>
      </c>
      <c r="BO13" s="53">
        <f>BO11-BO14</f>
        <v>22</v>
      </c>
      <c r="BP13" s="53">
        <f>BP11-BP14</f>
        <v>25</v>
      </c>
      <c r="BQ13" s="53">
        <f>BR13+BS13</f>
        <v>110</v>
      </c>
      <c r="BR13" s="53">
        <f>BR11-BR14</f>
        <v>95</v>
      </c>
      <c r="BS13" s="53">
        <f>BS11-BS14</f>
        <v>15</v>
      </c>
      <c r="BT13" s="53">
        <f>BU13+BV13</f>
        <v>27</v>
      </c>
      <c r="BU13" s="53">
        <f>BU11-BU14</f>
        <v>16</v>
      </c>
      <c r="BV13" s="53">
        <f>BV11-BV14</f>
        <v>11</v>
      </c>
      <c r="BW13" s="54"/>
      <c r="BX13" s="106" t="s">
        <v>192</v>
      </c>
    </row>
    <row r="14" spans="1:76" ht="39" customHeight="1">
      <c r="A14" s="51"/>
      <c r="B14" s="51" t="s">
        <v>195</v>
      </c>
      <c r="C14" s="51"/>
      <c r="D14" s="105">
        <f>SUM(E14:F14)</f>
        <v>683</v>
      </c>
      <c r="E14" s="53">
        <f t="shared" si="0"/>
        <v>528</v>
      </c>
      <c r="F14" s="53">
        <f t="shared" si="1"/>
        <v>155</v>
      </c>
      <c r="G14" s="53">
        <f>H14+I14</f>
        <v>1</v>
      </c>
      <c r="H14" s="53">
        <v>1</v>
      </c>
      <c r="I14" s="53">
        <v>0</v>
      </c>
      <c r="J14" s="53">
        <f>K14+L14</f>
        <v>1</v>
      </c>
      <c r="K14" s="53">
        <v>1</v>
      </c>
      <c r="L14" s="53">
        <v>0</v>
      </c>
      <c r="M14" s="53">
        <f>N14+O14</f>
        <v>0</v>
      </c>
      <c r="N14" s="53">
        <v>0</v>
      </c>
      <c r="O14" s="53">
        <v>0</v>
      </c>
      <c r="P14" s="53">
        <f>Q14+R14</f>
        <v>93</v>
      </c>
      <c r="Q14" s="53">
        <v>90</v>
      </c>
      <c r="R14" s="53">
        <v>3</v>
      </c>
      <c r="S14" s="53"/>
      <c r="T14" s="53">
        <f>U14+V14</f>
        <v>288</v>
      </c>
      <c r="U14" s="53">
        <v>245</v>
      </c>
      <c r="V14" s="53">
        <v>43</v>
      </c>
      <c r="W14" s="53">
        <f>X14+Y14</f>
        <v>15</v>
      </c>
      <c r="X14" s="53">
        <v>13</v>
      </c>
      <c r="Y14" s="53">
        <v>2</v>
      </c>
      <c r="Z14" s="53">
        <f>AA14+AB14</f>
        <v>7</v>
      </c>
      <c r="AA14" s="53">
        <v>5</v>
      </c>
      <c r="AB14" s="53">
        <v>2</v>
      </c>
      <c r="AC14" s="53">
        <f>AD14+AE14</f>
        <v>28</v>
      </c>
      <c r="AD14" s="53">
        <v>20</v>
      </c>
      <c r="AE14" s="53">
        <v>8</v>
      </c>
      <c r="AF14" s="53">
        <f>AG14+AH14</f>
        <v>43</v>
      </c>
      <c r="AG14" s="53">
        <v>20</v>
      </c>
      <c r="AH14" s="53">
        <v>23</v>
      </c>
      <c r="AI14" s="54"/>
      <c r="AJ14" s="106" t="s">
        <v>193</v>
      </c>
      <c r="AL14" s="51"/>
      <c r="AM14" s="51" t="s">
        <v>195</v>
      </c>
      <c r="AN14" s="55"/>
      <c r="AO14" s="53">
        <f>AP14+AQ14</f>
        <v>2</v>
      </c>
      <c r="AP14" s="53">
        <v>0</v>
      </c>
      <c r="AQ14" s="53">
        <v>2</v>
      </c>
      <c r="AR14" s="53">
        <f>AS14+AT14</f>
        <v>2</v>
      </c>
      <c r="AS14" s="53">
        <v>2</v>
      </c>
      <c r="AT14" s="53">
        <v>0</v>
      </c>
      <c r="AU14" s="53">
        <f>AV14+AW14</f>
        <v>12</v>
      </c>
      <c r="AV14" s="53">
        <v>11</v>
      </c>
      <c r="AW14" s="53">
        <v>1</v>
      </c>
      <c r="AX14" s="53">
        <f>AY14+AZ14</f>
        <v>39</v>
      </c>
      <c r="AY14" s="53">
        <v>25</v>
      </c>
      <c r="AZ14" s="53">
        <v>14</v>
      </c>
      <c r="BA14" s="53">
        <f>BB14+BC14</f>
        <v>23</v>
      </c>
      <c r="BB14" s="53">
        <v>9</v>
      </c>
      <c r="BC14" s="53">
        <v>14</v>
      </c>
      <c r="BD14" s="53">
        <f>BE14+BF14</f>
        <v>2</v>
      </c>
      <c r="BE14" s="53">
        <v>1</v>
      </c>
      <c r="BF14" s="53">
        <v>1</v>
      </c>
      <c r="BG14" s="53"/>
      <c r="BH14" s="53">
        <f>BI14+BJ14</f>
        <v>20</v>
      </c>
      <c r="BI14" s="53">
        <v>7</v>
      </c>
      <c r="BJ14" s="53">
        <v>13</v>
      </c>
      <c r="BK14" s="53">
        <f>BL14+BM14</f>
        <v>1</v>
      </c>
      <c r="BL14" s="53">
        <v>1</v>
      </c>
      <c r="BM14" s="53">
        <v>0</v>
      </c>
      <c r="BN14" s="53">
        <f>BO14+BP14</f>
        <v>30</v>
      </c>
      <c r="BO14" s="53">
        <v>18</v>
      </c>
      <c r="BP14" s="53">
        <v>12</v>
      </c>
      <c r="BQ14" s="53">
        <f>BR14+BS14</f>
        <v>64</v>
      </c>
      <c r="BR14" s="53">
        <v>48</v>
      </c>
      <c r="BS14" s="53">
        <v>16</v>
      </c>
      <c r="BT14" s="53">
        <f>BU14+BV14</f>
        <v>12</v>
      </c>
      <c r="BU14" s="53">
        <v>11</v>
      </c>
      <c r="BV14" s="53">
        <v>1</v>
      </c>
      <c r="BW14" s="54"/>
      <c r="BX14" s="106" t="s">
        <v>193</v>
      </c>
    </row>
    <row r="15" spans="1:76" ht="22.5" customHeight="1">
      <c r="A15" s="18"/>
      <c r="B15" s="18"/>
      <c r="C15" s="19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4"/>
      <c r="AJ15" s="18"/>
      <c r="AK15" s="62"/>
      <c r="AL15" s="18"/>
      <c r="AM15" s="18"/>
      <c r="AN15" s="19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4"/>
      <c r="BX15" s="18"/>
    </row>
    <row r="16" spans="1:76" ht="45" customHeight="1">
      <c r="A16" s="21"/>
      <c r="B16" s="8" t="s">
        <v>27</v>
      </c>
      <c r="C16" s="22"/>
      <c r="D16" s="54">
        <f t="shared" ref="D16:D29" si="2">SUM(E16:F16)</f>
        <v>1229</v>
      </c>
      <c r="E16" s="53">
        <f t="shared" ref="E16:E29" si="3">H16+K16+N16+Q16+U16+X16+AA16+AD16+AG16+AP16+AS16+AV16+AY16+BB16+BE16+BI16+BL16+BO16+BR16+BU16</f>
        <v>786</v>
      </c>
      <c r="F16" s="53">
        <f t="shared" ref="F16:F29" si="4">I16+L16+O16+R16+V16+Y16+AB16+AE16+AH16+AQ16+AT16+AW16+AZ16+BC16+BF16+BJ16+BM16+BP16+BS16+BV16</f>
        <v>443</v>
      </c>
      <c r="G16" s="53">
        <f t="shared" ref="G16:G29" si="5">SUM(H16:I16)</f>
        <v>1</v>
      </c>
      <c r="H16" s="53">
        <v>1</v>
      </c>
      <c r="I16" s="53">
        <v>0</v>
      </c>
      <c r="J16" s="53">
        <f t="shared" ref="J16:J29" si="6">SUM(K16:L16)</f>
        <v>1</v>
      </c>
      <c r="K16" s="53">
        <v>1</v>
      </c>
      <c r="L16" s="53">
        <v>0</v>
      </c>
      <c r="M16" s="53">
        <f t="shared" ref="M16:M29" si="7">SUM(N16:O16)</f>
        <v>0</v>
      </c>
      <c r="N16" s="53">
        <v>0</v>
      </c>
      <c r="O16" s="53">
        <v>0</v>
      </c>
      <c r="P16" s="53">
        <f t="shared" ref="P16:P29" si="8">SUM(Q16:R16)</f>
        <v>158</v>
      </c>
      <c r="Q16" s="53">
        <v>144</v>
      </c>
      <c r="R16" s="53">
        <v>14</v>
      </c>
      <c r="S16" s="53"/>
      <c r="T16" s="53">
        <f t="shared" ref="T16:T29" si="9">SUM(U16:V16)</f>
        <v>392</v>
      </c>
      <c r="U16" s="53">
        <v>308</v>
      </c>
      <c r="V16" s="53">
        <v>84</v>
      </c>
      <c r="W16" s="53">
        <f t="shared" ref="W16:W29" si="10">SUM(X16:Y16)</f>
        <v>24</v>
      </c>
      <c r="X16" s="53">
        <v>22</v>
      </c>
      <c r="Y16" s="53">
        <v>2</v>
      </c>
      <c r="Z16" s="53">
        <f t="shared" ref="Z16:Z29" si="11">SUM(AA16:AB16)</f>
        <v>9</v>
      </c>
      <c r="AA16" s="53">
        <v>8</v>
      </c>
      <c r="AB16" s="53">
        <v>1</v>
      </c>
      <c r="AC16" s="53">
        <f t="shared" ref="AC16:AC29" si="12">SUM(AD16:AE16)</f>
        <v>60</v>
      </c>
      <c r="AD16" s="53">
        <v>50</v>
      </c>
      <c r="AE16" s="53">
        <v>10</v>
      </c>
      <c r="AF16" s="53">
        <f t="shared" ref="AF16:AF29" si="13">SUM(AG16:AH16)</f>
        <v>119</v>
      </c>
      <c r="AG16" s="53">
        <v>40</v>
      </c>
      <c r="AH16" s="53">
        <v>79</v>
      </c>
      <c r="AI16" s="56"/>
      <c r="AJ16" s="17" t="s">
        <v>6</v>
      </c>
      <c r="AK16" s="66"/>
      <c r="AL16" s="21"/>
      <c r="AM16" s="8" t="s">
        <v>27</v>
      </c>
      <c r="AN16" s="22"/>
      <c r="AO16" s="53">
        <f t="shared" ref="AO16:AO29" si="14">SUM(AP16:AQ16)</f>
        <v>14</v>
      </c>
      <c r="AP16" s="53">
        <v>1</v>
      </c>
      <c r="AQ16" s="53">
        <v>13</v>
      </c>
      <c r="AR16" s="53">
        <f t="shared" ref="AR16:AR29" si="15">SUM(AS16:AT16)</f>
        <v>17</v>
      </c>
      <c r="AS16" s="53">
        <v>8</v>
      </c>
      <c r="AT16" s="53">
        <v>9</v>
      </c>
      <c r="AU16" s="53">
        <f t="shared" ref="AU16:AU29" si="16">SUM(AV16:AW16)</f>
        <v>28</v>
      </c>
      <c r="AV16" s="53">
        <v>18</v>
      </c>
      <c r="AW16" s="53">
        <v>10</v>
      </c>
      <c r="AX16" s="53">
        <f t="shared" ref="AX16:AX29" si="17">SUM(AY16:AZ16)</f>
        <v>102</v>
      </c>
      <c r="AY16" s="53">
        <v>48</v>
      </c>
      <c r="AZ16" s="53">
        <v>54</v>
      </c>
      <c r="BA16" s="53">
        <f t="shared" ref="BA16:BA29" si="18">SUM(BB16:BC16)</f>
        <v>60</v>
      </c>
      <c r="BB16" s="53">
        <v>12</v>
      </c>
      <c r="BC16" s="53">
        <v>48</v>
      </c>
      <c r="BD16" s="53">
        <f t="shared" ref="BD16:BD29" si="19">SUM(BE16:BF16)</f>
        <v>5</v>
      </c>
      <c r="BE16" s="53">
        <v>1</v>
      </c>
      <c r="BF16" s="53">
        <v>4</v>
      </c>
      <c r="BG16" s="53"/>
      <c r="BH16" s="53">
        <f t="shared" ref="BH16:BH29" si="20">SUM(BI16:BJ16)</f>
        <v>95</v>
      </c>
      <c r="BI16" s="53">
        <v>23</v>
      </c>
      <c r="BJ16" s="53">
        <v>72</v>
      </c>
      <c r="BK16" s="53">
        <f t="shared" ref="BK16:BK29" si="21">SUM(BL16:BM16)</f>
        <v>14</v>
      </c>
      <c r="BL16" s="53">
        <v>3</v>
      </c>
      <c r="BM16" s="53">
        <v>11</v>
      </c>
      <c r="BN16" s="53">
        <f t="shared" ref="BN16:BN29" si="22">SUM(BO16:BP16)</f>
        <v>36</v>
      </c>
      <c r="BO16" s="53">
        <v>22</v>
      </c>
      <c r="BP16" s="53">
        <v>14</v>
      </c>
      <c r="BQ16" s="53">
        <f t="shared" ref="BQ16:BQ29" si="23">SUM(BR16:BS16)</f>
        <v>81</v>
      </c>
      <c r="BR16" s="53">
        <v>67</v>
      </c>
      <c r="BS16" s="53">
        <v>14</v>
      </c>
      <c r="BT16" s="53">
        <f t="shared" ref="BT16:BT29" si="24">SUM(BU16:BV16)</f>
        <v>13</v>
      </c>
      <c r="BU16" s="53">
        <v>9</v>
      </c>
      <c r="BV16" s="53">
        <v>4</v>
      </c>
      <c r="BW16" s="56"/>
      <c r="BX16" s="17" t="s">
        <v>6</v>
      </c>
    </row>
    <row r="17" spans="1:76" ht="45" customHeight="1">
      <c r="A17" s="24"/>
      <c r="B17" s="11" t="s">
        <v>28</v>
      </c>
      <c r="C17" s="25"/>
      <c r="D17" s="54">
        <f t="shared" si="2"/>
        <v>133</v>
      </c>
      <c r="E17" s="53">
        <f t="shared" si="3"/>
        <v>60</v>
      </c>
      <c r="F17" s="53">
        <f t="shared" si="4"/>
        <v>73</v>
      </c>
      <c r="G17" s="53">
        <f t="shared" si="5"/>
        <v>1</v>
      </c>
      <c r="H17" s="53">
        <v>0</v>
      </c>
      <c r="I17" s="53">
        <v>1</v>
      </c>
      <c r="J17" s="53">
        <f t="shared" si="6"/>
        <v>0</v>
      </c>
      <c r="K17" s="53">
        <v>0</v>
      </c>
      <c r="L17" s="53">
        <v>0</v>
      </c>
      <c r="M17" s="53">
        <f t="shared" si="7"/>
        <v>0</v>
      </c>
      <c r="N17" s="53">
        <v>0</v>
      </c>
      <c r="O17" s="53">
        <v>0</v>
      </c>
      <c r="P17" s="53">
        <f t="shared" si="8"/>
        <v>4</v>
      </c>
      <c r="Q17" s="53">
        <v>4</v>
      </c>
      <c r="R17" s="53">
        <v>0</v>
      </c>
      <c r="S17" s="53"/>
      <c r="T17" s="53">
        <f t="shared" si="9"/>
        <v>13</v>
      </c>
      <c r="U17" s="53">
        <v>9</v>
      </c>
      <c r="V17" s="53">
        <v>4</v>
      </c>
      <c r="W17" s="53">
        <f t="shared" si="10"/>
        <v>1</v>
      </c>
      <c r="X17" s="53">
        <v>1</v>
      </c>
      <c r="Y17" s="53">
        <v>0</v>
      </c>
      <c r="Z17" s="53">
        <f t="shared" si="11"/>
        <v>1</v>
      </c>
      <c r="AA17" s="53">
        <v>1</v>
      </c>
      <c r="AB17" s="53">
        <v>0</v>
      </c>
      <c r="AC17" s="53">
        <f t="shared" si="12"/>
        <v>12</v>
      </c>
      <c r="AD17" s="53">
        <v>5</v>
      </c>
      <c r="AE17" s="53">
        <v>7</v>
      </c>
      <c r="AF17" s="53">
        <f t="shared" si="13"/>
        <v>25</v>
      </c>
      <c r="AG17" s="53">
        <v>9</v>
      </c>
      <c r="AH17" s="53">
        <v>16</v>
      </c>
      <c r="AI17" s="54"/>
      <c r="AJ17" s="17" t="s">
        <v>7</v>
      </c>
      <c r="AK17" s="66"/>
      <c r="AL17" s="24"/>
      <c r="AM17" s="11" t="s">
        <v>28</v>
      </c>
      <c r="AN17" s="25"/>
      <c r="AO17" s="53">
        <f t="shared" si="14"/>
        <v>3</v>
      </c>
      <c r="AP17" s="53">
        <v>0</v>
      </c>
      <c r="AQ17" s="53">
        <v>3</v>
      </c>
      <c r="AR17" s="53">
        <f t="shared" si="15"/>
        <v>1</v>
      </c>
      <c r="AS17" s="53">
        <v>0</v>
      </c>
      <c r="AT17" s="53">
        <v>1</v>
      </c>
      <c r="AU17" s="53">
        <f t="shared" si="16"/>
        <v>1</v>
      </c>
      <c r="AV17" s="53">
        <v>0</v>
      </c>
      <c r="AW17" s="53">
        <v>1</v>
      </c>
      <c r="AX17" s="53">
        <f t="shared" si="17"/>
        <v>23</v>
      </c>
      <c r="AY17" s="53">
        <v>11</v>
      </c>
      <c r="AZ17" s="53">
        <v>12</v>
      </c>
      <c r="BA17" s="53">
        <f t="shared" si="18"/>
        <v>13</v>
      </c>
      <c r="BB17" s="53">
        <v>5</v>
      </c>
      <c r="BC17" s="53">
        <v>8</v>
      </c>
      <c r="BD17" s="53">
        <f t="shared" si="19"/>
        <v>2</v>
      </c>
      <c r="BE17" s="53">
        <v>1</v>
      </c>
      <c r="BF17" s="53">
        <v>1</v>
      </c>
      <c r="BG17" s="53"/>
      <c r="BH17" s="53">
        <f t="shared" si="20"/>
        <v>10</v>
      </c>
      <c r="BI17" s="53">
        <v>2</v>
      </c>
      <c r="BJ17" s="53">
        <v>8</v>
      </c>
      <c r="BK17" s="53">
        <f t="shared" si="21"/>
        <v>0</v>
      </c>
      <c r="BL17" s="53">
        <v>0</v>
      </c>
      <c r="BM17" s="53">
        <v>0</v>
      </c>
      <c r="BN17" s="53">
        <f t="shared" si="22"/>
        <v>5</v>
      </c>
      <c r="BO17" s="53">
        <v>2</v>
      </c>
      <c r="BP17" s="53">
        <v>3</v>
      </c>
      <c r="BQ17" s="53">
        <f t="shared" si="23"/>
        <v>11</v>
      </c>
      <c r="BR17" s="53">
        <v>8</v>
      </c>
      <c r="BS17" s="53">
        <v>3</v>
      </c>
      <c r="BT17" s="53">
        <f t="shared" si="24"/>
        <v>7</v>
      </c>
      <c r="BU17" s="53">
        <v>2</v>
      </c>
      <c r="BV17" s="53">
        <v>5</v>
      </c>
      <c r="BW17" s="54"/>
      <c r="BX17" s="17" t="s">
        <v>7</v>
      </c>
    </row>
    <row r="18" spans="1:76" ht="45" customHeight="1">
      <c r="A18" s="24"/>
      <c r="B18" s="11" t="s">
        <v>29</v>
      </c>
      <c r="C18" s="25"/>
      <c r="D18" s="54">
        <f t="shared" si="2"/>
        <v>270</v>
      </c>
      <c r="E18" s="53">
        <f t="shared" si="3"/>
        <v>188</v>
      </c>
      <c r="F18" s="53">
        <f t="shared" si="4"/>
        <v>82</v>
      </c>
      <c r="G18" s="53">
        <f t="shared" si="5"/>
        <v>0</v>
      </c>
      <c r="H18" s="53">
        <v>0</v>
      </c>
      <c r="I18" s="53">
        <v>0</v>
      </c>
      <c r="J18" s="53">
        <f t="shared" si="6"/>
        <v>0</v>
      </c>
      <c r="K18" s="53">
        <v>0</v>
      </c>
      <c r="L18" s="53">
        <v>0</v>
      </c>
      <c r="M18" s="53">
        <f t="shared" si="7"/>
        <v>0</v>
      </c>
      <c r="N18" s="53">
        <v>0</v>
      </c>
      <c r="O18" s="53">
        <v>0</v>
      </c>
      <c r="P18" s="53">
        <f t="shared" si="8"/>
        <v>29</v>
      </c>
      <c r="Q18" s="53">
        <v>29</v>
      </c>
      <c r="R18" s="53">
        <v>0</v>
      </c>
      <c r="S18" s="53"/>
      <c r="T18" s="53">
        <f t="shared" si="9"/>
        <v>157</v>
      </c>
      <c r="U18" s="53">
        <v>119</v>
      </c>
      <c r="V18" s="53">
        <v>38</v>
      </c>
      <c r="W18" s="53">
        <f t="shared" si="10"/>
        <v>2</v>
      </c>
      <c r="X18" s="53">
        <v>1</v>
      </c>
      <c r="Y18" s="53">
        <v>1</v>
      </c>
      <c r="Z18" s="53">
        <f t="shared" si="11"/>
        <v>2</v>
      </c>
      <c r="AA18" s="53">
        <v>2</v>
      </c>
      <c r="AB18" s="53">
        <v>0</v>
      </c>
      <c r="AC18" s="53">
        <f t="shared" si="12"/>
        <v>5</v>
      </c>
      <c r="AD18" s="53">
        <v>4</v>
      </c>
      <c r="AE18" s="53">
        <v>1</v>
      </c>
      <c r="AF18" s="53">
        <f t="shared" si="13"/>
        <v>11</v>
      </c>
      <c r="AG18" s="53">
        <v>4</v>
      </c>
      <c r="AH18" s="53">
        <v>7</v>
      </c>
      <c r="AI18" s="54"/>
      <c r="AJ18" s="17" t="s">
        <v>8</v>
      </c>
      <c r="AK18" s="66"/>
      <c r="AL18" s="24"/>
      <c r="AM18" s="11" t="s">
        <v>29</v>
      </c>
      <c r="AN18" s="25"/>
      <c r="AO18" s="53">
        <f t="shared" si="14"/>
        <v>4</v>
      </c>
      <c r="AP18" s="53">
        <v>0</v>
      </c>
      <c r="AQ18" s="53">
        <v>4</v>
      </c>
      <c r="AR18" s="53">
        <f t="shared" si="15"/>
        <v>1</v>
      </c>
      <c r="AS18" s="53">
        <v>1</v>
      </c>
      <c r="AT18" s="53">
        <v>0</v>
      </c>
      <c r="AU18" s="53">
        <f t="shared" si="16"/>
        <v>5</v>
      </c>
      <c r="AV18" s="53">
        <v>5</v>
      </c>
      <c r="AW18" s="53">
        <v>0</v>
      </c>
      <c r="AX18" s="53">
        <f t="shared" si="17"/>
        <v>12</v>
      </c>
      <c r="AY18" s="53">
        <v>5</v>
      </c>
      <c r="AZ18" s="53">
        <v>7</v>
      </c>
      <c r="BA18" s="53">
        <f t="shared" si="18"/>
        <v>0</v>
      </c>
      <c r="BB18" s="53">
        <v>0</v>
      </c>
      <c r="BC18" s="53">
        <v>0</v>
      </c>
      <c r="BD18" s="53">
        <f t="shared" si="19"/>
        <v>1</v>
      </c>
      <c r="BE18" s="53">
        <v>1</v>
      </c>
      <c r="BF18" s="53">
        <v>0</v>
      </c>
      <c r="BG18" s="53"/>
      <c r="BH18" s="53">
        <f t="shared" si="20"/>
        <v>15</v>
      </c>
      <c r="BI18" s="53">
        <v>3</v>
      </c>
      <c r="BJ18" s="53">
        <v>12</v>
      </c>
      <c r="BK18" s="53">
        <f t="shared" si="21"/>
        <v>3</v>
      </c>
      <c r="BL18" s="53">
        <v>0</v>
      </c>
      <c r="BM18" s="53">
        <v>3</v>
      </c>
      <c r="BN18" s="53">
        <f t="shared" si="22"/>
        <v>8</v>
      </c>
      <c r="BO18" s="53">
        <v>2</v>
      </c>
      <c r="BP18" s="53">
        <v>6</v>
      </c>
      <c r="BQ18" s="53">
        <f t="shared" si="23"/>
        <v>8</v>
      </c>
      <c r="BR18" s="53">
        <v>5</v>
      </c>
      <c r="BS18" s="53">
        <v>3</v>
      </c>
      <c r="BT18" s="53">
        <f t="shared" si="24"/>
        <v>7</v>
      </c>
      <c r="BU18" s="53">
        <v>7</v>
      </c>
      <c r="BV18" s="53">
        <v>0</v>
      </c>
      <c r="BW18" s="54"/>
      <c r="BX18" s="17" t="s">
        <v>8</v>
      </c>
    </row>
    <row r="19" spans="1:76" ht="45" customHeight="1">
      <c r="A19" s="24"/>
      <c r="B19" s="11" t="s">
        <v>30</v>
      </c>
      <c r="C19" s="25"/>
      <c r="D19" s="54">
        <f t="shared" si="2"/>
        <v>274</v>
      </c>
      <c r="E19" s="53">
        <f t="shared" si="3"/>
        <v>180</v>
      </c>
      <c r="F19" s="53">
        <f t="shared" si="4"/>
        <v>94</v>
      </c>
      <c r="G19" s="53">
        <f t="shared" si="5"/>
        <v>7</v>
      </c>
      <c r="H19" s="53">
        <v>7</v>
      </c>
      <c r="I19" s="53">
        <v>0</v>
      </c>
      <c r="J19" s="53">
        <f t="shared" si="6"/>
        <v>0</v>
      </c>
      <c r="K19" s="53">
        <v>0</v>
      </c>
      <c r="L19" s="53">
        <v>0</v>
      </c>
      <c r="M19" s="53">
        <f t="shared" si="7"/>
        <v>0</v>
      </c>
      <c r="N19" s="53">
        <v>0</v>
      </c>
      <c r="O19" s="53">
        <v>0</v>
      </c>
      <c r="P19" s="53">
        <f t="shared" si="8"/>
        <v>41</v>
      </c>
      <c r="Q19" s="53">
        <v>38</v>
      </c>
      <c r="R19" s="53">
        <v>3</v>
      </c>
      <c r="S19" s="53"/>
      <c r="T19" s="53">
        <f t="shared" si="9"/>
        <v>105</v>
      </c>
      <c r="U19" s="53">
        <v>83</v>
      </c>
      <c r="V19" s="53">
        <v>22</v>
      </c>
      <c r="W19" s="53">
        <f t="shared" si="10"/>
        <v>0</v>
      </c>
      <c r="X19" s="53">
        <v>0</v>
      </c>
      <c r="Y19" s="53">
        <v>0</v>
      </c>
      <c r="Z19" s="53">
        <f t="shared" si="11"/>
        <v>5</v>
      </c>
      <c r="AA19" s="53">
        <v>1</v>
      </c>
      <c r="AB19" s="53">
        <v>4</v>
      </c>
      <c r="AC19" s="53">
        <f t="shared" si="12"/>
        <v>6</v>
      </c>
      <c r="AD19" s="53">
        <v>4</v>
      </c>
      <c r="AE19" s="53">
        <v>2</v>
      </c>
      <c r="AF19" s="53">
        <f t="shared" si="13"/>
        <v>24</v>
      </c>
      <c r="AG19" s="53">
        <v>11</v>
      </c>
      <c r="AH19" s="53">
        <v>13</v>
      </c>
      <c r="AI19" s="54"/>
      <c r="AJ19" s="17" t="s">
        <v>9</v>
      </c>
      <c r="AK19" s="66"/>
      <c r="AL19" s="24"/>
      <c r="AM19" s="11" t="s">
        <v>30</v>
      </c>
      <c r="AN19" s="25"/>
      <c r="AO19" s="53">
        <f t="shared" si="14"/>
        <v>0</v>
      </c>
      <c r="AP19" s="53">
        <v>0</v>
      </c>
      <c r="AQ19" s="53">
        <v>0</v>
      </c>
      <c r="AR19" s="53">
        <f t="shared" si="15"/>
        <v>1</v>
      </c>
      <c r="AS19" s="53">
        <v>0</v>
      </c>
      <c r="AT19" s="53">
        <v>1</v>
      </c>
      <c r="AU19" s="53">
        <f t="shared" si="16"/>
        <v>3</v>
      </c>
      <c r="AV19" s="53">
        <v>2</v>
      </c>
      <c r="AW19" s="53">
        <v>1</v>
      </c>
      <c r="AX19" s="53">
        <f t="shared" si="17"/>
        <v>27</v>
      </c>
      <c r="AY19" s="53">
        <v>14</v>
      </c>
      <c r="AZ19" s="53">
        <v>13</v>
      </c>
      <c r="BA19" s="53">
        <f t="shared" si="18"/>
        <v>4</v>
      </c>
      <c r="BB19" s="53">
        <v>0</v>
      </c>
      <c r="BC19" s="53">
        <v>4</v>
      </c>
      <c r="BD19" s="53">
        <f t="shared" si="19"/>
        <v>0</v>
      </c>
      <c r="BE19" s="53">
        <v>0</v>
      </c>
      <c r="BF19" s="53">
        <v>0</v>
      </c>
      <c r="BG19" s="53"/>
      <c r="BH19" s="53">
        <f t="shared" si="20"/>
        <v>22</v>
      </c>
      <c r="BI19" s="53">
        <v>3</v>
      </c>
      <c r="BJ19" s="53">
        <v>19</v>
      </c>
      <c r="BK19" s="53">
        <f t="shared" si="21"/>
        <v>9</v>
      </c>
      <c r="BL19" s="53">
        <v>2</v>
      </c>
      <c r="BM19" s="53">
        <v>7</v>
      </c>
      <c r="BN19" s="53">
        <f t="shared" si="22"/>
        <v>12</v>
      </c>
      <c r="BO19" s="53">
        <v>8</v>
      </c>
      <c r="BP19" s="53">
        <v>4</v>
      </c>
      <c r="BQ19" s="53">
        <f t="shared" si="23"/>
        <v>8</v>
      </c>
      <c r="BR19" s="53">
        <v>7</v>
      </c>
      <c r="BS19" s="53">
        <v>1</v>
      </c>
      <c r="BT19" s="53">
        <f t="shared" si="24"/>
        <v>0</v>
      </c>
      <c r="BU19" s="53">
        <v>0</v>
      </c>
      <c r="BV19" s="53">
        <v>0</v>
      </c>
      <c r="BW19" s="54"/>
      <c r="BX19" s="17" t="s">
        <v>9</v>
      </c>
    </row>
    <row r="20" spans="1:76" ht="45" customHeight="1">
      <c r="A20" s="24"/>
      <c r="B20" s="11" t="s">
        <v>31</v>
      </c>
      <c r="C20" s="25"/>
      <c r="D20" s="54">
        <f t="shared" si="2"/>
        <v>164</v>
      </c>
      <c r="E20" s="53">
        <f t="shared" si="3"/>
        <v>94</v>
      </c>
      <c r="F20" s="53">
        <f t="shared" si="4"/>
        <v>70</v>
      </c>
      <c r="G20" s="53">
        <f t="shared" si="5"/>
        <v>1</v>
      </c>
      <c r="H20" s="53">
        <v>0</v>
      </c>
      <c r="I20" s="53">
        <v>1</v>
      </c>
      <c r="J20" s="53">
        <f t="shared" si="6"/>
        <v>0</v>
      </c>
      <c r="K20" s="53">
        <v>0</v>
      </c>
      <c r="L20" s="53">
        <v>0</v>
      </c>
      <c r="M20" s="53">
        <f t="shared" si="7"/>
        <v>0</v>
      </c>
      <c r="N20" s="53">
        <v>0</v>
      </c>
      <c r="O20" s="53">
        <v>0</v>
      </c>
      <c r="P20" s="53">
        <f t="shared" si="8"/>
        <v>19</v>
      </c>
      <c r="Q20" s="53">
        <v>18</v>
      </c>
      <c r="R20" s="53">
        <v>1</v>
      </c>
      <c r="S20" s="53"/>
      <c r="T20" s="53">
        <f t="shared" si="9"/>
        <v>67</v>
      </c>
      <c r="U20" s="53">
        <v>53</v>
      </c>
      <c r="V20" s="53">
        <v>14</v>
      </c>
      <c r="W20" s="53">
        <f t="shared" si="10"/>
        <v>0</v>
      </c>
      <c r="X20" s="53">
        <v>0</v>
      </c>
      <c r="Y20" s="53">
        <v>0</v>
      </c>
      <c r="Z20" s="53">
        <f t="shared" si="11"/>
        <v>1</v>
      </c>
      <c r="AA20" s="53">
        <v>0</v>
      </c>
      <c r="AB20" s="53">
        <v>1</v>
      </c>
      <c r="AC20" s="53">
        <f t="shared" si="12"/>
        <v>8</v>
      </c>
      <c r="AD20" s="53">
        <v>6</v>
      </c>
      <c r="AE20" s="53">
        <v>2</v>
      </c>
      <c r="AF20" s="53">
        <f t="shared" si="13"/>
        <v>8</v>
      </c>
      <c r="AG20" s="53">
        <v>2</v>
      </c>
      <c r="AH20" s="53">
        <v>6</v>
      </c>
      <c r="AI20" s="54"/>
      <c r="AJ20" s="17" t="s">
        <v>10</v>
      </c>
      <c r="AK20" s="66"/>
      <c r="AL20" s="24"/>
      <c r="AM20" s="11" t="s">
        <v>31</v>
      </c>
      <c r="AN20" s="25"/>
      <c r="AO20" s="53">
        <f t="shared" si="14"/>
        <v>2</v>
      </c>
      <c r="AP20" s="53">
        <v>0</v>
      </c>
      <c r="AQ20" s="53">
        <v>2</v>
      </c>
      <c r="AR20" s="53">
        <f t="shared" si="15"/>
        <v>0</v>
      </c>
      <c r="AS20" s="53">
        <v>0</v>
      </c>
      <c r="AT20" s="53">
        <v>0</v>
      </c>
      <c r="AU20" s="53">
        <f t="shared" si="16"/>
        <v>1</v>
      </c>
      <c r="AV20" s="53">
        <v>1</v>
      </c>
      <c r="AW20" s="53">
        <v>0</v>
      </c>
      <c r="AX20" s="53">
        <f t="shared" si="17"/>
        <v>13</v>
      </c>
      <c r="AY20" s="53">
        <v>1</v>
      </c>
      <c r="AZ20" s="53">
        <v>12</v>
      </c>
      <c r="BA20" s="53">
        <f t="shared" si="18"/>
        <v>6</v>
      </c>
      <c r="BB20" s="53">
        <v>3</v>
      </c>
      <c r="BC20" s="53">
        <v>3</v>
      </c>
      <c r="BD20" s="53">
        <f t="shared" si="19"/>
        <v>0</v>
      </c>
      <c r="BE20" s="53">
        <v>0</v>
      </c>
      <c r="BF20" s="53">
        <v>0</v>
      </c>
      <c r="BG20" s="53"/>
      <c r="BH20" s="53">
        <f t="shared" si="20"/>
        <v>24</v>
      </c>
      <c r="BI20" s="53">
        <v>3</v>
      </c>
      <c r="BJ20" s="53">
        <v>21</v>
      </c>
      <c r="BK20" s="53">
        <f t="shared" si="21"/>
        <v>4</v>
      </c>
      <c r="BL20" s="53">
        <v>1</v>
      </c>
      <c r="BM20" s="53">
        <v>3</v>
      </c>
      <c r="BN20" s="53">
        <f t="shared" si="22"/>
        <v>0</v>
      </c>
      <c r="BO20" s="53">
        <v>0</v>
      </c>
      <c r="BP20" s="53">
        <v>0</v>
      </c>
      <c r="BQ20" s="53">
        <f t="shared" si="23"/>
        <v>7</v>
      </c>
      <c r="BR20" s="53">
        <v>3</v>
      </c>
      <c r="BS20" s="53">
        <v>4</v>
      </c>
      <c r="BT20" s="53">
        <f t="shared" si="24"/>
        <v>3</v>
      </c>
      <c r="BU20" s="53">
        <v>3</v>
      </c>
      <c r="BV20" s="53">
        <v>0</v>
      </c>
      <c r="BW20" s="54"/>
      <c r="BX20" s="17" t="s">
        <v>10</v>
      </c>
    </row>
    <row r="21" spans="1:76" ht="45" customHeight="1">
      <c r="A21" s="24"/>
      <c r="B21" s="11" t="s">
        <v>32</v>
      </c>
      <c r="C21" s="16"/>
      <c r="D21" s="54">
        <f t="shared" si="2"/>
        <v>43</v>
      </c>
      <c r="E21" s="53">
        <f t="shared" si="3"/>
        <v>34</v>
      </c>
      <c r="F21" s="53">
        <f t="shared" si="4"/>
        <v>9</v>
      </c>
      <c r="G21" s="53">
        <f t="shared" si="5"/>
        <v>0</v>
      </c>
      <c r="H21" s="53">
        <v>0</v>
      </c>
      <c r="I21" s="53">
        <v>0</v>
      </c>
      <c r="J21" s="53">
        <f t="shared" si="6"/>
        <v>5</v>
      </c>
      <c r="K21" s="53">
        <v>5</v>
      </c>
      <c r="L21" s="53">
        <v>0</v>
      </c>
      <c r="M21" s="53">
        <f t="shared" si="7"/>
        <v>2</v>
      </c>
      <c r="N21" s="53">
        <v>2</v>
      </c>
      <c r="O21" s="53">
        <v>0</v>
      </c>
      <c r="P21" s="53">
        <f t="shared" si="8"/>
        <v>7</v>
      </c>
      <c r="Q21" s="53">
        <v>7</v>
      </c>
      <c r="R21" s="53">
        <v>0</v>
      </c>
      <c r="S21" s="53"/>
      <c r="T21" s="53">
        <f t="shared" si="9"/>
        <v>8</v>
      </c>
      <c r="U21" s="53">
        <v>7</v>
      </c>
      <c r="V21" s="53">
        <v>1</v>
      </c>
      <c r="W21" s="53">
        <f t="shared" si="10"/>
        <v>0</v>
      </c>
      <c r="X21" s="53">
        <v>0</v>
      </c>
      <c r="Y21" s="53">
        <v>0</v>
      </c>
      <c r="Z21" s="53">
        <f t="shared" si="11"/>
        <v>0</v>
      </c>
      <c r="AA21" s="53">
        <v>0</v>
      </c>
      <c r="AB21" s="53">
        <v>0</v>
      </c>
      <c r="AC21" s="53">
        <f t="shared" si="12"/>
        <v>6</v>
      </c>
      <c r="AD21" s="53">
        <v>6</v>
      </c>
      <c r="AE21" s="53">
        <v>0</v>
      </c>
      <c r="AF21" s="53">
        <f t="shared" si="13"/>
        <v>4</v>
      </c>
      <c r="AG21" s="53">
        <v>0</v>
      </c>
      <c r="AH21" s="53">
        <v>4</v>
      </c>
      <c r="AI21" s="54"/>
      <c r="AJ21" s="17" t="s">
        <v>11</v>
      </c>
      <c r="AK21" s="66"/>
      <c r="AL21" s="24"/>
      <c r="AM21" s="11" t="s">
        <v>32</v>
      </c>
      <c r="AN21" s="16"/>
      <c r="AO21" s="53">
        <f t="shared" si="14"/>
        <v>1</v>
      </c>
      <c r="AP21" s="53">
        <v>0</v>
      </c>
      <c r="AQ21" s="53">
        <v>1</v>
      </c>
      <c r="AR21" s="53">
        <f t="shared" si="15"/>
        <v>0</v>
      </c>
      <c r="AS21" s="53">
        <v>0</v>
      </c>
      <c r="AT21" s="53">
        <v>0</v>
      </c>
      <c r="AU21" s="53">
        <f t="shared" si="16"/>
        <v>0</v>
      </c>
      <c r="AV21" s="53">
        <v>0</v>
      </c>
      <c r="AW21" s="53">
        <v>0</v>
      </c>
      <c r="AX21" s="53">
        <f t="shared" si="17"/>
        <v>2</v>
      </c>
      <c r="AY21" s="53">
        <v>1</v>
      </c>
      <c r="AZ21" s="53">
        <v>1</v>
      </c>
      <c r="BA21" s="53">
        <f t="shared" si="18"/>
        <v>0</v>
      </c>
      <c r="BB21" s="53">
        <v>0</v>
      </c>
      <c r="BC21" s="53">
        <v>0</v>
      </c>
      <c r="BD21" s="53">
        <f t="shared" si="19"/>
        <v>0</v>
      </c>
      <c r="BE21" s="53">
        <v>0</v>
      </c>
      <c r="BF21" s="53">
        <v>0</v>
      </c>
      <c r="BG21" s="53"/>
      <c r="BH21" s="53">
        <f t="shared" si="20"/>
        <v>2</v>
      </c>
      <c r="BI21" s="53">
        <v>0</v>
      </c>
      <c r="BJ21" s="53">
        <v>2</v>
      </c>
      <c r="BK21" s="53">
        <f t="shared" si="21"/>
        <v>0</v>
      </c>
      <c r="BL21" s="53">
        <v>0</v>
      </c>
      <c r="BM21" s="53">
        <v>0</v>
      </c>
      <c r="BN21" s="53">
        <f t="shared" si="22"/>
        <v>0</v>
      </c>
      <c r="BO21" s="53">
        <v>0</v>
      </c>
      <c r="BP21" s="53">
        <v>0</v>
      </c>
      <c r="BQ21" s="53">
        <f t="shared" si="23"/>
        <v>4</v>
      </c>
      <c r="BR21" s="53">
        <v>4</v>
      </c>
      <c r="BS21" s="53">
        <v>0</v>
      </c>
      <c r="BT21" s="53">
        <f t="shared" si="24"/>
        <v>2</v>
      </c>
      <c r="BU21" s="53">
        <v>2</v>
      </c>
      <c r="BV21" s="53">
        <v>0</v>
      </c>
      <c r="BW21" s="54"/>
      <c r="BX21" s="17" t="s">
        <v>11</v>
      </c>
    </row>
    <row r="22" spans="1:76" ht="45" customHeight="1">
      <c r="A22" s="11"/>
      <c r="B22" s="11" t="s">
        <v>33</v>
      </c>
      <c r="C22" s="26"/>
      <c r="D22" s="54">
        <f t="shared" si="2"/>
        <v>105</v>
      </c>
      <c r="E22" s="53">
        <f t="shared" si="3"/>
        <v>71</v>
      </c>
      <c r="F22" s="53">
        <f t="shared" si="4"/>
        <v>34</v>
      </c>
      <c r="G22" s="53">
        <f t="shared" si="5"/>
        <v>1</v>
      </c>
      <c r="H22" s="53">
        <v>1</v>
      </c>
      <c r="I22" s="53">
        <v>0</v>
      </c>
      <c r="J22" s="53">
        <f t="shared" si="6"/>
        <v>0</v>
      </c>
      <c r="K22" s="53">
        <v>0</v>
      </c>
      <c r="L22" s="53">
        <v>0</v>
      </c>
      <c r="M22" s="53">
        <f t="shared" si="7"/>
        <v>7</v>
      </c>
      <c r="N22" s="53">
        <v>7</v>
      </c>
      <c r="O22" s="53">
        <v>0</v>
      </c>
      <c r="P22" s="53">
        <f t="shared" si="8"/>
        <v>9</v>
      </c>
      <c r="Q22" s="53">
        <v>6</v>
      </c>
      <c r="R22" s="53">
        <v>3</v>
      </c>
      <c r="S22" s="53"/>
      <c r="T22" s="53">
        <f t="shared" si="9"/>
        <v>58</v>
      </c>
      <c r="U22" s="53">
        <v>52</v>
      </c>
      <c r="V22" s="53">
        <v>6</v>
      </c>
      <c r="W22" s="53">
        <f t="shared" si="10"/>
        <v>0</v>
      </c>
      <c r="X22" s="53">
        <v>0</v>
      </c>
      <c r="Y22" s="53">
        <v>0</v>
      </c>
      <c r="Z22" s="53">
        <f t="shared" si="11"/>
        <v>0</v>
      </c>
      <c r="AA22" s="53">
        <v>0</v>
      </c>
      <c r="AB22" s="53">
        <v>0</v>
      </c>
      <c r="AC22" s="53">
        <f t="shared" si="12"/>
        <v>1</v>
      </c>
      <c r="AD22" s="53">
        <v>0</v>
      </c>
      <c r="AE22" s="53">
        <v>1</v>
      </c>
      <c r="AF22" s="53">
        <f t="shared" si="13"/>
        <v>15</v>
      </c>
      <c r="AG22" s="53">
        <v>1</v>
      </c>
      <c r="AH22" s="53">
        <v>14</v>
      </c>
      <c r="AI22" s="54"/>
      <c r="AJ22" s="17" t="s">
        <v>12</v>
      </c>
      <c r="AK22" s="66"/>
      <c r="AL22" s="11"/>
      <c r="AM22" s="11" t="s">
        <v>33</v>
      </c>
      <c r="AN22" s="26"/>
      <c r="AO22" s="53">
        <f t="shared" si="14"/>
        <v>3</v>
      </c>
      <c r="AP22" s="53">
        <v>0</v>
      </c>
      <c r="AQ22" s="53">
        <v>3</v>
      </c>
      <c r="AR22" s="53">
        <f t="shared" si="15"/>
        <v>0</v>
      </c>
      <c r="AS22" s="53">
        <v>0</v>
      </c>
      <c r="AT22" s="53">
        <v>0</v>
      </c>
      <c r="AU22" s="53">
        <f t="shared" si="16"/>
        <v>0</v>
      </c>
      <c r="AV22" s="53">
        <v>0</v>
      </c>
      <c r="AW22" s="53">
        <v>0</v>
      </c>
      <c r="AX22" s="53">
        <f t="shared" si="17"/>
        <v>3</v>
      </c>
      <c r="AY22" s="53">
        <v>0</v>
      </c>
      <c r="AZ22" s="53">
        <v>3</v>
      </c>
      <c r="BA22" s="53">
        <f t="shared" si="18"/>
        <v>2</v>
      </c>
      <c r="BB22" s="53">
        <v>0</v>
      </c>
      <c r="BC22" s="53">
        <v>2</v>
      </c>
      <c r="BD22" s="53">
        <f t="shared" si="19"/>
        <v>0</v>
      </c>
      <c r="BE22" s="53">
        <v>0</v>
      </c>
      <c r="BF22" s="53">
        <v>0</v>
      </c>
      <c r="BG22" s="53"/>
      <c r="BH22" s="53">
        <f t="shared" si="20"/>
        <v>2</v>
      </c>
      <c r="BI22" s="53">
        <v>0</v>
      </c>
      <c r="BJ22" s="53">
        <v>2</v>
      </c>
      <c r="BK22" s="53">
        <f t="shared" si="21"/>
        <v>0</v>
      </c>
      <c r="BL22" s="53">
        <v>0</v>
      </c>
      <c r="BM22" s="53">
        <v>0</v>
      </c>
      <c r="BN22" s="53">
        <f t="shared" si="22"/>
        <v>1</v>
      </c>
      <c r="BO22" s="53">
        <v>1</v>
      </c>
      <c r="BP22" s="53">
        <v>0</v>
      </c>
      <c r="BQ22" s="53">
        <f t="shared" si="23"/>
        <v>3</v>
      </c>
      <c r="BR22" s="53">
        <v>3</v>
      </c>
      <c r="BS22" s="53">
        <v>0</v>
      </c>
      <c r="BT22" s="53">
        <f t="shared" si="24"/>
        <v>0</v>
      </c>
      <c r="BU22" s="53">
        <v>0</v>
      </c>
      <c r="BV22" s="53">
        <v>0</v>
      </c>
      <c r="BW22" s="54"/>
      <c r="BX22" s="17" t="s">
        <v>12</v>
      </c>
    </row>
    <row r="23" spans="1:76" ht="45" customHeight="1">
      <c r="A23" s="11"/>
      <c r="B23" s="11" t="s">
        <v>63</v>
      </c>
      <c r="C23" s="26"/>
      <c r="D23" s="54">
        <f t="shared" si="2"/>
        <v>24</v>
      </c>
      <c r="E23" s="53">
        <f t="shared" si="3"/>
        <v>16</v>
      </c>
      <c r="F23" s="53">
        <f t="shared" si="4"/>
        <v>8</v>
      </c>
      <c r="G23" s="53">
        <f t="shared" si="5"/>
        <v>0</v>
      </c>
      <c r="H23" s="53">
        <v>0</v>
      </c>
      <c r="I23" s="53">
        <v>0</v>
      </c>
      <c r="J23" s="53">
        <f t="shared" si="6"/>
        <v>0</v>
      </c>
      <c r="K23" s="53">
        <v>0</v>
      </c>
      <c r="L23" s="53">
        <v>0</v>
      </c>
      <c r="M23" s="53">
        <f t="shared" si="7"/>
        <v>0</v>
      </c>
      <c r="N23" s="53">
        <v>0</v>
      </c>
      <c r="O23" s="53">
        <v>0</v>
      </c>
      <c r="P23" s="53">
        <f t="shared" si="8"/>
        <v>3</v>
      </c>
      <c r="Q23" s="53">
        <v>3</v>
      </c>
      <c r="R23" s="53">
        <v>0</v>
      </c>
      <c r="S23" s="53"/>
      <c r="T23" s="53">
        <f t="shared" si="9"/>
        <v>3</v>
      </c>
      <c r="U23" s="53">
        <v>3</v>
      </c>
      <c r="V23" s="53">
        <v>0</v>
      </c>
      <c r="W23" s="53">
        <f t="shared" si="10"/>
        <v>0</v>
      </c>
      <c r="X23" s="53">
        <v>0</v>
      </c>
      <c r="Y23" s="53">
        <v>0</v>
      </c>
      <c r="Z23" s="53">
        <f t="shared" si="11"/>
        <v>0</v>
      </c>
      <c r="AA23" s="53">
        <v>0</v>
      </c>
      <c r="AB23" s="53">
        <v>0</v>
      </c>
      <c r="AC23" s="53">
        <f t="shared" si="12"/>
        <v>1</v>
      </c>
      <c r="AD23" s="53">
        <v>1</v>
      </c>
      <c r="AE23" s="53">
        <v>0</v>
      </c>
      <c r="AF23" s="53">
        <f t="shared" si="13"/>
        <v>2</v>
      </c>
      <c r="AG23" s="53">
        <v>1</v>
      </c>
      <c r="AH23" s="67">
        <v>1</v>
      </c>
      <c r="AI23" s="68"/>
      <c r="AJ23" s="17" t="s">
        <v>13</v>
      </c>
      <c r="AK23" s="69"/>
      <c r="AL23" s="11"/>
      <c r="AM23" s="11" t="s">
        <v>69</v>
      </c>
      <c r="AN23" s="26"/>
      <c r="AO23" s="53">
        <f t="shared" si="14"/>
        <v>0</v>
      </c>
      <c r="AP23" s="53">
        <v>0</v>
      </c>
      <c r="AQ23" s="53">
        <v>0</v>
      </c>
      <c r="AR23" s="53">
        <f t="shared" si="15"/>
        <v>0</v>
      </c>
      <c r="AS23" s="53">
        <v>0</v>
      </c>
      <c r="AT23" s="53">
        <v>0</v>
      </c>
      <c r="AU23" s="53">
        <f t="shared" si="16"/>
        <v>0</v>
      </c>
      <c r="AV23" s="53">
        <v>0</v>
      </c>
      <c r="AW23" s="53">
        <v>0</v>
      </c>
      <c r="AX23" s="53">
        <f t="shared" si="17"/>
        <v>8</v>
      </c>
      <c r="AY23" s="53">
        <v>5</v>
      </c>
      <c r="AZ23" s="53">
        <v>3</v>
      </c>
      <c r="BA23" s="53">
        <f t="shared" si="18"/>
        <v>0</v>
      </c>
      <c r="BB23" s="53">
        <v>0</v>
      </c>
      <c r="BC23" s="53">
        <v>0</v>
      </c>
      <c r="BD23" s="53">
        <f t="shared" si="19"/>
        <v>0</v>
      </c>
      <c r="BE23" s="53">
        <v>0</v>
      </c>
      <c r="BF23" s="53">
        <v>0</v>
      </c>
      <c r="BG23" s="53"/>
      <c r="BH23" s="53">
        <f t="shared" si="20"/>
        <v>4</v>
      </c>
      <c r="BI23" s="53">
        <v>0</v>
      </c>
      <c r="BJ23" s="53">
        <v>4</v>
      </c>
      <c r="BK23" s="53">
        <f t="shared" si="21"/>
        <v>0</v>
      </c>
      <c r="BL23" s="53">
        <v>0</v>
      </c>
      <c r="BM23" s="53">
        <v>0</v>
      </c>
      <c r="BN23" s="53">
        <f t="shared" si="22"/>
        <v>1</v>
      </c>
      <c r="BO23" s="53">
        <v>1</v>
      </c>
      <c r="BP23" s="53">
        <v>0</v>
      </c>
      <c r="BQ23" s="53">
        <f t="shared" si="23"/>
        <v>0</v>
      </c>
      <c r="BR23" s="53">
        <v>0</v>
      </c>
      <c r="BS23" s="53">
        <v>0</v>
      </c>
      <c r="BT23" s="53">
        <f t="shared" si="24"/>
        <v>2</v>
      </c>
      <c r="BU23" s="53">
        <v>2</v>
      </c>
      <c r="BV23" s="53">
        <v>0</v>
      </c>
      <c r="BW23" s="54"/>
      <c r="BX23" s="17" t="s">
        <v>13</v>
      </c>
    </row>
    <row r="24" spans="1:76" ht="45" customHeight="1">
      <c r="A24" s="11"/>
      <c r="B24" s="11" t="s">
        <v>64</v>
      </c>
      <c r="C24" s="25"/>
      <c r="D24" s="54">
        <f t="shared" si="2"/>
        <v>38</v>
      </c>
      <c r="E24" s="53">
        <f t="shared" si="3"/>
        <v>22</v>
      </c>
      <c r="F24" s="53">
        <f t="shared" si="4"/>
        <v>16</v>
      </c>
      <c r="G24" s="53">
        <f t="shared" si="5"/>
        <v>1</v>
      </c>
      <c r="H24" s="53">
        <v>1</v>
      </c>
      <c r="I24" s="53">
        <v>0</v>
      </c>
      <c r="J24" s="53">
        <f t="shared" si="6"/>
        <v>0</v>
      </c>
      <c r="K24" s="53">
        <v>0</v>
      </c>
      <c r="L24" s="53">
        <v>0</v>
      </c>
      <c r="M24" s="53">
        <f t="shared" si="7"/>
        <v>0</v>
      </c>
      <c r="N24" s="53">
        <v>0</v>
      </c>
      <c r="O24" s="53">
        <v>0</v>
      </c>
      <c r="P24" s="53">
        <f t="shared" si="8"/>
        <v>3</v>
      </c>
      <c r="Q24" s="53">
        <v>2</v>
      </c>
      <c r="R24" s="53">
        <v>1</v>
      </c>
      <c r="S24" s="53"/>
      <c r="T24" s="53">
        <f t="shared" si="9"/>
        <v>17</v>
      </c>
      <c r="U24" s="53">
        <v>12</v>
      </c>
      <c r="V24" s="53">
        <v>5</v>
      </c>
      <c r="W24" s="53">
        <f t="shared" si="10"/>
        <v>0</v>
      </c>
      <c r="X24" s="53">
        <v>0</v>
      </c>
      <c r="Y24" s="53">
        <v>0</v>
      </c>
      <c r="Z24" s="53">
        <f t="shared" si="11"/>
        <v>0</v>
      </c>
      <c r="AA24" s="53">
        <v>0</v>
      </c>
      <c r="AB24" s="53">
        <v>0</v>
      </c>
      <c r="AC24" s="53">
        <f t="shared" si="12"/>
        <v>0</v>
      </c>
      <c r="AD24" s="53">
        <v>0</v>
      </c>
      <c r="AE24" s="53">
        <v>0</v>
      </c>
      <c r="AF24" s="53">
        <f t="shared" si="13"/>
        <v>6</v>
      </c>
      <c r="AG24" s="53">
        <v>3</v>
      </c>
      <c r="AH24" s="53">
        <v>3</v>
      </c>
      <c r="AI24" s="54"/>
      <c r="AJ24" s="17" t="s">
        <v>14</v>
      </c>
      <c r="AK24" s="66"/>
      <c r="AL24" s="11"/>
      <c r="AM24" s="11" t="s">
        <v>70</v>
      </c>
      <c r="AN24" s="25"/>
      <c r="AO24" s="53">
        <f t="shared" si="14"/>
        <v>1</v>
      </c>
      <c r="AP24" s="53">
        <v>0</v>
      </c>
      <c r="AQ24" s="53">
        <v>1</v>
      </c>
      <c r="AR24" s="53">
        <f t="shared" si="15"/>
        <v>0</v>
      </c>
      <c r="AS24" s="53">
        <v>0</v>
      </c>
      <c r="AT24" s="53">
        <v>0</v>
      </c>
      <c r="AU24" s="53">
        <f t="shared" si="16"/>
        <v>0</v>
      </c>
      <c r="AV24" s="53">
        <v>0</v>
      </c>
      <c r="AW24" s="53">
        <v>0</v>
      </c>
      <c r="AX24" s="53">
        <f t="shared" si="17"/>
        <v>2</v>
      </c>
      <c r="AY24" s="53">
        <v>1</v>
      </c>
      <c r="AZ24" s="53">
        <v>1</v>
      </c>
      <c r="BA24" s="53">
        <f t="shared" si="18"/>
        <v>1</v>
      </c>
      <c r="BB24" s="53">
        <v>0</v>
      </c>
      <c r="BC24" s="53">
        <v>1</v>
      </c>
      <c r="BD24" s="53">
        <f t="shared" si="19"/>
        <v>0</v>
      </c>
      <c r="BE24" s="53">
        <v>0</v>
      </c>
      <c r="BF24" s="53">
        <v>0</v>
      </c>
      <c r="BG24" s="53"/>
      <c r="BH24" s="53">
        <f t="shared" si="20"/>
        <v>1</v>
      </c>
      <c r="BI24" s="53">
        <v>0</v>
      </c>
      <c r="BJ24" s="53">
        <v>1</v>
      </c>
      <c r="BK24" s="53">
        <f t="shared" si="21"/>
        <v>2</v>
      </c>
      <c r="BL24" s="53">
        <v>0</v>
      </c>
      <c r="BM24" s="53">
        <v>2</v>
      </c>
      <c r="BN24" s="53">
        <f t="shared" si="22"/>
        <v>1</v>
      </c>
      <c r="BO24" s="53">
        <v>0</v>
      </c>
      <c r="BP24" s="53">
        <v>1</v>
      </c>
      <c r="BQ24" s="53">
        <f t="shared" si="23"/>
        <v>3</v>
      </c>
      <c r="BR24" s="53">
        <v>3</v>
      </c>
      <c r="BS24" s="53">
        <v>0</v>
      </c>
      <c r="BT24" s="53">
        <f t="shared" si="24"/>
        <v>0</v>
      </c>
      <c r="BU24" s="53">
        <v>0</v>
      </c>
      <c r="BV24" s="53">
        <v>0</v>
      </c>
      <c r="BW24" s="54"/>
      <c r="BX24" s="17" t="s">
        <v>14</v>
      </c>
    </row>
    <row r="25" spans="1:76" ht="45" customHeight="1">
      <c r="A25" s="24"/>
      <c r="B25" s="11" t="s">
        <v>65</v>
      </c>
      <c r="C25" s="25"/>
      <c r="D25" s="54">
        <f t="shared" si="2"/>
        <v>14</v>
      </c>
      <c r="E25" s="53">
        <f t="shared" si="3"/>
        <v>14</v>
      </c>
      <c r="F25" s="53">
        <f t="shared" si="4"/>
        <v>0</v>
      </c>
      <c r="G25" s="53">
        <f t="shared" si="5"/>
        <v>0</v>
      </c>
      <c r="H25" s="53">
        <v>0</v>
      </c>
      <c r="I25" s="53">
        <v>0</v>
      </c>
      <c r="J25" s="53">
        <f t="shared" si="6"/>
        <v>0</v>
      </c>
      <c r="K25" s="53">
        <v>0</v>
      </c>
      <c r="L25" s="53">
        <v>0</v>
      </c>
      <c r="M25" s="53">
        <f t="shared" si="7"/>
        <v>0</v>
      </c>
      <c r="N25" s="53">
        <v>0</v>
      </c>
      <c r="O25" s="53">
        <v>0</v>
      </c>
      <c r="P25" s="53">
        <f t="shared" si="8"/>
        <v>1</v>
      </c>
      <c r="Q25" s="53">
        <v>1</v>
      </c>
      <c r="R25" s="53">
        <v>0</v>
      </c>
      <c r="S25" s="53"/>
      <c r="T25" s="53">
        <f t="shared" si="9"/>
        <v>3</v>
      </c>
      <c r="U25" s="53">
        <v>3</v>
      </c>
      <c r="V25" s="53">
        <v>0</v>
      </c>
      <c r="W25" s="53">
        <f t="shared" si="10"/>
        <v>0</v>
      </c>
      <c r="X25" s="53">
        <v>0</v>
      </c>
      <c r="Y25" s="53">
        <v>0</v>
      </c>
      <c r="Z25" s="53">
        <f t="shared" si="11"/>
        <v>0</v>
      </c>
      <c r="AA25" s="53">
        <v>0</v>
      </c>
      <c r="AB25" s="53">
        <v>0</v>
      </c>
      <c r="AC25" s="53">
        <f t="shared" si="12"/>
        <v>0</v>
      </c>
      <c r="AD25" s="53">
        <v>0</v>
      </c>
      <c r="AE25" s="53">
        <v>0</v>
      </c>
      <c r="AF25" s="53">
        <f t="shared" si="13"/>
        <v>1</v>
      </c>
      <c r="AG25" s="53">
        <v>1</v>
      </c>
      <c r="AH25" s="53">
        <v>0</v>
      </c>
      <c r="AI25" s="54"/>
      <c r="AJ25" s="17" t="s">
        <v>15</v>
      </c>
      <c r="AK25" s="66"/>
      <c r="AL25" s="24"/>
      <c r="AM25" s="11" t="s">
        <v>71</v>
      </c>
      <c r="AN25" s="25"/>
      <c r="AO25" s="53">
        <f t="shared" si="14"/>
        <v>0</v>
      </c>
      <c r="AP25" s="53">
        <v>0</v>
      </c>
      <c r="AQ25" s="53">
        <v>0</v>
      </c>
      <c r="AR25" s="53">
        <f t="shared" si="15"/>
        <v>0</v>
      </c>
      <c r="AS25" s="53">
        <v>0</v>
      </c>
      <c r="AT25" s="53">
        <v>0</v>
      </c>
      <c r="AU25" s="53">
        <f t="shared" si="16"/>
        <v>0</v>
      </c>
      <c r="AV25" s="53">
        <v>0</v>
      </c>
      <c r="AW25" s="53">
        <v>0</v>
      </c>
      <c r="AX25" s="53">
        <f t="shared" si="17"/>
        <v>0</v>
      </c>
      <c r="AY25" s="53">
        <v>0</v>
      </c>
      <c r="AZ25" s="53">
        <v>0</v>
      </c>
      <c r="BA25" s="53">
        <f t="shared" si="18"/>
        <v>0</v>
      </c>
      <c r="BB25" s="53">
        <v>0</v>
      </c>
      <c r="BC25" s="53">
        <v>0</v>
      </c>
      <c r="BD25" s="53">
        <f t="shared" si="19"/>
        <v>0</v>
      </c>
      <c r="BE25" s="53">
        <v>0</v>
      </c>
      <c r="BF25" s="53">
        <v>0</v>
      </c>
      <c r="BG25" s="53"/>
      <c r="BH25" s="53">
        <f t="shared" si="20"/>
        <v>0</v>
      </c>
      <c r="BI25" s="53">
        <v>0</v>
      </c>
      <c r="BJ25" s="53">
        <v>0</v>
      </c>
      <c r="BK25" s="53">
        <f t="shared" si="21"/>
        <v>0</v>
      </c>
      <c r="BL25" s="53">
        <v>0</v>
      </c>
      <c r="BM25" s="53">
        <v>0</v>
      </c>
      <c r="BN25" s="53">
        <f t="shared" si="22"/>
        <v>0</v>
      </c>
      <c r="BO25" s="53">
        <v>0</v>
      </c>
      <c r="BP25" s="53">
        <v>0</v>
      </c>
      <c r="BQ25" s="53">
        <f t="shared" si="23"/>
        <v>9</v>
      </c>
      <c r="BR25" s="53">
        <v>9</v>
      </c>
      <c r="BS25" s="53">
        <v>0</v>
      </c>
      <c r="BT25" s="53">
        <f t="shared" si="24"/>
        <v>0</v>
      </c>
      <c r="BU25" s="53">
        <v>0</v>
      </c>
      <c r="BV25" s="53">
        <v>0</v>
      </c>
      <c r="BW25" s="54"/>
      <c r="BX25" s="17" t="s">
        <v>15</v>
      </c>
    </row>
    <row r="26" spans="1:76" ht="45" customHeight="1">
      <c r="A26" s="24"/>
      <c r="B26" s="11" t="s">
        <v>66</v>
      </c>
      <c r="C26" s="25"/>
      <c r="D26" s="54">
        <f t="shared" si="2"/>
        <v>146</v>
      </c>
      <c r="E26" s="53">
        <f t="shared" si="3"/>
        <v>107</v>
      </c>
      <c r="F26" s="53">
        <f t="shared" si="4"/>
        <v>39</v>
      </c>
      <c r="G26" s="53">
        <f t="shared" si="5"/>
        <v>1</v>
      </c>
      <c r="H26" s="53">
        <v>1</v>
      </c>
      <c r="I26" s="53">
        <v>0</v>
      </c>
      <c r="J26" s="53">
        <f t="shared" si="6"/>
        <v>0</v>
      </c>
      <c r="K26" s="53">
        <v>0</v>
      </c>
      <c r="L26" s="53">
        <v>0</v>
      </c>
      <c r="M26" s="53">
        <f t="shared" si="7"/>
        <v>0</v>
      </c>
      <c r="N26" s="53">
        <v>0</v>
      </c>
      <c r="O26" s="53">
        <v>0</v>
      </c>
      <c r="P26" s="53">
        <f t="shared" si="8"/>
        <v>14</v>
      </c>
      <c r="Q26" s="53">
        <v>13</v>
      </c>
      <c r="R26" s="53">
        <v>1</v>
      </c>
      <c r="S26" s="53"/>
      <c r="T26" s="53">
        <f t="shared" si="9"/>
        <v>79</v>
      </c>
      <c r="U26" s="53">
        <v>62</v>
      </c>
      <c r="V26" s="53">
        <v>17</v>
      </c>
      <c r="W26" s="53">
        <f t="shared" si="10"/>
        <v>0</v>
      </c>
      <c r="X26" s="53">
        <v>0</v>
      </c>
      <c r="Y26" s="53">
        <v>0</v>
      </c>
      <c r="Z26" s="53">
        <f t="shared" si="11"/>
        <v>0</v>
      </c>
      <c r="AA26" s="53">
        <v>0</v>
      </c>
      <c r="AB26" s="53">
        <v>0</v>
      </c>
      <c r="AC26" s="53">
        <f t="shared" si="12"/>
        <v>5</v>
      </c>
      <c r="AD26" s="53">
        <v>4</v>
      </c>
      <c r="AE26" s="53">
        <v>1</v>
      </c>
      <c r="AF26" s="53">
        <f t="shared" si="13"/>
        <v>7</v>
      </c>
      <c r="AG26" s="53">
        <v>5</v>
      </c>
      <c r="AH26" s="53">
        <v>2</v>
      </c>
      <c r="AI26" s="54"/>
      <c r="AJ26" s="17" t="s">
        <v>16</v>
      </c>
      <c r="AK26" s="70"/>
      <c r="AL26" s="24"/>
      <c r="AM26" s="11" t="s">
        <v>72</v>
      </c>
      <c r="AN26" s="25"/>
      <c r="AO26" s="53">
        <f t="shared" si="14"/>
        <v>0</v>
      </c>
      <c r="AP26" s="53">
        <v>0</v>
      </c>
      <c r="AQ26" s="53">
        <v>0</v>
      </c>
      <c r="AR26" s="53">
        <f t="shared" si="15"/>
        <v>0</v>
      </c>
      <c r="AS26" s="53">
        <v>0</v>
      </c>
      <c r="AT26" s="53">
        <v>0</v>
      </c>
      <c r="AU26" s="53">
        <f t="shared" si="16"/>
        <v>1</v>
      </c>
      <c r="AV26" s="53">
        <v>0</v>
      </c>
      <c r="AW26" s="53">
        <v>1</v>
      </c>
      <c r="AX26" s="53">
        <f t="shared" si="17"/>
        <v>7</v>
      </c>
      <c r="AY26" s="53">
        <v>2</v>
      </c>
      <c r="AZ26" s="53">
        <v>5</v>
      </c>
      <c r="BA26" s="53">
        <f t="shared" si="18"/>
        <v>4</v>
      </c>
      <c r="BB26" s="53">
        <v>2</v>
      </c>
      <c r="BC26" s="53">
        <v>2</v>
      </c>
      <c r="BD26" s="53">
        <f t="shared" si="19"/>
        <v>1</v>
      </c>
      <c r="BE26" s="53">
        <v>1</v>
      </c>
      <c r="BF26" s="53">
        <v>0</v>
      </c>
      <c r="BG26" s="53"/>
      <c r="BH26" s="53">
        <f t="shared" si="20"/>
        <v>9</v>
      </c>
      <c r="BI26" s="53">
        <v>4</v>
      </c>
      <c r="BJ26" s="53">
        <v>5</v>
      </c>
      <c r="BK26" s="53">
        <f t="shared" si="21"/>
        <v>3</v>
      </c>
      <c r="BL26" s="53">
        <v>2</v>
      </c>
      <c r="BM26" s="53">
        <v>1</v>
      </c>
      <c r="BN26" s="53">
        <f t="shared" si="22"/>
        <v>5</v>
      </c>
      <c r="BO26" s="53">
        <v>3</v>
      </c>
      <c r="BP26" s="53">
        <v>2</v>
      </c>
      <c r="BQ26" s="53">
        <f t="shared" si="23"/>
        <v>9</v>
      </c>
      <c r="BR26" s="53">
        <v>8</v>
      </c>
      <c r="BS26" s="53">
        <v>1</v>
      </c>
      <c r="BT26" s="53">
        <f t="shared" si="24"/>
        <v>1</v>
      </c>
      <c r="BU26" s="53">
        <v>0</v>
      </c>
      <c r="BV26" s="53">
        <v>1</v>
      </c>
      <c r="BW26" s="54"/>
      <c r="BX26" s="17" t="s">
        <v>16</v>
      </c>
    </row>
    <row r="27" spans="1:76" ht="45" customHeight="1">
      <c r="A27" s="24"/>
      <c r="B27" s="11" t="s">
        <v>34</v>
      </c>
      <c r="C27" s="25"/>
      <c r="D27" s="54">
        <f t="shared" si="2"/>
        <v>61</v>
      </c>
      <c r="E27" s="53">
        <f t="shared" si="3"/>
        <v>31</v>
      </c>
      <c r="F27" s="53">
        <f t="shared" si="4"/>
        <v>30</v>
      </c>
      <c r="G27" s="53">
        <f t="shared" si="5"/>
        <v>2</v>
      </c>
      <c r="H27" s="53">
        <v>2</v>
      </c>
      <c r="I27" s="53">
        <v>0</v>
      </c>
      <c r="J27" s="53">
        <f t="shared" si="6"/>
        <v>0</v>
      </c>
      <c r="K27" s="53">
        <v>0</v>
      </c>
      <c r="L27" s="53">
        <v>0</v>
      </c>
      <c r="M27" s="53">
        <f t="shared" si="7"/>
        <v>0</v>
      </c>
      <c r="N27" s="53">
        <v>0</v>
      </c>
      <c r="O27" s="53">
        <v>0</v>
      </c>
      <c r="P27" s="53">
        <f t="shared" si="8"/>
        <v>3</v>
      </c>
      <c r="Q27" s="53">
        <v>3</v>
      </c>
      <c r="R27" s="53">
        <v>0</v>
      </c>
      <c r="S27" s="53"/>
      <c r="T27" s="53">
        <f t="shared" si="9"/>
        <v>26</v>
      </c>
      <c r="U27" s="53">
        <v>16</v>
      </c>
      <c r="V27" s="53">
        <v>10</v>
      </c>
      <c r="W27" s="53">
        <f t="shared" si="10"/>
        <v>0</v>
      </c>
      <c r="X27" s="53">
        <v>0</v>
      </c>
      <c r="Y27" s="53">
        <v>0</v>
      </c>
      <c r="Z27" s="53">
        <f t="shared" si="11"/>
        <v>0</v>
      </c>
      <c r="AA27" s="53">
        <v>0</v>
      </c>
      <c r="AB27" s="53">
        <v>0</v>
      </c>
      <c r="AC27" s="53">
        <f t="shared" si="12"/>
        <v>2</v>
      </c>
      <c r="AD27" s="53">
        <v>1</v>
      </c>
      <c r="AE27" s="53">
        <v>1</v>
      </c>
      <c r="AF27" s="53">
        <f t="shared" si="13"/>
        <v>4</v>
      </c>
      <c r="AG27" s="53">
        <v>0</v>
      </c>
      <c r="AH27" s="53">
        <v>4</v>
      </c>
      <c r="AI27" s="54"/>
      <c r="AJ27" s="17" t="s">
        <v>19</v>
      </c>
      <c r="AK27" s="70"/>
      <c r="AL27" s="24"/>
      <c r="AM27" s="11" t="s">
        <v>34</v>
      </c>
      <c r="AN27" s="25"/>
      <c r="AO27" s="53">
        <f t="shared" si="14"/>
        <v>0</v>
      </c>
      <c r="AP27" s="53">
        <v>0</v>
      </c>
      <c r="AQ27" s="53">
        <v>0</v>
      </c>
      <c r="AR27" s="53">
        <f t="shared" si="15"/>
        <v>0</v>
      </c>
      <c r="AS27" s="53">
        <v>0</v>
      </c>
      <c r="AT27" s="53">
        <v>0</v>
      </c>
      <c r="AU27" s="53">
        <f t="shared" si="16"/>
        <v>0</v>
      </c>
      <c r="AV27" s="53">
        <v>0</v>
      </c>
      <c r="AW27" s="53">
        <v>0</v>
      </c>
      <c r="AX27" s="53">
        <f t="shared" si="17"/>
        <v>7</v>
      </c>
      <c r="AY27" s="53">
        <v>2</v>
      </c>
      <c r="AZ27" s="53">
        <v>5</v>
      </c>
      <c r="BA27" s="53">
        <f t="shared" si="18"/>
        <v>3</v>
      </c>
      <c r="BB27" s="53">
        <v>1</v>
      </c>
      <c r="BC27" s="53">
        <v>2</v>
      </c>
      <c r="BD27" s="53">
        <f t="shared" si="19"/>
        <v>2</v>
      </c>
      <c r="BE27" s="53">
        <v>1</v>
      </c>
      <c r="BF27" s="53">
        <v>1</v>
      </c>
      <c r="BG27" s="53"/>
      <c r="BH27" s="53">
        <f t="shared" si="20"/>
        <v>5</v>
      </c>
      <c r="BI27" s="53">
        <v>3</v>
      </c>
      <c r="BJ27" s="53">
        <v>2</v>
      </c>
      <c r="BK27" s="53">
        <f t="shared" si="21"/>
        <v>3</v>
      </c>
      <c r="BL27" s="53">
        <v>0</v>
      </c>
      <c r="BM27" s="53">
        <v>3</v>
      </c>
      <c r="BN27" s="53">
        <f t="shared" si="22"/>
        <v>2</v>
      </c>
      <c r="BO27" s="53">
        <v>0</v>
      </c>
      <c r="BP27" s="53">
        <v>2</v>
      </c>
      <c r="BQ27" s="53">
        <f t="shared" si="23"/>
        <v>2</v>
      </c>
      <c r="BR27" s="53">
        <v>2</v>
      </c>
      <c r="BS27" s="53">
        <v>0</v>
      </c>
      <c r="BT27" s="53">
        <f t="shared" si="24"/>
        <v>0</v>
      </c>
      <c r="BU27" s="53">
        <v>0</v>
      </c>
      <c r="BV27" s="53">
        <v>0</v>
      </c>
      <c r="BW27" s="54"/>
      <c r="BX27" s="17" t="s">
        <v>19</v>
      </c>
    </row>
    <row r="28" spans="1:76" ht="45" customHeight="1">
      <c r="A28" s="24"/>
      <c r="B28" s="11" t="s">
        <v>35</v>
      </c>
      <c r="C28" s="25"/>
      <c r="D28" s="54">
        <f t="shared" si="2"/>
        <v>52</v>
      </c>
      <c r="E28" s="53">
        <f t="shared" si="3"/>
        <v>23</v>
      </c>
      <c r="F28" s="53">
        <f t="shared" si="4"/>
        <v>29</v>
      </c>
      <c r="G28" s="53">
        <f t="shared" si="5"/>
        <v>0</v>
      </c>
      <c r="H28" s="53">
        <v>0</v>
      </c>
      <c r="I28" s="53">
        <v>0</v>
      </c>
      <c r="J28" s="53">
        <f t="shared" si="6"/>
        <v>0</v>
      </c>
      <c r="K28" s="53">
        <v>0</v>
      </c>
      <c r="L28" s="53">
        <v>0</v>
      </c>
      <c r="M28" s="53">
        <f t="shared" si="7"/>
        <v>0</v>
      </c>
      <c r="N28" s="53">
        <v>0</v>
      </c>
      <c r="O28" s="53">
        <v>0</v>
      </c>
      <c r="P28" s="53">
        <f t="shared" si="8"/>
        <v>3</v>
      </c>
      <c r="Q28" s="53">
        <v>3</v>
      </c>
      <c r="R28" s="53">
        <v>0</v>
      </c>
      <c r="S28" s="53"/>
      <c r="T28" s="53">
        <f t="shared" si="9"/>
        <v>7</v>
      </c>
      <c r="U28" s="53">
        <v>3</v>
      </c>
      <c r="V28" s="53">
        <v>4</v>
      </c>
      <c r="W28" s="53">
        <f t="shared" si="10"/>
        <v>0</v>
      </c>
      <c r="X28" s="53">
        <v>0</v>
      </c>
      <c r="Y28" s="53">
        <v>0</v>
      </c>
      <c r="Z28" s="53">
        <f t="shared" si="11"/>
        <v>0</v>
      </c>
      <c r="AA28" s="53">
        <v>0</v>
      </c>
      <c r="AB28" s="53">
        <v>0</v>
      </c>
      <c r="AC28" s="53">
        <f t="shared" si="12"/>
        <v>1</v>
      </c>
      <c r="AD28" s="53">
        <v>1</v>
      </c>
      <c r="AE28" s="53">
        <v>0</v>
      </c>
      <c r="AF28" s="53">
        <f t="shared" si="13"/>
        <v>9</v>
      </c>
      <c r="AG28" s="53">
        <v>2</v>
      </c>
      <c r="AH28" s="53">
        <v>7</v>
      </c>
      <c r="AI28" s="54"/>
      <c r="AJ28" s="17" t="s">
        <v>20</v>
      </c>
      <c r="AK28" s="70"/>
      <c r="AL28" s="24"/>
      <c r="AM28" s="11" t="s">
        <v>35</v>
      </c>
      <c r="AN28" s="25"/>
      <c r="AO28" s="53">
        <f t="shared" si="14"/>
        <v>0</v>
      </c>
      <c r="AP28" s="53">
        <v>0</v>
      </c>
      <c r="AQ28" s="53">
        <v>0</v>
      </c>
      <c r="AR28" s="53">
        <f t="shared" si="15"/>
        <v>0</v>
      </c>
      <c r="AS28" s="53">
        <v>0</v>
      </c>
      <c r="AT28" s="53">
        <v>0</v>
      </c>
      <c r="AU28" s="53">
        <f t="shared" si="16"/>
        <v>0</v>
      </c>
      <c r="AV28" s="53">
        <v>0</v>
      </c>
      <c r="AW28" s="53">
        <v>0</v>
      </c>
      <c r="AX28" s="53">
        <f t="shared" si="17"/>
        <v>8</v>
      </c>
      <c r="AY28" s="53">
        <v>2</v>
      </c>
      <c r="AZ28" s="53">
        <v>6</v>
      </c>
      <c r="BA28" s="53">
        <f t="shared" si="18"/>
        <v>1</v>
      </c>
      <c r="BB28" s="53">
        <v>1</v>
      </c>
      <c r="BC28" s="53">
        <v>0</v>
      </c>
      <c r="BD28" s="53">
        <f t="shared" si="19"/>
        <v>1</v>
      </c>
      <c r="BE28" s="53">
        <v>0</v>
      </c>
      <c r="BF28" s="53">
        <v>1</v>
      </c>
      <c r="BG28" s="53"/>
      <c r="BH28" s="53">
        <f t="shared" si="20"/>
        <v>12</v>
      </c>
      <c r="BI28" s="53">
        <v>3</v>
      </c>
      <c r="BJ28" s="53">
        <v>9</v>
      </c>
      <c r="BK28" s="53">
        <f t="shared" si="21"/>
        <v>0</v>
      </c>
      <c r="BL28" s="53">
        <v>0</v>
      </c>
      <c r="BM28" s="53">
        <v>0</v>
      </c>
      <c r="BN28" s="53">
        <f t="shared" si="22"/>
        <v>1</v>
      </c>
      <c r="BO28" s="53">
        <v>0</v>
      </c>
      <c r="BP28" s="53">
        <v>1</v>
      </c>
      <c r="BQ28" s="53">
        <f t="shared" si="23"/>
        <v>9</v>
      </c>
      <c r="BR28" s="53">
        <v>8</v>
      </c>
      <c r="BS28" s="53">
        <v>1</v>
      </c>
      <c r="BT28" s="53">
        <f t="shared" si="24"/>
        <v>0</v>
      </c>
      <c r="BU28" s="53">
        <v>0</v>
      </c>
      <c r="BV28" s="53">
        <v>0</v>
      </c>
      <c r="BW28" s="54"/>
      <c r="BX28" s="17" t="s">
        <v>20</v>
      </c>
    </row>
    <row r="29" spans="1:76" ht="45" customHeight="1">
      <c r="A29" s="24"/>
      <c r="B29" s="11" t="s">
        <v>36</v>
      </c>
      <c r="C29" s="25"/>
      <c r="D29" s="54">
        <f t="shared" si="2"/>
        <v>92</v>
      </c>
      <c r="E29" s="53">
        <f t="shared" si="3"/>
        <v>52</v>
      </c>
      <c r="F29" s="53">
        <f t="shared" si="4"/>
        <v>40</v>
      </c>
      <c r="G29" s="53">
        <f t="shared" si="5"/>
        <v>2</v>
      </c>
      <c r="H29" s="53">
        <v>2</v>
      </c>
      <c r="I29" s="53">
        <v>0</v>
      </c>
      <c r="J29" s="53">
        <f t="shared" si="6"/>
        <v>0</v>
      </c>
      <c r="K29" s="53">
        <v>0</v>
      </c>
      <c r="L29" s="53">
        <v>0</v>
      </c>
      <c r="M29" s="53">
        <f t="shared" si="7"/>
        <v>1</v>
      </c>
      <c r="N29" s="53">
        <v>1</v>
      </c>
      <c r="O29" s="53">
        <v>0</v>
      </c>
      <c r="P29" s="53">
        <f t="shared" si="8"/>
        <v>1</v>
      </c>
      <c r="Q29" s="53">
        <v>1</v>
      </c>
      <c r="R29" s="53">
        <v>0</v>
      </c>
      <c r="S29" s="53"/>
      <c r="T29" s="53">
        <f t="shared" si="9"/>
        <v>45</v>
      </c>
      <c r="U29" s="53">
        <v>34</v>
      </c>
      <c r="V29" s="53">
        <v>11</v>
      </c>
      <c r="W29" s="53">
        <f t="shared" si="10"/>
        <v>1</v>
      </c>
      <c r="X29" s="53">
        <v>1</v>
      </c>
      <c r="Y29" s="53">
        <v>0</v>
      </c>
      <c r="Z29" s="53">
        <f t="shared" si="11"/>
        <v>0</v>
      </c>
      <c r="AA29" s="53">
        <v>0</v>
      </c>
      <c r="AB29" s="53">
        <v>0</v>
      </c>
      <c r="AC29" s="53">
        <f t="shared" si="12"/>
        <v>7</v>
      </c>
      <c r="AD29" s="53">
        <v>3</v>
      </c>
      <c r="AE29" s="53">
        <v>4</v>
      </c>
      <c r="AF29" s="53">
        <f t="shared" si="13"/>
        <v>8</v>
      </c>
      <c r="AG29" s="53">
        <v>4</v>
      </c>
      <c r="AH29" s="53">
        <v>4</v>
      </c>
      <c r="AI29" s="54"/>
      <c r="AJ29" s="17" t="s">
        <v>17</v>
      </c>
      <c r="AK29" s="70"/>
      <c r="AL29" s="24"/>
      <c r="AM29" s="11" t="s">
        <v>36</v>
      </c>
      <c r="AN29" s="25"/>
      <c r="AO29" s="53">
        <f t="shared" si="14"/>
        <v>0</v>
      </c>
      <c r="AP29" s="53">
        <v>0</v>
      </c>
      <c r="AQ29" s="53">
        <v>0</v>
      </c>
      <c r="AR29" s="53">
        <f t="shared" si="15"/>
        <v>2</v>
      </c>
      <c r="AS29" s="53">
        <v>0</v>
      </c>
      <c r="AT29" s="53">
        <v>2</v>
      </c>
      <c r="AU29" s="53">
        <f t="shared" si="16"/>
        <v>1</v>
      </c>
      <c r="AV29" s="53">
        <v>0</v>
      </c>
      <c r="AW29" s="53">
        <v>1</v>
      </c>
      <c r="AX29" s="53">
        <f t="shared" si="17"/>
        <v>5</v>
      </c>
      <c r="AY29" s="53">
        <v>0</v>
      </c>
      <c r="AZ29" s="53">
        <v>5</v>
      </c>
      <c r="BA29" s="53">
        <f t="shared" si="18"/>
        <v>2</v>
      </c>
      <c r="BB29" s="53">
        <v>0</v>
      </c>
      <c r="BC29" s="53">
        <v>2</v>
      </c>
      <c r="BD29" s="53">
        <f t="shared" si="19"/>
        <v>0</v>
      </c>
      <c r="BE29" s="53">
        <v>0</v>
      </c>
      <c r="BF29" s="53">
        <v>0</v>
      </c>
      <c r="BG29" s="53"/>
      <c r="BH29" s="53">
        <f t="shared" si="20"/>
        <v>6</v>
      </c>
      <c r="BI29" s="53">
        <v>2</v>
      </c>
      <c r="BJ29" s="53">
        <v>4</v>
      </c>
      <c r="BK29" s="53">
        <f t="shared" si="21"/>
        <v>2</v>
      </c>
      <c r="BL29" s="53">
        <v>0</v>
      </c>
      <c r="BM29" s="53">
        <v>2</v>
      </c>
      <c r="BN29" s="53">
        <f t="shared" si="22"/>
        <v>1</v>
      </c>
      <c r="BO29" s="53">
        <v>0</v>
      </c>
      <c r="BP29" s="53">
        <v>1</v>
      </c>
      <c r="BQ29" s="53">
        <f t="shared" si="23"/>
        <v>4</v>
      </c>
      <c r="BR29" s="53">
        <v>2</v>
      </c>
      <c r="BS29" s="53">
        <v>2</v>
      </c>
      <c r="BT29" s="53">
        <f t="shared" si="24"/>
        <v>4</v>
      </c>
      <c r="BU29" s="53">
        <v>2</v>
      </c>
      <c r="BV29" s="53">
        <v>2</v>
      </c>
      <c r="BW29" s="54"/>
      <c r="BX29" s="17" t="s">
        <v>17</v>
      </c>
    </row>
    <row r="30" spans="1:76" s="62" customFormat="1" ht="45" customHeight="1">
      <c r="A30" s="113"/>
      <c r="B30" s="11" t="s">
        <v>67</v>
      </c>
      <c r="C30" s="112"/>
      <c r="D30" s="54">
        <f>SUM(E30:F30)</f>
        <v>89</v>
      </c>
      <c r="E30" s="53">
        <f>H30+K30+N30+Q30+U30+X30+AA30+AD30+AG30+AP30+AS30+AV30+AY30+BB30+BE30+BI30+BL30+BO30+BR30+BU30</f>
        <v>59</v>
      </c>
      <c r="F30" s="53">
        <f>I30+L30+O30+R30+V30+Y30+AB30+AE30+AH30+AQ30+AT30+AW30+AZ30+BC30+BF30+BJ30+BM30+BP30+BS30+BV30</f>
        <v>30</v>
      </c>
      <c r="G30" s="53">
        <f>SUM(H30:I30)</f>
        <v>0</v>
      </c>
      <c r="H30" s="53">
        <v>0</v>
      </c>
      <c r="I30" s="53">
        <v>0</v>
      </c>
      <c r="J30" s="53">
        <f>SUM(K30:L30)</f>
        <v>0</v>
      </c>
      <c r="K30" s="53">
        <v>0</v>
      </c>
      <c r="L30" s="53">
        <v>0</v>
      </c>
      <c r="M30" s="53">
        <f>SUM(N30:O30)</f>
        <v>0</v>
      </c>
      <c r="N30" s="53">
        <v>0</v>
      </c>
      <c r="O30" s="53">
        <v>0</v>
      </c>
      <c r="P30" s="53">
        <f>SUM(Q30:R30)</f>
        <v>7</v>
      </c>
      <c r="Q30" s="53">
        <v>7</v>
      </c>
      <c r="R30" s="53">
        <v>0</v>
      </c>
      <c r="S30" s="53"/>
      <c r="T30" s="53">
        <f>SUM(U30:V30)</f>
        <v>35</v>
      </c>
      <c r="U30" s="53">
        <v>27</v>
      </c>
      <c r="V30" s="53">
        <v>8</v>
      </c>
      <c r="W30" s="53">
        <f>SUM(X30:Y30)</f>
        <v>0</v>
      </c>
      <c r="X30" s="53">
        <v>0</v>
      </c>
      <c r="Y30" s="53">
        <v>0</v>
      </c>
      <c r="Z30" s="53">
        <f>SUM(AA30:AB30)</f>
        <v>0</v>
      </c>
      <c r="AA30" s="53">
        <v>0</v>
      </c>
      <c r="AB30" s="53">
        <v>0</v>
      </c>
      <c r="AC30" s="53">
        <f>SUM(AD30:AE30)</f>
        <v>4</v>
      </c>
      <c r="AD30" s="53">
        <v>2</v>
      </c>
      <c r="AE30" s="53">
        <v>2</v>
      </c>
      <c r="AF30" s="53">
        <f>SUM(AG30:AH30)</f>
        <v>7</v>
      </c>
      <c r="AG30" s="53">
        <v>4</v>
      </c>
      <c r="AH30" s="53">
        <v>3</v>
      </c>
      <c r="AI30" s="54"/>
      <c r="AJ30" s="17" t="s">
        <v>21</v>
      </c>
      <c r="AK30" s="71"/>
      <c r="AL30" s="113"/>
      <c r="AM30" s="11" t="s">
        <v>73</v>
      </c>
      <c r="AN30" s="112"/>
      <c r="AO30" s="53">
        <f>SUM(AP30:AQ30)</f>
        <v>1</v>
      </c>
      <c r="AP30" s="53">
        <v>0</v>
      </c>
      <c r="AQ30" s="53">
        <v>1</v>
      </c>
      <c r="AR30" s="53">
        <f>SUM(AS30:AT30)</f>
        <v>3</v>
      </c>
      <c r="AS30" s="53">
        <v>2</v>
      </c>
      <c r="AT30" s="53">
        <v>1</v>
      </c>
      <c r="AU30" s="53">
        <f>SUM(AV30:AW30)</f>
        <v>0</v>
      </c>
      <c r="AV30" s="53">
        <v>0</v>
      </c>
      <c r="AW30" s="53">
        <v>0</v>
      </c>
      <c r="AX30" s="53">
        <f>SUM(AY30:AZ30)</f>
        <v>8</v>
      </c>
      <c r="AY30" s="53">
        <v>2</v>
      </c>
      <c r="AZ30" s="53">
        <v>6</v>
      </c>
      <c r="BA30" s="53">
        <f>SUM(BB30:BC30)</f>
        <v>4</v>
      </c>
      <c r="BB30" s="53">
        <v>3</v>
      </c>
      <c r="BC30" s="53">
        <v>1</v>
      </c>
      <c r="BD30" s="53">
        <f>SUM(BE30:BF30)</f>
        <v>0</v>
      </c>
      <c r="BE30" s="53">
        <v>0</v>
      </c>
      <c r="BF30" s="53">
        <v>0</v>
      </c>
      <c r="BG30" s="53"/>
      <c r="BH30" s="53">
        <f>SUM(BI30:BJ30)</f>
        <v>4</v>
      </c>
      <c r="BI30" s="53">
        <v>1</v>
      </c>
      <c r="BJ30" s="53">
        <v>3</v>
      </c>
      <c r="BK30" s="53">
        <f>SUM(BL30:BM30)</f>
        <v>4</v>
      </c>
      <c r="BL30" s="53">
        <v>1</v>
      </c>
      <c r="BM30" s="53">
        <v>3</v>
      </c>
      <c r="BN30" s="53">
        <f>SUM(BO30:BP30)</f>
        <v>2</v>
      </c>
      <c r="BO30" s="53">
        <v>1</v>
      </c>
      <c r="BP30" s="53">
        <v>1</v>
      </c>
      <c r="BQ30" s="53">
        <f>SUM(BR30:BS30)</f>
        <v>10</v>
      </c>
      <c r="BR30" s="53">
        <v>9</v>
      </c>
      <c r="BS30" s="53">
        <v>1</v>
      </c>
      <c r="BT30" s="53">
        <f>SUM(BU30:BV30)</f>
        <v>0</v>
      </c>
      <c r="BU30" s="53">
        <v>0</v>
      </c>
      <c r="BV30" s="53">
        <v>0</v>
      </c>
      <c r="BW30" s="54"/>
      <c r="BX30" s="17" t="s">
        <v>21</v>
      </c>
    </row>
    <row r="31" spans="1:76" ht="45" customHeight="1">
      <c r="A31" s="101"/>
      <c r="B31" s="18" t="s">
        <v>68</v>
      </c>
      <c r="C31" s="102"/>
      <c r="D31" s="59">
        <f>SUM(E31:F31)</f>
        <v>42</v>
      </c>
      <c r="E31" s="60">
        <f>H31+K31+N31+Q31+U31+X31+AA31+AD31+AG31+AP31+AS31+AV31+AY31+BB31+BE31+BI31+BL31+BO31+BR31+BU31</f>
        <v>28</v>
      </c>
      <c r="F31" s="60">
        <f>I31+L31+O31+R31+V31+Y31+AB31+AE31+AH31+AQ31+AT31+AW31+AZ31+BC31+BF31+BJ31+BM31+BP31+BS31+BV31</f>
        <v>14</v>
      </c>
      <c r="G31" s="60">
        <f>SUM(H31:I31)</f>
        <v>9</v>
      </c>
      <c r="H31" s="60">
        <v>8</v>
      </c>
      <c r="I31" s="60">
        <v>1</v>
      </c>
      <c r="J31" s="60">
        <f>SUM(K31:L31)</f>
        <v>0</v>
      </c>
      <c r="K31" s="60">
        <v>0</v>
      </c>
      <c r="L31" s="60">
        <v>0</v>
      </c>
      <c r="M31" s="60">
        <f>SUM(N31:O31)</f>
        <v>0</v>
      </c>
      <c r="N31" s="60">
        <v>0</v>
      </c>
      <c r="O31" s="94">
        <v>0</v>
      </c>
      <c r="P31" s="60">
        <f>SUM(Q31:R31)</f>
        <v>4</v>
      </c>
      <c r="Q31" s="60">
        <v>4</v>
      </c>
      <c r="R31" s="60">
        <v>0</v>
      </c>
      <c r="S31" s="53"/>
      <c r="T31" s="60">
        <f>SUM(U31:V31)</f>
        <v>11</v>
      </c>
      <c r="U31" s="60">
        <v>6</v>
      </c>
      <c r="V31" s="60">
        <v>5</v>
      </c>
      <c r="W31" s="60">
        <f>SUM(X31:Y31)</f>
        <v>0</v>
      </c>
      <c r="X31" s="60">
        <v>0</v>
      </c>
      <c r="Y31" s="60">
        <v>0</v>
      </c>
      <c r="Z31" s="60">
        <f>SUM(AA31:AB31)</f>
        <v>0</v>
      </c>
      <c r="AA31" s="60">
        <v>0</v>
      </c>
      <c r="AB31" s="94">
        <v>0</v>
      </c>
      <c r="AC31" s="60">
        <f>SUM(AD31:AE31)</f>
        <v>0</v>
      </c>
      <c r="AD31" s="60">
        <v>0</v>
      </c>
      <c r="AE31" s="60">
        <v>0</v>
      </c>
      <c r="AF31" s="60">
        <f>SUM(AG31:AH31)</f>
        <v>3</v>
      </c>
      <c r="AG31" s="60">
        <v>1</v>
      </c>
      <c r="AH31" s="60">
        <v>2</v>
      </c>
      <c r="AI31" s="59"/>
      <c r="AJ31" s="20" t="s">
        <v>22</v>
      </c>
      <c r="AK31" s="71"/>
      <c r="AL31" s="101"/>
      <c r="AM31" s="18" t="s">
        <v>74</v>
      </c>
      <c r="AN31" s="102"/>
      <c r="AO31" s="60">
        <f>SUM(AP31:AQ31)</f>
        <v>0</v>
      </c>
      <c r="AP31" s="60">
        <v>0</v>
      </c>
      <c r="AQ31" s="60">
        <v>0</v>
      </c>
      <c r="AR31" s="60">
        <f>SUM(AS31:AT31)</f>
        <v>0</v>
      </c>
      <c r="AS31" s="60">
        <v>0</v>
      </c>
      <c r="AT31" s="60">
        <v>0</v>
      </c>
      <c r="AU31" s="60">
        <f>SUM(AV31:AW31)</f>
        <v>0</v>
      </c>
      <c r="AV31" s="60">
        <v>0</v>
      </c>
      <c r="AW31" s="60">
        <v>0</v>
      </c>
      <c r="AX31" s="60">
        <f>SUM(AY31:AZ31)</f>
        <v>2</v>
      </c>
      <c r="AY31" s="60">
        <v>1</v>
      </c>
      <c r="AZ31" s="60">
        <v>1</v>
      </c>
      <c r="BA31" s="60">
        <f>SUM(BB31:BC31)</f>
        <v>0</v>
      </c>
      <c r="BB31" s="60">
        <v>0</v>
      </c>
      <c r="BC31" s="60">
        <v>0</v>
      </c>
      <c r="BD31" s="60">
        <f>SUM(BE31:BF31)</f>
        <v>0</v>
      </c>
      <c r="BE31" s="60">
        <v>0</v>
      </c>
      <c r="BF31" s="60">
        <v>0</v>
      </c>
      <c r="BG31" s="53"/>
      <c r="BH31" s="60">
        <f>SUM(BI31:BJ31)</f>
        <v>3</v>
      </c>
      <c r="BI31" s="60">
        <v>1</v>
      </c>
      <c r="BJ31" s="60">
        <v>2</v>
      </c>
      <c r="BK31" s="60">
        <f>SUM(BL31:BM31)</f>
        <v>2</v>
      </c>
      <c r="BL31" s="60">
        <v>2</v>
      </c>
      <c r="BM31" s="60">
        <v>0</v>
      </c>
      <c r="BN31" s="60">
        <f>SUM(BO31:BP31)</f>
        <v>2</v>
      </c>
      <c r="BO31" s="60">
        <v>0</v>
      </c>
      <c r="BP31" s="60">
        <v>2</v>
      </c>
      <c r="BQ31" s="60">
        <f>SUM(BR31:BS31)</f>
        <v>6</v>
      </c>
      <c r="BR31" s="60">
        <v>5</v>
      </c>
      <c r="BS31" s="60">
        <v>1</v>
      </c>
      <c r="BT31" s="60">
        <f>SUM(BU31:BV31)</f>
        <v>0</v>
      </c>
      <c r="BU31" s="60">
        <v>0</v>
      </c>
      <c r="BV31" s="60">
        <v>0</v>
      </c>
      <c r="BW31" s="59"/>
      <c r="BX31" s="20" t="s">
        <v>22</v>
      </c>
    </row>
    <row r="32" spans="1:76" ht="35.1" customHeight="1">
      <c r="B32" s="72"/>
    </row>
    <row r="33" spans="2:2" ht="35.1" customHeight="1">
      <c r="B33" s="72"/>
    </row>
  </sheetData>
  <mergeCells count="88">
    <mergeCell ref="M5:M7"/>
    <mergeCell ref="AB5:AB7"/>
    <mergeCell ref="N5:N7"/>
    <mergeCell ref="P5:P7"/>
    <mergeCell ref="T5:T7"/>
    <mergeCell ref="V5:V7"/>
    <mergeCell ref="X5:X7"/>
    <mergeCell ref="Y5:Y7"/>
    <mergeCell ref="O5:O7"/>
    <mergeCell ref="BV5:BV7"/>
    <mergeCell ref="AP5:AP7"/>
    <mergeCell ref="AQ5:AQ7"/>
    <mergeCell ref="AS5:AS7"/>
    <mergeCell ref="AT5:AT7"/>
    <mergeCell ref="AV5:AV7"/>
    <mergeCell ref="BR5:BR7"/>
    <mergeCell ref="BT5:BT7"/>
    <mergeCell ref="BU5:BU7"/>
    <mergeCell ref="BH5:BH7"/>
    <mergeCell ref="BD5:BD7"/>
    <mergeCell ref="BQ5:BQ7"/>
    <mergeCell ref="BO5:BO7"/>
    <mergeCell ref="BS5:BS7"/>
    <mergeCell ref="BK5:BK7"/>
    <mergeCell ref="BN5:BN7"/>
    <mergeCell ref="D5:D7"/>
    <mergeCell ref="E5:E7"/>
    <mergeCell ref="AC5:AC7"/>
    <mergeCell ref="AC3:AE4"/>
    <mergeCell ref="AF3:AH4"/>
    <mergeCell ref="AD5:AD7"/>
    <mergeCell ref="M3:O4"/>
    <mergeCell ref="W3:Y4"/>
    <mergeCell ref="T3:V4"/>
    <mergeCell ref="F5:F7"/>
    <mergeCell ref="P3:R4"/>
    <mergeCell ref="W5:W7"/>
    <mergeCell ref="Z5:Z7"/>
    <mergeCell ref="U5:U7"/>
    <mergeCell ref="AE5:AE7"/>
    <mergeCell ref="AA5:AA7"/>
    <mergeCell ref="H5:H7"/>
    <mergeCell ref="I5:I7"/>
    <mergeCell ref="K5:K7"/>
    <mergeCell ref="G3:I4"/>
    <mergeCell ref="J3:L4"/>
    <mergeCell ref="G5:G7"/>
    <mergeCell ref="J5:J7"/>
    <mergeCell ref="L5:L7"/>
    <mergeCell ref="AO3:AQ4"/>
    <mergeCell ref="Z3:AB4"/>
    <mergeCell ref="AF5:AF7"/>
    <mergeCell ref="Q5:Q7"/>
    <mergeCell ref="R5:R7"/>
    <mergeCell ref="AG5:AG7"/>
    <mergeCell ref="AO5:AO7"/>
    <mergeCell ref="BW3:BX7"/>
    <mergeCell ref="BE5:BE7"/>
    <mergeCell ref="BT3:BV4"/>
    <mergeCell ref="AR5:AR7"/>
    <mergeCell ref="AU5:AU7"/>
    <mergeCell ref="BQ3:BS4"/>
    <mergeCell ref="BI5:BI7"/>
    <mergeCell ref="BJ5:BJ7"/>
    <mergeCell ref="BL5:BL7"/>
    <mergeCell ref="BM5:BM7"/>
    <mergeCell ref="AX5:AX7"/>
    <mergeCell ref="BA5:BA7"/>
    <mergeCell ref="BK3:BM4"/>
    <mergeCell ref="BN3:BP4"/>
    <mergeCell ref="BH3:BJ4"/>
    <mergeCell ref="AR3:AT4"/>
    <mergeCell ref="A3:C7"/>
    <mergeCell ref="AI3:AJ7"/>
    <mergeCell ref="AL3:AN7"/>
    <mergeCell ref="BP5:BP7"/>
    <mergeCell ref="BB5:BB7"/>
    <mergeCell ref="BC5:BC7"/>
    <mergeCell ref="AU3:AW4"/>
    <mergeCell ref="AX3:AZ4"/>
    <mergeCell ref="BF5:BF7"/>
    <mergeCell ref="AW5:AW7"/>
    <mergeCell ref="BD3:BF4"/>
    <mergeCell ref="BA3:BC4"/>
    <mergeCell ref="AH5:AH7"/>
    <mergeCell ref="AY5:AY7"/>
    <mergeCell ref="AZ5:AZ7"/>
    <mergeCell ref="D3:F4"/>
  </mergeCells>
  <phoneticPr fontId="1"/>
  <printOptions horizontalCentered="1" gridLinesSet="0"/>
  <pageMargins left="0.59055118110236227" right="0.78740157480314965" top="0.98425196850393704" bottom="0.94488188976377963" header="0.51181102362204722" footer="0.51181102362204722"/>
  <pageSetup paperSize="9" scale="52" fitToWidth="4" orientation="portrait" horizontalDpi="300" verticalDpi="300" r:id="rId1"/>
  <headerFooter alignWithMargins="0"/>
  <ignoredErrors>
    <ignoredError sqref="J10 J15:J29 M10 M15:M29 T15:T29 W10 W15:W29 Z10 Z15:Z29 AC10 AC15:AC29 AO15:AO29 AR10 AR15:AR29 AU10 AU15:AU29 AX10 AX15:AX29 BA10 BA15:BA29 BH15:BH29 BK10 BK15:BK29 BN10 BN15:BN29 BQ10 BQ15:BQ29 AC30:AC31 J30:J31 W30:W31 BH10:BH11 AO10:AO11 T10:T11 M30:M31 T30:T31 Z30:Z31 AO30:AO31 AR30:AR31 AU30:AU31 AX30:AX31 BA30:BA31 BH30:BH31 BK30:BK31 BN30:BN31 BQ30:BQ31" formulaRange="1"/>
    <ignoredError sqref="J11 M11 W11 Z11 AC11 AR11 AU11 AX11 BA11 BK11 BN11 BQ11" formula="1" formulaRange="1"/>
    <ignoredError sqref="P11 AF11 BD11 BT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showGridLines="0" tabSelected="1" view="pageBreakPreview" zoomScale="60" zoomScaleNormal="56" workbookViewId="0">
      <selection activeCell="B1" sqref="B1"/>
    </sheetView>
  </sheetViews>
  <sheetFormatPr defaultRowHeight="33.950000000000003" customHeight="1"/>
  <cols>
    <col min="1" max="1" width="1.69921875" style="61" customWidth="1"/>
    <col min="2" max="2" width="13.796875" style="3" customWidth="1"/>
    <col min="3" max="3" width="1.69921875" style="3" customWidth="1"/>
    <col min="4" max="4" width="13.69921875" style="61" customWidth="1"/>
    <col min="5" max="5" width="11.69921875" style="61" customWidth="1"/>
    <col min="6" max="14" width="8.796875" style="61" customWidth="1"/>
    <col min="15" max="15" width="8.796875" style="61"/>
    <col min="16" max="28" width="8.796875" style="61" customWidth="1"/>
    <col min="29" max="29" width="1" style="61" customWidth="1"/>
    <col min="30" max="30" width="7.69921875" style="61" customWidth="1"/>
    <col min="31" max="31" width="8.59765625" style="61" customWidth="1"/>
    <col min="32" max="32" width="1.69921875" style="3" customWidth="1"/>
    <col min="33" max="33" width="13.796875" style="3" customWidth="1"/>
    <col min="34" max="34" width="1.69921875" style="61" customWidth="1"/>
    <col min="35" max="42" width="8.796875" style="61" customWidth="1"/>
    <col min="43" max="43" width="11.69921875" style="61" customWidth="1"/>
    <col min="44" max="48" width="8.796875" style="61" customWidth="1"/>
    <col min="49" max="49" width="12.5" style="61" customWidth="1"/>
    <col min="50" max="50" width="14.796875" style="61" bestFit="1" customWidth="1"/>
    <col min="51" max="52" width="14.19921875" style="61" customWidth="1"/>
    <col min="53" max="16384" width="8.796875" style="61"/>
  </cols>
  <sheetData>
    <row r="1" spans="1:52" s="1" customFormat="1" ht="31.5" customHeight="1">
      <c r="B1" s="1" t="s">
        <v>185</v>
      </c>
      <c r="Z1" s="31"/>
      <c r="AA1" s="31"/>
      <c r="AB1" s="31"/>
      <c r="AC1" s="31"/>
      <c r="AE1" s="31"/>
      <c r="AF1" s="31"/>
      <c r="AG1" s="31" t="s">
        <v>187</v>
      </c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1:52" ht="31.5" customHeight="1">
      <c r="B2" s="4"/>
      <c r="C2" s="4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3"/>
      <c r="AA2" s="63"/>
      <c r="AB2" s="63"/>
      <c r="AC2" s="62"/>
      <c r="AE2" s="62"/>
      <c r="AF2" s="73"/>
      <c r="AG2" s="7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2"/>
    </row>
    <row r="3" spans="1:52" ht="31.5" customHeight="1">
      <c r="A3" s="145" t="s">
        <v>109</v>
      </c>
      <c r="B3" s="145"/>
      <c r="C3" s="183"/>
      <c r="D3" s="288" t="s">
        <v>153</v>
      </c>
      <c r="E3" s="8"/>
      <c r="F3" s="282" t="s">
        <v>186</v>
      </c>
      <c r="G3" s="135" t="s">
        <v>152</v>
      </c>
      <c r="H3" s="188" t="s">
        <v>128</v>
      </c>
      <c r="I3" s="188" t="s">
        <v>161</v>
      </c>
      <c r="J3" s="280" t="s">
        <v>129</v>
      </c>
      <c r="K3" s="275" t="s">
        <v>130</v>
      </c>
      <c r="L3" s="275" t="s">
        <v>131</v>
      </c>
      <c r="M3" s="275" t="s">
        <v>132</v>
      </c>
      <c r="N3" s="262" t="s">
        <v>24</v>
      </c>
      <c r="O3" s="11"/>
      <c r="P3" s="146" t="s">
        <v>176</v>
      </c>
      <c r="Q3" s="275" t="s">
        <v>162</v>
      </c>
      <c r="R3" s="74"/>
      <c r="S3" s="146" t="s">
        <v>133</v>
      </c>
      <c r="T3" s="275" t="s">
        <v>134</v>
      </c>
      <c r="U3" s="275" t="s">
        <v>135</v>
      </c>
      <c r="V3" s="135" t="s">
        <v>136</v>
      </c>
      <c r="W3" s="188" t="s">
        <v>137</v>
      </c>
      <c r="X3" s="280" t="s">
        <v>138</v>
      </c>
      <c r="Y3" s="262" t="s">
        <v>139</v>
      </c>
      <c r="Z3" s="135" t="s">
        <v>140</v>
      </c>
      <c r="AA3" s="188" t="s">
        <v>141</v>
      </c>
      <c r="AB3" s="188" t="s">
        <v>142</v>
      </c>
      <c r="AC3" s="144" t="s">
        <v>110</v>
      </c>
      <c r="AD3" s="145"/>
      <c r="AE3" s="11"/>
      <c r="AF3" s="145" t="s">
        <v>109</v>
      </c>
      <c r="AG3" s="145"/>
      <c r="AH3" s="146"/>
      <c r="AI3" s="188" t="s">
        <v>143</v>
      </c>
      <c r="AJ3" s="275" t="s">
        <v>144</v>
      </c>
      <c r="AK3" s="75"/>
      <c r="AL3" s="75"/>
      <c r="AM3" s="275" t="s">
        <v>145</v>
      </c>
      <c r="AN3" s="135" t="s">
        <v>146</v>
      </c>
      <c r="AO3" s="188" t="s">
        <v>147</v>
      </c>
      <c r="AP3" s="188" t="s">
        <v>148</v>
      </c>
      <c r="AQ3" s="188" t="s">
        <v>149</v>
      </c>
      <c r="AR3" s="188" t="s">
        <v>150</v>
      </c>
      <c r="AS3" s="188" t="s">
        <v>4</v>
      </c>
      <c r="AT3" s="76"/>
      <c r="AU3" s="182" t="s">
        <v>5</v>
      </c>
      <c r="AV3" s="187"/>
      <c r="AW3" s="77"/>
      <c r="AX3" s="77"/>
      <c r="AY3" s="77"/>
      <c r="AZ3" s="77"/>
    </row>
    <row r="4" spans="1:52" ht="31.5" customHeight="1">
      <c r="A4" s="187"/>
      <c r="B4" s="187"/>
      <c r="C4" s="200"/>
      <c r="D4" s="289"/>
      <c r="E4" s="78"/>
      <c r="F4" s="283"/>
      <c r="G4" s="136"/>
      <c r="H4" s="124"/>
      <c r="I4" s="124"/>
      <c r="J4" s="209"/>
      <c r="K4" s="276"/>
      <c r="L4" s="276"/>
      <c r="M4" s="276"/>
      <c r="N4" s="287"/>
      <c r="O4" s="11"/>
      <c r="P4" s="278"/>
      <c r="Q4" s="276"/>
      <c r="R4" s="79"/>
      <c r="S4" s="278"/>
      <c r="T4" s="276"/>
      <c r="U4" s="276"/>
      <c r="V4" s="136"/>
      <c r="W4" s="124"/>
      <c r="X4" s="209"/>
      <c r="Y4" s="285"/>
      <c r="Z4" s="136"/>
      <c r="AA4" s="124"/>
      <c r="AB4" s="124"/>
      <c r="AC4" s="285"/>
      <c r="AD4" s="187"/>
      <c r="AE4" s="11"/>
      <c r="AF4" s="187"/>
      <c r="AG4" s="187"/>
      <c r="AH4" s="278"/>
      <c r="AI4" s="124"/>
      <c r="AJ4" s="276"/>
      <c r="AK4" s="80"/>
      <c r="AL4" s="80"/>
      <c r="AM4" s="276"/>
      <c r="AN4" s="136"/>
      <c r="AO4" s="124"/>
      <c r="AP4" s="124"/>
      <c r="AQ4" s="124"/>
      <c r="AR4" s="124"/>
      <c r="AS4" s="124"/>
      <c r="AT4" s="47"/>
      <c r="AU4" s="127"/>
      <c r="AV4" s="187"/>
      <c r="AW4" s="77"/>
      <c r="AX4" s="77"/>
      <c r="AY4" s="77"/>
      <c r="AZ4" s="77"/>
    </row>
    <row r="5" spans="1:52" ht="31.5" customHeight="1">
      <c r="A5" s="187"/>
      <c r="B5" s="187"/>
      <c r="C5" s="200"/>
      <c r="D5" s="289"/>
      <c r="E5" s="291" t="s">
        <v>151</v>
      </c>
      <c r="F5" s="283"/>
      <c r="G5" s="136"/>
      <c r="H5" s="124"/>
      <c r="I5" s="124"/>
      <c r="J5" s="209"/>
      <c r="K5" s="276"/>
      <c r="L5" s="276"/>
      <c r="M5" s="276"/>
      <c r="N5" s="287"/>
      <c r="O5" s="108"/>
      <c r="P5" s="278"/>
      <c r="Q5" s="276"/>
      <c r="R5" s="79" t="s">
        <v>157</v>
      </c>
      <c r="S5" s="278"/>
      <c r="T5" s="276"/>
      <c r="U5" s="276"/>
      <c r="V5" s="136"/>
      <c r="W5" s="124"/>
      <c r="X5" s="209"/>
      <c r="Y5" s="285"/>
      <c r="Z5" s="136"/>
      <c r="AA5" s="124"/>
      <c r="AB5" s="124"/>
      <c r="AC5" s="285"/>
      <c r="AD5" s="187"/>
      <c r="AE5" s="45"/>
      <c r="AF5" s="187"/>
      <c r="AG5" s="187"/>
      <c r="AH5" s="278"/>
      <c r="AI5" s="124"/>
      <c r="AJ5" s="276"/>
      <c r="AK5" s="80" t="s">
        <v>177</v>
      </c>
      <c r="AL5" s="80" t="s">
        <v>169</v>
      </c>
      <c r="AM5" s="276"/>
      <c r="AN5" s="136"/>
      <c r="AO5" s="124"/>
      <c r="AP5" s="124"/>
      <c r="AQ5" s="124"/>
      <c r="AR5" s="124"/>
      <c r="AS5" s="124"/>
      <c r="AT5" s="47" t="s">
        <v>168</v>
      </c>
      <c r="AU5" s="127"/>
      <c r="AV5" s="187"/>
      <c r="AW5" s="77"/>
      <c r="AX5" s="77"/>
      <c r="AY5" s="77"/>
      <c r="AZ5" s="77"/>
    </row>
    <row r="6" spans="1:52" ht="31.5" customHeight="1">
      <c r="A6" s="187"/>
      <c r="B6" s="187"/>
      <c r="C6" s="200"/>
      <c r="D6" s="289"/>
      <c r="E6" s="292"/>
      <c r="F6" s="283"/>
      <c r="G6" s="136"/>
      <c r="H6" s="124"/>
      <c r="I6" s="124"/>
      <c r="J6" s="209"/>
      <c r="K6" s="276"/>
      <c r="L6" s="276"/>
      <c r="M6" s="276"/>
      <c r="N6" s="287"/>
      <c r="O6" s="11"/>
      <c r="P6" s="278"/>
      <c r="Q6" s="276"/>
      <c r="R6" s="79"/>
      <c r="S6" s="278"/>
      <c r="T6" s="276"/>
      <c r="U6" s="276"/>
      <c r="V6" s="136"/>
      <c r="W6" s="124"/>
      <c r="X6" s="209"/>
      <c r="Y6" s="285"/>
      <c r="Z6" s="136"/>
      <c r="AA6" s="124"/>
      <c r="AB6" s="124"/>
      <c r="AC6" s="285"/>
      <c r="AD6" s="187"/>
      <c r="AE6" s="11"/>
      <c r="AF6" s="187"/>
      <c r="AG6" s="187"/>
      <c r="AH6" s="278"/>
      <c r="AI6" s="124"/>
      <c r="AJ6" s="276"/>
      <c r="AK6" s="80"/>
      <c r="AL6" s="80"/>
      <c r="AM6" s="276"/>
      <c r="AN6" s="136"/>
      <c r="AO6" s="124"/>
      <c r="AP6" s="124"/>
      <c r="AQ6" s="124"/>
      <c r="AR6" s="124"/>
      <c r="AS6" s="124"/>
      <c r="AT6" s="47"/>
      <c r="AU6" s="127"/>
      <c r="AV6" s="187"/>
      <c r="AW6" s="77"/>
      <c r="AX6" s="77"/>
      <c r="AY6" s="77"/>
      <c r="AZ6" s="77"/>
    </row>
    <row r="7" spans="1:52" ht="31.5" customHeight="1">
      <c r="A7" s="148"/>
      <c r="B7" s="148"/>
      <c r="C7" s="201"/>
      <c r="D7" s="290"/>
      <c r="E7" s="293"/>
      <c r="F7" s="284"/>
      <c r="G7" s="222"/>
      <c r="H7" s="231"/>
      <c r="I7" s="231"/>
      <c r="J7" s="281"/>
      <c r="K7" s="277"/>
      <c r="L7" s="277"/>
      <c r="M7" s="279"/>
      <c r="N7" s="147"/>
      <c r="O7" s="11"/>
      <c r="P7" s="149"/>
      <c r="Q7" s="279"/>
      <c r="R7" s="58"/>
      <c r="S7" s="149"/>
      <c r="T7" s="277"/>
      <c r="U7" s="279"/>
      <c r="V7" s="222"/>
      <c r="W7" s="231"/>
      <c r="X7" s="281"/>
      <c r="Y7" s="147"/>
      <c r="Z7" s="222"/>
      <c r="AA7" s="231"/>
      <c r="AB7" s="231"/>
      <c r="AC7" s="286"/>
      <c r="AD7" s="185"/>
      <c r="AE7" s="11"/>
      <c r="AF7" s="148"/>
      <c r="AG7" s="148"/>
      <c r="AH7" s="149"/>
      <c r="AI7" s="231"/>
      <c r="AJ7" s="277"/>
      <c r="AK7" s="81"/>
      <c r="AL7" s="81"/>
      <c r="AM7" s="279"/>
      <c r="AN7" s="222"/>
      <c r="AO7" s="231"/>
      <c r="AP7" s="231"/>
      <c r="AQ7" s="231"/>
      <c r="AR7" s="231"/>
      <c r="AS7" s="231"/>
      <c r="AT7" s="82"/>
      <c r="AU7" s="184"/>
      <c r="AV7" s="187"/>
      <c r="AW7" s="72"/>
      <c r="AX7" s="77"/>
      <c r="AY7" s="77"/>
      <c r="AZ7" s="77"/>
    </row>
    <row r="8" spans="1:52" ht="31.5" customHeight="1">
      <c r="A8" s="8"/>
      <c r="B8" s="8"/>
      <c r="C8" s="9"/>
      <c r="D8" s="48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8"/>
      <c r="Z8" s="50"/>
      <c r="AA8" s="11"/>
      <c r="AB8" s="11"/>
      <c r="AC8" s="49"/>
      <c r="AD8" s="11"/>
      <c r="AE8" s="11"/>
      <c r="AF8" s="8"/>
      <c r="AG8" s="8"/>
      <c r="AH8" s="9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72"/>
      <c r="AX8" s="77"/>
      <c r="AY8" s="77"/>
      <c r="AZ8" s="77"/>
    </row>
    <row r="9" spans="1:52" ht="39" customHeight="1">
      <c r="A9" s="51"/>
      <c r="B9" s="51" t="s">
        <v>170</v>
      </c>
      <c r="C9" s="52"/>
      <c r="D9" s="54">
        <v>2771</v>
      </c>
      <c r="E9" s="53">
        <v>701</v>
      </c>
      <c r="F9" s="53">
        <v>1</v>
      </c>
      <c r="G9" s="53">
        <v>1</v>
      </c>
      <c r="H9" s="53">
        <v>1</v>
      </c>
      <c r="I9" s="53">
        <v>1</v>
      </c>
      <c r="J9" s="53">
        <v>1</v>
      </c>
      <c r="K9" s="53">
        <v>5</v>
      </c>
      <c r="L9" s="53">
        <v>16</v>
      </c>
      <c r="M9" s="53">
        <v>84</v>
      </c>
      <c r="N9" s="53">
        <v>35</v>
      </c>
      <c r="O9" s="53"/>
      <c r="P9" s="53">
        <v>0</v>
      </c>
      <c r="Q9" s="53">
        <v>2</v>
      </c>
      <c r="R9" s="53">
        <v>2</v>
      </c>
      <c r="S9" s="53">
        <v>2</v>
      </c>
      <c r="T9" s="53">
        <v>80</v>
      </c>
      <c r="U9" s="53">
        <v>4</v>
      </c>
      <c r="V9" s="53">
        <v>1</v>
      </c>
      <c r="W9" s="53">
        <v>8</v>
      </c>
      <c r="X9" s="53">
        <v>60</v>
      </c>
      <c r="Y9" s="53">
        <v>35</v>
      </c>
      <c r="Z9" s="53">
        <v>3</v>
      </c>
      <c r="AA9" s="53">
        <v>0</v>
      </c>
      <c r="AB9" s="53">
        <v>12</v>
      </c>
      <c r="AC9" s="54"/>
      <c r="AD9" s="11" t="s">
        <v>171</v>
      </c>
      <c r="AE9" s="53"/>
      <c r="AF9" s="51"/>
      <c r="AG9" s="51" t="s">
        <v>170</v>
      </c>
      <c r="AH9" s="55"/>
      <c r="AI9" s="53">
        <v>25</v>
      </c>
      <c r="AJ9" s="53">
        <v>12</v>
      </c>
      <c r="AK9" s="53">
        <v>0</v>
      </c>
      <c r="AL9" s="53">
        <v>2</v>
      </c>
      <c r="AM9" s="53">
        <v>242</v>
      </c>
      <c r="AN9" s="53">
        <v>9</v>
      </c>
      <c r="AO9" s="53">
        <v>23</v>
      </c>
      <c r="AP9" s="53">
        <v>13</v>
      </c>
      <c r="AQ9" s="53">
        <v>2070</v>
      </c>
      <c r="AR9" s="53">
        <v>3</v>
      </c>
      <c r="AS9" s="53">
        <v>0</v>
      </c>
      <c r="AT9" s="53">
        <v>1</v>
      </c>
      <c r="AU9" s="53">
        <v>17</v>
      </c>
      <c r="AV9" s="53"/>
      <c r="AW9" s="77"/>
      <c r="AX9" s="77" t="s">
        <v>75</v>
      </c>
      <c r="AY9" s="77" t="s">
        <v>59</v>
      </c>
      <c r="AZ9" s="77"/>
    </row>
    <row r="10" spans="1:52" ht="22.5" customHeight="1">
      <c r="A10" s="11"/>
      <c r="B10" s="11"/>
      <c r="C10" s="16"/>
      <c r="D10" s="5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11"/>
      <c r="AE10" s="53"/>
      <c r="AF10" s="11"/>
      <c r="AG10" s="11"/>
      <c r="AH10" s="16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77"/>
      <c r="AX10" s="77" t="s">
        <v>76</v>
      </c>
      <c r="AY10" s="77"/>
      <c r="AZ10" s="77"/>
    </row>
    <row r="11" spans="1:52" ht="39" customHeight="1">
      <c r="A11" s="51"/>
      <c r="B11" s="51" t="s">
        <v>172</v>
      </c>
      <c r="C11" s="52"/>
      <c r="D11" s="54">
        <f>SUM(F11:AU11)</f>
        <v>2776</v>
      </c>
      <c r="E11" s="53">
        <f>D11-AQ11</f>
        <v>683</v>
      </c>
      <c r="F11" s="53">
        <f>SUM(F16:F31)</f>
        <v>0</v>
      </c>
      <c r="G11" s="53">
        <f>SUM(G16:G31)</f>
        <v>0</v>
      </c>
      <c r="H11" s="53">
        <f>SUM(H16:H31)</f>
        <v>1</v>
      </c>
      <c r="I11" s="53">
        <f>SUM(I16:I31)</f>
        <v>1</v>
      </c>
      <c r="J11" s="53">
        <f>SUM(J16:J31)</f>
        <v>0</v>
      </c>
      <c r="K11" s="53">
        <f>SUM(K16:K31)</f>
        <v>5</v>
      </c>
      <c r="L11" s="53">
        <f>SUM(L16:L31)</f>
        <v>9</v>
      </c>
      <c r="M11" s="53">
        <f>SUM(M16:M31)</f>
        <v>94</v>
      </c>
      <c r="N11" s="53">
        <f>SUM(N16:N31)</f>
        <v>30</v>
      </c>
      <c r="O11" s="53"/>
      <c r="P11" s="53">
        <f>SUM(P16:P31)</f>
        <v>1</v>
      </c>
      <c r="Q11" s="53">
        <f>SUM(Q16:Q31)</f>
        <v>1</v>
      </c>
      <c r="R11" s="53">
        <f>SUM(R16:R31)</f>
        <v>4</v>
      </c>
      <c r="S11" s="53">
        <f>SUM(S16:S31)</f>
        <v>6</v>
      </c>
      <c r="T11" s="53">
        <f>SUM(T16:T31)</f>
        <v>91</v>
      </c>
      <c r="U11" s="53">
        <f>SUM(U16:U31)</f>
        <v>5</v>
      </c>
      <c r="V11" s="53">
        <f>SUM(V16:V31)</f>
        <v>2</v>
      </c>
      <c r="W11" s="53">
        <f>SUM(W16:W31)</f>
        <v>6</v>
      </c>
      <c r="X11" s="53">
        <f>SUM(X16:X31)</f>
        <v>45</v>
      </c>
      <c r="Y11" s="53">
        <f>SUM(Y16:Y31)</f>
        <v>24</v>
      </c>
      <c r="Z11" s="53">
        <f>SUM(Z16:Z31)</f>
        <v>0</v>
      </c>
      <c r="AA11" s="53">
        <f>SUM(AA16:AA31)</f>
        <v>2</v>
      </c>
      <c r="AB11" s="53">
        <f>SUM(AB16:AB31)</f>
        <v>13</v>
      </c>
      <c r="AC11" s="54"/>
      <c r="AD11" s="11" t="s">
        <v>173</v>
      </c>
      <c r="AE11" s="53"/>
      <c r="AF11" s="51"/>
      <c r="AG11" s="51" t="s">
        <v>172</v>
      </c>
      <c r="AH11" s="55"/>
      <c r="AI11" s="53">
        <f>SUM(AI16:AI31)</f>
        <v>27</v>
      </c>
      <c r="AJ11" s="53">
        <f>SUM(AJ16:AJ31)</f>
        <v>15</v>
      </c>
      <c r="AK11" s="53">
        <f>SUM(AK16:AK31)</f>
        <v>2</v>
      </c>
      <c r="AL11" s="53">
        <f>SUM(AL16:AL31)</f>
        <v>4</v>
      </c>
      <c r="AM11" s="53">
        <f>SUM(AM16:AM31)</f>
        <v>233</v>
      </c>
      <c r="AN11" s="53">
        <f>SUM(AN16:AN31)</f>
        <v>7</v>
      </c>
      <c r="AO11" s="53">
        <f>SUM(AO16:AO31)</f>
        <v>13</v>
      </c>
      <c r="AP11" s="53">
        <f>SUM(AP16:AP31)</f>
        <v>10</v>
      </c>
      <c r="AQ11" s="53">
        <f>SUM(AQ16:AQ31)</f>
        <v>2093</v>
      </c>
      <c r="AR11" s="53">
        <f>SUM(AR16:AR31)</f>
        <v>6</v>
      </c>
      <c r="AS11" s="53">
        <f>SUM(AS16:AS31)</f>
        <v>14</v>
      </c>
      <c r="AT11" s="53">
        <f>SUM(AT16:AT31)</f>
        <v>1</v>
      </c>
      <c r="AU11" s="53">
        <f>SUM(AU16:AU31)</f>
        <v>11</v>
      </c>
      <c r="AV11" s="53"/>
      <c r="AW11" s="77"/>
      <c r="AX11" s="83" t="s">
        <v>25</v>
      </c>
      <c r="AY11" s="83" t="s">
        <v>26</v>
      </c>
      <c r="AZ11" s="83" t="s">
        <v>18</v>
      </c>
    </row>
    <row r="12" spans="1:52" ht="22.5" customHeight="1">
      <c r="A12" s="84"/>
      <c r="B12" s="84"/>
      <c r="C12" s="85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11"/>
      <c r="AE12" s="53"/>
      <c r="AF12" s="84"/>
      <c r="AG12" s="84"/>
      <c r="AH12" s="85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77"/>
      <c r="AX12" s="12"/>
      <c r="AY12" s="8"/>
      <c r="AZ12" s="9"/>
    </row>
    <row r="13" spans="1:52" ht="39" customHeight="1">
      <c r="A13" s="84"/>
      <c r="B13" s="51" t="s">
        <v>94</v>
      </c>
      <c r="C13" s="85"/>
      <c r="D13" s="53">
        <v>1765</v>
      </c>
      <c r="E13" s="53">
        <v>528</v>
      </c>
      <c r="F13" s="53">
        <v>0</v>
      </c>
      <c r="G13" s="53">
        <v>0</v>
      </c>
      <c r="H13" s="53">
        <v>1</v>
      </c>
      <c r="I13" s="53">
        <v>0</v>
      </c>
      <c r="J13" s="53">
        <v>0</v>
      </c>
      <c r="K13" s="53">
        <v>4</v>
      </c>
      <c r="L13" s="53">
        <v>8</v>
      </c>
      <c r="M13" s="53">
        <v>70</v>
      </c>
      <c r="N13" s="53">
        <v>25</v>
      </c>
      <c r="O13" s="53"/>
      <c r="P13" s="53">
        <v>1</v>
      </c>
      <c r="Q13" s="53">
        <v>0</v>
      </c>
      <c r="R13" s="53">
        <v>3</v>
      </c>
      <c r="S13" s="53">
        <v>5</v>
      </c>
      <c r="T13" s="53">
        <v>85</v>
      </c>
      <c r="U13" s="53">
        <v>5</v>
      </c>
      <c r="V13" s="53">
        <v>2</v>
      </c>
      <c r="W13" s="53">
        <v>4</v>
      </c>
      <c r="X13" s="53">
        <v>35</v>
      </c>
      <c r="Y13" s="53">
        <v>16</v>
      </c>
      <c r="Z13" s="53">
        <v>0</v>
      </c>
      <c r="AA13" s="53">
        <v>0</v>
      </c>
      <c r="AB13" s="53">
        <v>11</v>
      </c>
      <c r="AC13" s="54"/>
      <c r="AD13" s="51" t="s">
        <v>94</v>
      </c>
      <c r="AE13" s="53"/>
      <c r="AF13" s="84"/>
      <c r="AG13" s="51" t="s">
        <v>94</v>
      </c>
      <c r="AH13" s="85"/>
      <c r="AI13" s="53">
        <v>21</v>
      </c>
      <c r="AJ13" s="53">
        <v>11</v>
      </c>
      <c r="AK13" s="53">
        <v>1</v>
      </c>
      <c r="AL13" s="53">
        <v>4</v>
      </c>
      <c r="AM13" s="53">
        <v>171</v>
      </c>
      <c r="AN13" s="53">
        <v>4</v>
      </c>
      <c r="AO13" s="53">
        <v>8</v>
      </c>
      <c r="AP13" s="53">
        <v>7</v>
      </c>
      <c r="AQ13" s="53">
        <v>1237</v>
      </c>
      <c r="AR13" s="53">
        <v>3</v>
      </c>
      <c r="AS13" s="53">
        <v>14</v>
      </c>
      <c r="AT13" s="53">
        <v>1</v>
      </c>
      <c r="AU13" s="53">
        <v>8</v>
      </c>
      <c r="AV13" s="53"/>
      <c r="AW13" s="77"/>
      <c r="AX13" s="86">
        <v>1765</v>
      </c>
      <c r="AY13" s="53">
        <v>528</v>
      </c>
      <c r="AZ13" s="67">
        <f>AX13-AY13</f>
        <v>1237</v>
      </c>
    </row>
    <row r="14" spans="1:52" ht="39" customHeight="1">
      <c r="A14" s="84"/>
      <c r="B14" s="51" t="s">
        <v>95</v>
      </c>
      <c r="C14" s="85"/>
      <c r="D14" s="53">
        <f>SUM(F14:AU14)</f>
        <v>1011</v>
      </c>
      <c r="E14" s="53">
        <f>D14-AQ14</f>
        <v>155</v>
      </c>
      <c r="F14" s="53">
        <f t="shared" ref="F14:N14" si="0">+F11-F13</f>
        <v>0</v>
      </c>
      <c r="G14" s="53">
        <f t="shared" si="0"/>
        <v>0</v>
      </c>
      <c r="H14" s="53">
        <f t="shared" si="0"/>
        <v>0</v>
      </c>
      <c r="I14" s="53">
        <f t="shared" si="0"/>
        <v>1</v>
      </c>
      <c r="J14" s="53">
        <f t="shared" si="0"/>
        <v>0</v>
      </c>
      <c r="K14" s="53">
        <f t="shared" si="0"/>
        <v>1</v>
      </c>
      <c r="L14" s="53">
        <f t="shared" si="0"/>
        <v>1</v>
      </c>
      <c r="M14" s="53">
        <f t="shared" si="0"/>
        <v>24</v>
      </c>
      <c r="N14" s="53">
        <f t="shared" si="0"/>
        <v>5</v>
      </c>
      <c r="O14" s="53"/>
      <c r="P14" s="53">
        <f t="shared" ref="P14" si="1">+P11-P13</f>
        <v>0</v>
      </c>
      <c r="Q14" s="53">
        <f t="shared" ref="Q14:AA14" si="2">+Q11-Q13</f>
        <v>1</v>
      </c>
      <c r="R14" s="53">
        <f t="shared" si="2"/>
        <v>1</v>
      </c>
      <c r="S14" s="53">
        <f t="shared" si="2"/>
        <v>1</v>
      </c>
      <c r="T14" s="53">
        <f>+T11-T13</f>
        <v>6</v>
      </c>
      <c r="U14" s="53">
        <f t="shared" si="2"/>
        <v>0</v>
      </c>
      <c r="V14" s="53">
        <f t="shared" si="2"/>
        <v>0</v>
      </c>
      <c r="W14" s="53">
        <f t="shared" si="2"/>
        <v>2</v>
      </c>
      <c r="X14" s="53">
        <f t="shared" si="2"/>
        <v>10</v>
      </c>
      <c r="Y14" s="53">
        <f t="shared" si="2"/>
        <v>8</v>
      </c>
      <c r="Z14" s="53">
        <f t="shared" si="2"/>
        <v>0</v>
      </c>
      <c r="AA14" s="53">
        <f t="shared" si="2"/>
        <v>2</v>
      </c>
      <c r="AB14" s="53">
        <f>+AB11-AB13</f>
        <v>2</v>
      </c>
      <c r="AC14" s="54"/>
      <c r="AD14" s="51" t="s">
        <v>95</v>
      </c>
      <c r="AE14" s="53"/>
      <c r="AF14" s="84"/>
      <c r="AG14" s="51" t="s">
        <v>95</v>
      </c>
      <c r="AH14" s="85"/>
      <c r="AI14" s="53">
        <f t="shared" ref="AI14:AN14" si="3">+AI11-AI13</f>
        <v>6</v>
      </c>
      <c r="AJ14" s="53">
        <f t="shared" si="3"/>
        <v>4</v>
      </c>
      <c r="AK14" s="53">
        <f t="shared" si="3"/>
        <v>1</v>
      </c>
      <c r="AL14" s="53">
        <f t="shared" si="3"/>
        <v>0</v>
      </c>
      <c r="AM14" s="53">
        <f t="shared" si="3"/>
        <v>62</v>
      </c>
      <c r="AN14" s="53">
        <f t="shared" si="3"/>
        <v>3</v>
      </c>
      <c r="AO14" s="53">
        <f t="shared" ref="AO14:AU14" si="4">+AO11-AO13</f>
        <v>5</v>
      </c>
      <c r="AP14" s="53">
        <f t="shared" si="4"/>
        <v>3</v>
      </c>
      <c r="AQ14" s="53">
        <f t="shared" si="4"/>
        <v>856</v>
      </c>
      <c r="AR14" s="53">
        <f t="shared" si="4"/>
        <v>3</v>
      </c>
      <c r="AS14" s="53">
        <f t="shared" si="4"/>
        <v>0</v>
      </c>
      <c r="AT14" s="53">
        <f>+AT11-AT13</f>
        <v>0</v>
      </c>
      <c r="AU14" s="53">
        <f t="shared" si="4"/>
        <v>3</v>
      </c>
      <c r="AV14" s="53"/>
      <c r="AW14" s="77"/>
      <c r="AX14" s="6"/>
      <c r="AY14" s="11"/>
      <c r="AZ14" s="16"/>
    </row>
    <row r="15" spans="1:52" ht="22.5" customHeight="1">
      <c r="A15" s="18"/>
      <c r="B15" s="18"/>
      <c r="C15" s="19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18"/>
      <c r="AE15" s="53"/>
      <c r="AF15" s="18"/>
      <c r="AG15" s="18"/>
      <c r="AH15" s="19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77"/>
      <c r="AX15" s="86">
        <f>SUM(AX16:AX31)</f>
        <v>2776</v>
      </c>
      <c r="AY15" s="53">
        <f>SUM(AY16:AY31)</f>
        <v>683</v>
      </c>
      <c r="AZ15" s="67">
        <f>SUM(AZ16:AZ31)</f>
        <v>2093</v>
      </c>
    </row>
    <row r="16" spans="1:52" ht="45" customHeight="1">
      <c r="A16" s="21"/>
      <c r="B16" s="8" t="s">
        <v>77</v>
      </c>
      <c r="C16" s="22"/>
      <c r="D16" s="54">
        <f t="shared" ref="D16:D29" si="5">SUM(F16:AU16)</f>
        <v>1229</v>
      </c>
      <c r="E16" s="53">
        <f t="shared" ref="E16:E29" si="6">D16-AQ16</f>
        <v>266</v>
      </c>
      <c r="F16" s="53">
        <v>0</v>
      </c>
      <c r="G16" s="53">
        <v>0</v>
      </c>
      <c r="H16" s="53">
        <v>0</v>
      </c>
      <c r="I16" s="53">
        <v>1</v>
      </c>
      <c r="J16" s="53">
        <v>0</v>
      </c>
      <c r="K16" s="53">
        <v>3</v>
      </c>
      <c r="L16" s="53">
        <v>5</v>
      </c>
      <c r="M16" s="53">
        <v>48</v>
      </c>
      <c r="N16" s="53">
        <v>17</v>
      </c>
      <c r="O16" s="53"/>
      <c r="P16" s="53">
        <v>0</v>
      </c>
      <c r="Q16" s="53">
        <v>0</v>
      </c>
      <c r="R16" s="53">
        <v>2</v>
      </c>
      <c r="S16" s="53">
        <v>3</v>
      </c>
      <c r="T16" s="53">
        <v>33</v>
      </c>
      <c r="U16" s="53">
        <v>4</v>
      </c>
      <c r="V16" s="53">
        <v>0</v>
      </c>
      <c r="W16" s="53">
        <v>4</v>
      </c>
      <c r="X16" s="53">
        <v>20</v>
      </c>
      <c r="Y16" s="53">
        <v>12</v>
      </c>
      <c r="Z16" s="53">
        <v>0</v>
      </c>
      <c r="AA16" s="53">
        <v>0</v>
      </c>
      <c r="AB16" s="53">
        <v>8</v>
      </c>
      <c r="AC16" s="56"/>
      <c r="AD16" s="17" t="s">
        <v>6</v>
      </c>
      <c r="AE16" s="53"/>
      <c r="AF16" s="21"/>
      <c r="AG16" s="8" t="s">
        <v>77</v>
      </c>
      <c r="AH16" s="22"/>
      <c r="AI16" s="53">
        <v>6</v>
      </c>
      <c r="AJ16" s="53">
        <v>1</v>
      </c>
      <c r="AK16" s="53">
        <v>1</v>
      </c>
      <c r="AL16" s="53">
        <v>3</v>
      </c>
      <c r="AM16" s="53">
        <v>66</v>
      </c>
      <c r="AN16" s="53">
        <v>3</v>
      </c>
      <c r="AO16" s="53">
        <v>5</v>
      </c>
      <c r="AP16" s="53">
        <v>5</v>
      </c>
      <c r="AQ16" s="53">
        <v>963</v>
      </c>
      <c r="AR16" s="53">
        <v>5</v>
      </c>
      <c r="AS16" s="53">
        <v>5</v>
      </c>
      <c r="AT16" s="53">
        <v>0</v>
      </c>
      <c r="AU16" s="53">
        <v>6</v>
      </c>
      <c r="AV16" s="53"/>
      <c r="AW16" s="77"/>
      <c r="AX16" s="88">
        <v>1229</v>
      </c>
      <c r="AY16" s="89">
        <v>266</v>
      </c>
      <c r="AZ16" s="90">
        <f>AX16-AY16</f>
        <v>963</v>
      </c>
    </row>
    <row r="17" spans="1:52" ht="45" customHeight="1">
      <c r="A17" s="24"/>
      <c r="B17" s="11" t="s">
        <v>78</v>
      </c>
      <c r="C17" s="25"/>
      <c r="D17" s="54">
        <f t="shared" si="5"/>
        <v>133</v>
      </c>
      <c r="E17" s="53">
        <f t="shared" si="6"/>
        <v>17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6</v>
      </c>
      <c r="N17" s="53">
        <v>0</v>
      </c>
      <c r="O17" s="53"/>
      <c r="P17" s="53">
        <v>0</v>
      </c>
      <c r="Q17" s="53">
        <v>0</v>
      </c>
      <c r="R17" s="53">
        <v>1</v>
      </c>
      <c r="S17" s="53">
        <v>1</v>
      </c>
      <c r="T17" s="53">
        <v>3</v>
      </c>
      <c r="U17" s="53">
        <v>0</v>
      </c>
      <c r="V17" s="53">
        <v>0</v>
      </c>
      <c r="W17" s="53">
        <v>0</v>
      </c>
      <c r="X17" s="53">
        <v>2</v>
      </c>
      <c r="Y17" s="53">
        <v>0</v>
      </c>
      <c r="Z17" s="53">
        <v>0</v>
      </c>
      <c r="AA17" s="53">
        <v>0</v>
      </c>
      <c r="AB17" s="53">
        <v>0</v>
      </c>
      <c r="AC17" s="54"/>
      <c r="AD17" s="17" t="s">
        <v>7</v>
      </c>
      <c r="AE17" s="53"/>
      <c r="AF17" s="24"/>
      <c r="AG17" s="11" t="s">
        <v>78</v>
      </c>
      <c r="AH17" s="25"/>
      <c r="AI17" s="53">
        <v>0</v>
      </c>
      <c r="AJ17" s="53">
        <v>1</v>
      </c>
      <c r="AK17" s="53">
        <v>0</v>
      </c>
      <c r="AL17" s="53">
        <v>0</v>
      </c>
      <c r="AM17" s="53">
        <v>2</v>
      </c>
      <c r="AN17" s="53">
        <v>0</v>
      </c>
      <c r="AO17" s="53">
        <v>0</v>
      </c>
      <c r="AP17" s="53">
        <v>0</v>
      </c>
      <c r="AQ17" s="53">
        <v>116</v>
      </c>
      <c r="AR17" s="53">
        <v>0</v>
      </c>
      <c r="AS17" s="53">
        <v>1</v>
      </c>
      <c r="AT17" s="53">
        <v>0</v>
      </c>
      <c r="AU17" s="53">
        <v>0</v>
      </c>
      <c r="AV17" s="53"/>
      <c r="AW17" s="77"/>
      <c r="AX17" s="86">
        <v>133</v>
      </c>
      <c r="AY17" s="53">
        <v>17</v>
      </c>
      <c r="AZ17" s="67">
        <f t="shared" ref="AZ17:AZ31" si="7">AX17-AY17</f>
        <v>116</v>
      </c>
    </row>
    <row r="18" spans="1:52" ht="45" customHeight="1">
      <c r="A18" s="24"/>
      <c r="B18" s="11" t="s">
        <v>79</v>
      </c>
      <c r="C18" s="25"/>
      <c r="D18" s="54">
        <f t="shared" si="5"/>
        <v>270</v>
      </c>
      <c r="E18" s="53">
        <f t="shared" si="6"/>
        <v>128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2</v>
      </c>
      <c r="M18" s="53">
        <v>12</v>
      </c>
      <c r="N18" s="53">
        <v>4</v>
      </c>
      <c r="O18" s="53"/>
      <c r="P18" s="53">
        <v>0</v>
      </c>
      <c r="Q18" s="53">
        <v>0</v>
      </c>
      <c r="R18" s="53">
        <v>0</v>
      </c>
      <c r="S18" s="53">
        <v>0</v>
      </c>
      <c r="T18" s="53">
        <v>8</v>
      </c>
      <c r="U18" s="53">
        <v>0</v>
      </c>
      <c r="V18" s="53">
        <v>0</v>
      </c>
      <c r="W18" s="53">
        <v>0</v>
      </c>
      <c r="X18" s="53">
        <v>5</v>
      </c>
      <c r="Y18" s="53">
        <v>1</v>
      </c>
      <c r="Z18" s="53">
        <v>0</v>
      </c>
      <c r="AA18" s="53">
        <v>0</v>
      </c>
      <c r="AB18" s="53">
        <v>2</v>
      </c>
      <c r="AC18" s="54"/>
      <c r="AD18" s="17" t="s">
        <v>8</v>
      </c>
      <c r="AE18" s="53"/>
      <c r="AF18" s="24"/>
      <c r="AG18" s="11" t="s">
        <v>79</v>
      </c>
      <c r="AH18" s="25"/>
      <c r="AI18" s="53">
        <v>7</v>
      </c>
      <c r="AJ18" s="53">
        <v>3</v>
      </c>
      <c r="AK18" s="53">
        <v>0</v>
      </c>
      <c r="AL18" s="53">
        <v>0</v>
      </c>
      <c r="AM18" s="53">
        <v>78</v>
      </c>
      <c r="AN18" s="53">
        <v>1</v>
      </c>
      <c r="AO18" s="53">
        <v>0</v>
      </c>
      <c r="AP18" s="53">
        <v>1</v>
      </c>
      <c r="AQ18" s="53">
        <v>142</v>
      </c>
      <c r="AR18" s="53">
        <v>0</v>
      </c>
      <c r="AS18" s="53">
        <v>2</v>
      </c>
      <c r="AT18" s="53">
        <v>0</v>
      </c>
      <c r="AU18" s="53">
        <v>2</v>
      </c>
      <c r="AV18" s="53"/>
      <c r="AW18" s="77"/>
      <c r="AX18" s="86">
        <v>270</v>
      </c>
      <c r="AY18" s="53">
        <v>128</v>
      </c>
      <c r="AZ18" s="67">
        <f t="shared" si="7"/>
        <v>142</v>
      </c>
    </row>
    <row r="19" spans="1:52" ht="45" customHeight="1">
      <c r="A19" s="24"/>
      <c r="B19" s="11" t="s">
        <v>80</v>
      </c>
      <c r="C19" s="25"/>
      <c r="D19" s="54">
        <f t="shared" si="5"/>
        <v>274</v>
      </c>
      <c r="E19" s="53">
        <f t="shared" si="6"/>
        <v>139</v>
      </c>
      <c r="F19" s="53">
        <v>0</v>
      </c>
      <c r="G19" s="53">
        <v>0</v>
      </c>
      <c r="H19" s="53">
        <v>1</v>
      </c>
      <c r="I19" s="53">
        <v>0</v>
      </c>
      <c r="J19" s="53">
        <v>0</v>
      </c>
      <c r="K19" s="53">
        <v>1</v>
      </c>
      <c r="L19" s="53">
        <v>1</v>
      </c>
      <c r="M19" s="53">
        <v>13</v>
      </c>
      <c r="N19" s="53">
        <v>3</v>
      </c>
      <c r="O19" s="53"/>
      <c r="P19" s="53">
        <v>1</v>
      </c>
      <c r="Q19" s="53">
        <v>0</v>
      </c>
      <c r="R19" s="53">
        <v>1</v>
      </c>
      <c r="S19" s="53">
        <v>2</v>
      </c>
      <c r="T19" s="53">
        <v>24</v>
      </c>
      <c r="U19" s="53">
        <v>0</v>
      </c>
      <c r="V19" s="53">
        <v>1</v>
      </c>
      <c r="W19" s="53">
        <v>0</v>
      </c>
      <c r="X19" s="53">
        <v>14</v>
      </c>
      <c r="Y19" s="53">
        <v>1</v>
      </c>
      <c r="Z19" s="53">
        <v>0</v>
      </c>
      <c r="AA19" s="53">
        <v>0</v>
      </c>
      <c r="AB19" s="53">
        <v>1</v>
      </c>
      <c r="AC19" s="54"/>
      <c r="AD19" s="17" t="s">
        <v>9</v>
      </c>
      <c r="AE19" s="53"/>
      <c r="AF19" s="24"/>
      <c r="AG19" s="11" t="s">
        <v>80</v>
      </c>
      <c r="AH19" s="25"/>
      <c r="AI19" s="53">
        <v>7</v>
      </c>
      <c r="AJ19" s="53">
        <v>1</v>
      </c>
      <c r="AK19" s="53">
        <v>0</v>
      </c>
      <c r="AL19" s="53">
        <v>0</v>
      </c>
      <c r="AM19" s="53">
        <v>58</v>
      </c>
      <c r="AN19" s="53">
        <v>0</v>
      </c>
      <c r="AO19" s="53">
        <v>3</v>
      </c>
      <c r="AP19" s="53">
        <v>3</v>
      </c>
      <c r="AQ19" s="53">
        <v>135</v>
      </c>
      <c r="AR19" s="53">
        <v>0</v>
      </c>
      <c r="AS19" s="53">
        <v>1</v>
      </c>
      <c r="AT19" s="53">
        <v>1</v>
      </c>
      <c r="AU19" s="53">
        <v>1</v>
      </c>
      <c r="AV19" s="53"/>
      <c r="AW19" s="77"/>
      <c r="AX19" s="86">
        <v>274</v>
      </c>
      <c r="AY19" s="53">
        <v>139</v>
      </c>
      <c r="AZ19" s="67">
        <f t="shared" si="7"/>
        <v>135</v>
      </c>
    </row>
    <row r="20" spans="1:52" ht="45" customHeight="1">
      <c r="A20" s="24"/>
      <c r="B20" s="11" t="s">
        <v>81</v>
      </c>
      <c r="C20" s="25"/>
      <c r="D20" s="54">
        <f t="shared" si="5"/>
        <v>164</v>
      </c>
      <c r="E20" s="53">
        <f t="shared" si="6"/>
        <v>26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4</v>
      </c>
      <c r="N20" s="53">
        <v>1</v>
      </c>
      <c r="O20" s="53"/>
      <c r="P20" s="53">
        <v>0</v>
      </c>
      <c r="Q20" s="53">
        <v>0</v>
      </c>
      <c r="R20" s="53">
        <v>0</v>
      </c>
      <c r="S20" s="53">
        <v>0</v>
      </c>
      <c r="T20" s="53">
        <v>6</v>
      </c>
      <c r="U20" s="53">
        <v>0</v>
      </c>
      <c r="V20" s="53">
        <v>0</v>
      </c>
      <c r="W20" s="53">
        <v>0</v>
      </c>
      <c r="X20" s="53">
        <v>2</v>
      </c>
      <c r="Y20" s="53">
        <v>3</v>
      </c>
      <c r="Z20" s="53">
        <v>0</v>
      </c>
      <c r="AA20" s="53">
        <v>0</v>
      </c>
      <c r="AB20" s="53">
        <v>1</v>
      </c>
      <c r="AC20" s="54"/>
      <c r="AD20" s="17" t="s">
        <v>10</v>
      </c>
      <c r="AE20" s="53"/>
      <c r="AF20" s="24"/>
      <c r="AG20" s="11" t="s">
        <v>31</v>
      </c>
      <c r="AH20" s="87"/>
      <c r="AI20" s="53">
        <v>0</v>
      </c>
      <c r="AJ20" s="53">
        <v>1</v>
      </c>
      <c r="AK20" s="53">
        <v>0</v>
      </c>
      <c r="AL20" s="53">
        <v>0</v>
      </c>
      <c r="AM20" s="91">
        <v>5</v>
      </c>
      <c r="AN20" s="53">
        <v>0</v>
      </c>
      <c r="AO20" s="53">
        <v>1</v>
      </c>
      <c r="AP20" s="53">
        <v>0</v>
      </c>
      <c r="AQ20" s="53">
        <v>138</v>
      </c>
      <c r="AR20" s="53">
        <v>0</v>
      </c>
      <c r="AS20" s="53">
        <v>0</v>
      </c>
      <c r="AT20" s="53">
        <v>0</v>
      </c>
      <c r="AU20" s="53">
        <v>2</v>
      </c>
      <c r="AV20" s="53"/>
      <c r="AW20" s="77"/>
      <c r="AX20" s="86">
        <v>164</v>
      </c>
      <c r="AY20" s="53">
        <v>26</v>
      </c>
      <c r="AZ20" s="67">
        <f t="shared" si="7"/>
        <v>138</v>
      </c>
    </row>
    <row r="21" spans="1:52" ht="45" customHeight="1">
      <c r="A21" s="24"/>
      <c r="B21" s="11" t="s">
        <v>82</v>
      </c>
      <c r="C21" s="16"/>
      <c r="D21" s="54">
        <f t="shared" si="5"/>
        <v>43</v>
      </c>
      <c r="E21" s="53">
        <f t="shared" si="6"/>
        <v>9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3</v>
      </c>
      <c r="N21" s="53">
        <v>1</v>
      </c>
      <c r="O21" s="53"/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4"/>
      <c r="AD21" s="17" t="s">
        <v>11</v>
      </c>
      <c r="AE21" s="53"/>
      <c r="AF21" s="24"/>
      <c r="AG21" s="11" t="s">
        <v>82</v>
      </c>
      <c r="AH21" s="16"/>
      <c r="AI21" s="53">
        <v>1</v>
      </c>
      <c r="AJ21" s="53">
        <v>0</v>
      </c>
      <c r="AK21" s="53">
        <v>1</v>
      </c>
      <c r="AL21" s="53">
        <v>1</v>
      </c>
      <c r="AM21" s="53">
        <v>1</v>
      </c>
      <c r="AN21" s="53">
        <v>0</v>
      </c>
      <c r="AO21" s="53">
        <v>0</v>
      </c>
      <c r="AP21" s="53">
        <v>0</v>
      </c>
      <c r="AQ21" s="53">
        <v>34</v>
      </c>
      <c r="AR21" s="53">
        <v>1</v>
      </c>
      <c r="AS21" s="53">
        <v>0</v>
      </c>
      <c r="AT21" s="53">
        <v>0</v>
      </c>
      <c r="AU21" s="53">
        <v>0</v>
      </c>
      <c r="AV21" s="53"/>
      <c r="AW21" s="77"/>
      <c r="AX21" s="86">
        <v>43</v>
      </c>
      <c r="AY21" s="53">
        <v>9</v>
      </c>
      <c r="AZ21" s="67">
        <f t="shared" si="7"/>
        <v>34</v>
      </c>
    </row>
    <row r="22" spans="1:52" ht="45" customHeight="1">
      <c r="A22" s="11"/>
      <c r="B22" s="11" t="s">
        <v>83</v>
      </c>
      <c r="C22" s="26"/>
      <c r="D22" s="54">
        <f t="shared" si="5"/>
        <v>105</v>
      </c>
      <c r="E22" s="53">
        <f t="shared" si="6"/>
        <v>24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2</v>
      </c>
      <c r="N22" s="53">
        <v>0</v>
      </c>
      <c r="O22" s="53"/>
      <c r="P22" s="53">
        <v>0</v>
      </c>
      <c r="Q22" s="53">
        <v>0</v>
      </c>
      <c r="R22" s="53">
        <v>0</v>
      </c>
      <c r="S22" s="53">
        <v>0</v>
      </c>
      <c r="T22" s="53">
        <v>7</v>
      </c>
      <c r="U22" s="53">
        <v>0</v>
      </c>
      <c r="V22" s="53">
        <v>0</v>
      </c>
      <c r="W22" s="53">
        <v>0</v>
      </c>
      <c r="X22" s="53">
        <v>2</v>
      </c>
      <c r="Y22" s="53">
        <v>5</v>
      </c>
      <c r="Z22" s="53">
        <v>0</v>
      </c>
      <c r="AA22" s="53">
        <v>0</v>
      </c>
      <c r="AB22" s="53">
        <v>0</v>
      </c>
      <c r="AC22" s="54"/>
      <c r="AD22" s="17" t="s">
        <v>12</v>
      </c>
      <c r="AE22" s="53"/>
      <c r="AF22" s="11"/>
      <c r="AG22" s="11" t="s">
        <v>84</v>
      </c>
      <c r="AH22" s="26"/>
      <c r="AI22" s="53">
        <v>3</v>
      </c>
      <c r="AJ22" s="53">
        <v>0</v>
      </c>
      <c r="AK22" s="53">
        <v>0</v>
      </c>
      <c r="AL22" s="53">
        <v>0</v>
      </c>
      <c r="AM22" s="53">
        <v>4</v>
      </c>
      <c r="AN22" s="53">
        <v>0</v>
      </c>
      <c r="AO22" s="53">
        <v>1</v>
      </c>
      <c r="AP22" s="53">
        <v>0</v>
      </c>
      <c r="AQ22" s="53">
        <v>81</v>
      </c>
      <c r="AR22" s="53">
        <v>0</v>
      </c>
      <c r="AS22" s="53">
        <v>0</v>
      </c>
      <c r="AT22" s="53">
        <v>0</v>
      </c>
      <c r="AU22" s="53">
        <v>0</v>
      </c>
      <c r="AV22" s="53"/>
      <c r="AW22" s="77"/>
      <c r="AX22" s="86">
        <v>105</v>
      </c>
      <c r="AY22" s="53">
        <v>24</v>
      </c>
      <c r="AZ22" s="67">
        <f t="shared" si="7"/>
        <v>81</v>
      </c>
    </row>
    <row r="23" spans="1:52" ht="45" customHeight="1">
      <c r="A23" s="11"/>
      <c r="B23" s="11" t="s">
        <v>85</v>
      </c>
      <c r="C23" s="26"/>
      <c r="D23" s="54">
        <f t="shared" si="5"/>
        <v>24</v>
      </c>
      <c r="E23" s="53">
        <f t="shared" si="6"/>
        <v>6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/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1</v>
      </c>
      <c r="X23" s="53">
        <v>0</v>
      </c>
      <c r="Y23" s="53">
        <v>1</v>
      </c>
      <c r="Z23" s="53">
        <v>0</v>
      </c>
      <c r="AA23" s="53">
        <v>0</v>
      </c>
      <c r="AB23" s="53">
        <v>0</v>
      </c>
      <c r="AC23" s="54"/>
      <c r="AD23" s="17" t="s">
        <v>13</v>
      </c>
      <c r="AE23" s="53"/>
      <c r="AF23" s="11"/>
      <c r="AG23" s="11" t="s">
        <v>86</v>
      </c>
      <c r="AH23" s="26"/>
      <c r="AI23" s="53">
        <v>0</v>
      </c>
      <c r="AJ23" s="53">
        <v>0</v>
      </c>
      <c r="AK23" s="53">
        <v>0</v>
      </c>
      <c r="AL23" s="53">
        <v>0</v>
      </c>
      <c r="AM23" s="53">
        <v>3</v>
      </c>
      <c r="AN23" s="53">
        <v>0</v>
      </c>
      <c r="AO23" s="53">
        <v>0</v>
      </c>
      <c r="AP23" s="53">
        <v>1</v>
      </c>
      <c r="AQ23" s="53">
        <v>18</v>
      </c>
      <c r="AR23" s="53">
        <v>0</v>
      </c>
      <c r="AS23" s="53">
        <v>0</v>
      </c>
      <c r="AT23" s="53">
        <v>0</v>
      </c>
      <c r="AU23" s="53">
        <v>0</v>
      </c>
      <c r="AV23" s="53"/>
      <c r="AW23" s="77"/>
      <c r="AX23" s="86">
        <v>24</v>
      </c>
      <c r="AY23" s="53">
        <v>6</v>
      </c>
      <c r="AZ23" s="67">
        <f t="shared" si="7"/>
        <v>18</v>
      </c>
    </row>
    <row r="24" spans="1:52" ht="45" customHeight="1">
      <c r="A24" s="11"/>
      <c r="B24" s="11" t="s">
        <v>87</v>
      </c>
      <c r="C24" s="25"/>
      <c r="D24" s="54">
        <f t="shared" si="5"/>
        <v>38</v>
      </c>
      <c r="E24" s="53">
        <f t="shared" si="6"/>
        <v>5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/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4"/>
      <c r="AD24" s="17" t="s">
        <v>14</v>
      </c>
      <c r="AE24" s="53"/>
      <c r="AF24" s="11"/>
      <c r="AG24" s="11" t="s">
        <v>88</v>
      </c>
      <c r="AH24" s="25"/>
      <c r="AI24" s="53">
        <v>0</v>
      </c>
      <c r="AJ24" s="53">
        <v>1</v>
      </c>
      <c r="AK24" s="53">
        <v>0</v>
      </c>
      <c r="AL24" s="53">
        <v>0</v>
      </c>
      <c r="AM24" s="53">
        <v>3</v>
      </c>
      <c r="AN24" s="53">
        <v>0</v>
      </c>
      <c r="AO24" s="53">
        <v>0</v>
      </c>
      <c r="AP24" s="53">
        <v>0</v>
      </c>
      <c r="AQ24" s="53">
        <v>33</v>
      </c>
      <c r="AR24" s="53">
        <v>0</v>
      </c>
      <c r="AS24" s="53">
        <v>1</v>
      </c>
      <c r="AT24" s="53">
        <v>0</v>
      </c>
      <c r="AU24" s="53">
        <v>0</v>
      </c>
      <c r="AV24" s="53"/>
      <c r="AW24" s="77"/>
      <c r="AX24" s="86">
        <v>38</v>
      </c>
      <c r="AY24" s="53">
        <v>5</v>
      </c>
      <c r="AZ24" s="67">
        <f t="shared" si="7"/>
        <v>33</v>
      </c>
    </row>
    <row r="25" spans="1:52" ht="45" customHeight="1">
      <c r="A25" s="24"/>
      <c r="B25" s="11" t="s">
        <v>89</v>
      </c>
      <c r="C25" s="25"/>
      <c r="D25" s="54">
        <f t="shared" si="5"/>
        <v>14</v>
      </c>
      <c r="E25" s="53">
        <f t="shared" si="6"/>
        <v>5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/>
      <c r="P25" s="53">
        <v>0</v>
      </c>
      <c r="Q25" s="53">
        <v>0</v>
      </c>
      <c r="R25" s="53">
        <v>0</v>
      </c>
      <c r="S25" s="53">
        <v>0</v>
      </c>
      <c r="T25" s="53">
        <v>1</v>
      </c>
      <c r="U25" s="53">
        <v>0</v>
      </c>
      <c r="V25" s="53">
        <v>0</v>
      </c>
      <c r="W25" s="53">
        <v>0</v>
      </c>
      <c r="X25" s="53">
        <v>0</v>
      </c>
      <c r="Y25" s="53">
        <v>1</v>
      </c>
      <c r="Z25" s="53">
        <v>0</v>
      </c>
      <c r="AA25" s="53">
        <v>0</v>
      </c>
      <c r="AB25" s="53">
        <v>0</v>
      </c>
      <c r="AC25" s="54"/>
      <c r="AD25" s="17" t="s">
        <v>15</v>
      </c>
      <c r="AE25" s="53"/>
      <c r="AF25" s="24"/>
      <c r="AG25" s="11" t="s">
        <v>89</v>
      </c>
      <c r="AH25" s="25"/>
      <c r="AI25" s="53">
        <v>0</v>
      </c>
      <c r="AJ25" s="53">
        <v>0</v>
      </c>
      <c r="AK25" s="53">
        <v>0</v>
      </c>
      <c r="AL25" s="53">
        <v>0</v>
      </c>
      <c r="AM25" s="53">
        <v>1</v>
      </c>
      <c r="AN25" s="53">
        <v>0</v>
      </c>
      <c r="AO25" s="53">
        <v>1</v>
      </c>
      <c r="AP25" s="53">
        <v>0</v>
      </c>
      <c r="AQ25" s="53">
        <v>9</v>
      </c>
      <c r="AR25" s="53">
        <v>0</v>
      </c>
      <c r="AS25" s="53">
        <v>1</v>
      </c>
      <c r="AT25" s="53">
        <v>0</v>
      </c>
      <c r="AU25" s="53">
        <v>0</v>
      </c>
      <c r="AV25" s="53"/>
      <c r="AW25" s="77"/>
      <c r="AX25" s="86">
        <v>14</v>
      </c>
      <c r="AY25" s="53">
        <v>5</v>
      </c>
      <c r="AZ25" s="67">
        <f t="shared" si="7"/>
        <v>9</v>
      </c>
    </row>
    <row r="26" spans="1:52" ht="45" customHeight="1">
      <c r="A26" s="24"/>
      <c r="B26" s="11" t="s">
        <v>90</v>
      </c>
      <c r="C26" s="25"/>
      <c r="D26" s="54">
        <f t="shared" si="5"/>
        <v>146</v>
      </c>
      <c r="E26" s="53">
        <f t="shared" si="6"/>
        <v>22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1</v>
      </c>
      <c r="L26" s="53">
        <v>0</v>
      </c>
      <c r="M26" s="53">
        <v>3</v>
      </c>
      <c r="N26" s="53">
        <v>1</v>
      </c>
      <c r="O26" s="53"/>
      <c r="P26" s="53">
        <v>0</v>
      </c>
      <c r="Q26" s="53">
        <v>1</v>
      </c>
      <c r="R26" s="53">
        <v>0</v>
      </c>
      <c r="S26" s="53">
        <v>0</v>
      </c>
      <c r="T26" s="53">
        <v>2</v>
      </c>
      <c r="U26" s="53">
        <v>0</v>
      </c>
      <c r="V26" s="53">
        <v>1</v>
      </c>
      <c r="W26" s="53">
        <v>1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4"/>
      <c r="AD26" s="17" t="s">
        <v>16</v>
      </c>
      <c r="AE26" s="53"/>
      <c r="AF26" s="24"/>
      <c r="AG26" s="11" t="s">
        <v>91</v>
      </c>
      <c r="AH26" s="25"/>
      <c r="AI26" s="53">
        <v>0</v>
      </c>
      <c r="AJ26" s="53">
        <v>3</v>
      </c>
      <c r="AK26" s="53">
        <v>0</v>
      </c>
      <c r="AL26" s="53">
        <v>0</v>
      </c>
      <c r="AM26" s="53">
        <v>7</v>
      </c>
      <c r="AN26" s="53">
        <v>2</v>
      </c>
      <c r="AO26" s="53">
        <v>0</v>
      </c>
      <c r="AP26" s="53">
        <v>0</v>
      </c>
      <c r="AQ26" s="53">
        <v>124</v>
      </c>
      <c r="AR26" s="53">
        <v>0</v>
      </c>
      <c r="AS26" s="53">
        <v>0</v>
      </c>
      <c r="AT26" s="53">
        <v>0</v>
      </c>
      <c r="AU26" s="53">
        <v>0</v>
      </c>
      <c r="AV26" s="53"/>
      <c r="AW26" s="77"/>
      <c r="AX26" s="86">
        <v>146</v>
      </c>
      <c r="AY26" s="53">
        <v>22</v>
      </c>
      <c r="AZ26" s="67">
        <f t="shared" si="7"/>
        <v>124</v>
      </c>
    </row>
    <row r="27" spans="1:52" ht="45" customHeight="1">
      <c r="A27" s="24"/>
      <c r="B27" s="11" t="s">
        <v>34</v>
      </c>
      <c r="C27" s="25"/>
      <c r="D27" s="54">
        <f t="shared" si="5"/>
        <v>61</v>
      </c>
      <c r="E27" s="53">
        <f t="shared" si="6"/>
        <v>8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1</v>
      </c>
      <c r="M27" s="53">
        <v>1</v>
      </c>
      <c r="N27" s="53">
        <v>0</v>
      </c>
      <c r="O27" s="53"/>
      <c r="P27" s="53">
        <v>0</v>
      </c>
      <c r="Q27" s="53">
        <v>0</v>
      </c>
      <c r="R27" s="53">
        <v>0</v>
      </c>
      <c r="S27" s="53">
        <v>0</v>
      </c>
      <c r="T27" s="53">
        <v>2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2</v>
      </c>
      <c r="AB27" s="53">
        <v>0</v>
      </c>
      <c r="AC27" s="54"/>
      <c r="AD27" s="17" t="s">
        <v>19</v>
      </c>
      <c r="AE27" s="53"/>
      <c r="AF27" s="24"/>
      <c r="AG27" s="11" t="s">
        <v>34</v>
      </c>
      <c r="AH27" s="25"/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1</v>
      </c>
      <c r="AP27" s="53">
        <v>0</v>
      </c>
      <c r="AQ27" s="53">
        <v>53</v>
      </c>
      <c r="AR27" s="53">
        <v>0</v>
      </c>
      <c r="AS27" s="53">
        <v>1</v>
      </c>
      <c r="AT27" s="53">
        <v>0</v>
      </c>
      <c r="AU27" s="53">
        <v>0</v>
      </c>
      <c r="AV27" s="53"/>
      <c r="AW27" s="77"/>
      <c r="AX27" s="86">
        <v>61</v>
      </c>
      <c r="AY27" s="53">
        <v>8</v>
      </c>
      <c r="AZ27" s="67">
        <f t="shared" si="7"/>
        <v>53</v>
      </c>
    </row>
    <row r="28" spans="1:52" ht="45" customHeight="1">
      <c r="A28" s="24"/>
      <c r="B28" s="11" t="s">
        <v>35</v>
      </c>
      <c r="C28" s="25"/>
      <c r="D28" s="54">
        <f t="shared" si="5"/>
        <v>52</v>
      </c>
      <c r="E28" s="53">
        <f t="shared" si="6"/>
        <v>2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/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4"/>
      <c r="AD28" s="17" t="s">
        <v>20</v>
      </c>
      <c r="AE28" s="53"/>
      <c r="AF28" s="24"/>
      <c r="AG28" s="11" t="s">
        <v>35</v>
      </c>
      <c r="AH28" s="25"/>
      <c r="AI28" s="53">
        <v>0</v>
      </c>
      <c r="AJ28" s="53">
        <v>0</v>
      </c>
      <c r="AK28" s="53">
        <v>0</v>
      </c>
      <c r="AL28" s="53">
        <v>0</v>
      </c>
      <c r="AM28" s="53">
        <v>2</v>
      </c>
      <c r="AN28" s="53">
        <v>0</v>
      </c>
      <c r="AO28" s="53">
        <v>0</v>
      </c>
      <c r="AP28" s="53">
        <v>0</v>
      </c>
      <c r="AQ28" s="53">
        <v>50</v>
      </c>
      <c r="AR28" s="53">
        <v>0</v>
      </c>
      <c r="AS28" s="53">
        <v>0</v>
      </c>
      <c r="AT28" s="53">
        <v>0</v>
      </c>
      <c r="AU28" s="53">
        <v>0</v>
      </c>
      <c r="AV28" s="53"/>
      <c r="AW28" s="77"/>
      <c r="AX28" s="86">
        <v>52</v>
      </c>
      <c r="AY28" s="53">
        <v>2</v>
      </c>
      <c r="AZ28" s="67">
        <f t="shared" si="7"/>
        <v>50</v>
      </c>
    </row>
    <row r="29" spans="1:52" ht="45" customHeight="1">
      <c r="A29" s="24"/>
      <c r="B29" s="11" t="s">
        <v>36</v>
      </c>
      <c r="C29" s="25"/>
      <c r="D29" s="54">
        <f t="shared" si="5"/>
        <v>92</v>
      </c>
      <c r="E29" s="53">
        <f t="shared" si="6"/>
        <v>12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1</v>
      </c>
      <c r="N29" s="53">
        <v>2</v>
      </c>
      <c r="O29" s="53"/>
      <c r="P29" s="53">
        <v>0</v>
      </c>
      <c r="Q29" s="53">
        <v>0</v>
      </c>
      <c r="R29" s="53">
        <v>0</v>
      </c>
      <c r="S29" s="53">
        <v>0</v>
      </c>
      <c r="T29" s="53">
        <v>4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4"/>
      <c r="AD29" s="17" t="s">
        <v>17</v>
      </c>
      <c r="AE29" s="53"/>
      <c r="AF29" s="24"/>
      <c r="AG29" s="11" t="s">
        <v>36</v>
      </c>
      <c r="AH29" s="25"/>
      <c r="AI29" s="53">
        <v>1</v>
      </c>
      <c r="AJ29" s="53">
        <v>1</v>
      </c>
      <c r="AK29" s="53">
        <v>0</v>
      </c>
      <c r="AL29" s="53">
        <v>0</v>
      </c>
      <c r="AM29" s="53">
        <v>2</v>
      </c>
      <c r="AN29" s="53">
        <v>1</v>
      </c>
      <c r="AO29" s="53">
        <v>0</v>
      </c>
      <c r="AP29" s="53">
        <v>0</v>
      </c>
      <c r="AQ29" s="53">
        <v>80</v>
      </c>
      <c r="AR29" s="53">
        <v>0</v>
      </c>
      <c r="AS29" s="53">
        <v>0</v>
      </c>
      <c r="AT29" s="53">
        <v>0</v>
      </c>
      <c r="AU29" s="53">
        <v>0</v>
      </c>
      <c r="AV29" s="53"/>
      <c r="AW29" s="77"/>
      <c r="AX29" s="86">
        <v>92</v>
      </c>
      <c r="AY29" s="53">
        <v>12</v>
      </c>
      <c r="AZ29" s="67">
        <f t="shared" si="7"/>
        <v>80</v>
      </c>
    </row>
    <row r="30" spans="1:52" s="62" customFormat="1" ht="45" customHeight="1">
      <c r="A30" s="113"/>
      <c r="B30" s="11" t="s">
        <v>92</v>
      </c>
      <c r="C30" s="114"/>
      <c r="D30" s="53">
        <f>SUM(F30:AU30)</f>
        <v>89</v>
      </c>
      <c r="E30" s="53">
        <f>D30-AQ30</f>
        <v>7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1</v>
      </c>
      <c r="N30" s="53">
        <v>1</v>
      </c>
      <c r="O30" s="53"/>
      <c r="P30" s="53">
        <v>0</v>
      </c>
      <c r="Q30" s="53">
        <v>0</v>
      </c>
      <c r="R30" s="53">
        <v>0</v>
      </c>
      <c r="S30" s="53">
        <v>0</v>
      </c>
      <c r="T30" s="53">
        <v>1</v>
      </c>
      <c r="U30" s="53">
        <v>1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1</v>
      </c>
      <c r="AC30" s="54"/>
      <c r="AD30" s="17" t="s">
        <v>21</v>
      </c>
      <c r="AE30" s="53"/>
      <c r="AF30" s="113"/>
      <c r="AG30" s="11" t="s">
        <v>92</v>
      </c>
      <c r="AH30" s="114"/>
      <c r="AI30" s="53">
        <v>1</v>
      </c>
      <c r="AJ30" s="53">
        <v>0</v>
      </c>
      <c r="AK30" s="53">
        <v>0</v>
      </c>
      <c r="AL30" s="53">
        <v>0</v>
      </c>
      <c r="AM30" s="53">
        <v>1</v>
      </c>
      <c r="AN30" s="53">
        <v>0</v>
      </c>
      <c r="AO30" s="53">
        <v>0</v>
      </c>
      <c r="AP30" s="53">
        <v>0</v>
      </c>
      <c r="AQ30" s="53">
        <v>82</v>
      </c>
      <c r="AR30" s="53">
        <v>0</v>
      </c>
      <c r="AS30" s="53">
        <v>0</v>
      </c>
      <c r="AT30" s="53">
        <v>0</v>
      </c>
      <c r="AU30" s="53">
        <v>0</v>
      </c>
      <c r="AV30" s="53"/>
      <c r="AW30" s="11"/>
      <c r="AX30" s="86">
        <v>89</v>
      </c>
      <c r="AY30" s="53">
        <v>7</v>
      </c>
      <c r="AZ30" s="67">
        <f t="shared" si="7"/>
        <v>82</v>
      </c>
    </row>
    <row r="31" spans="1:52" ht="45" customHeight="1">
      <c r="A31" s="57"/>
      <c r="B31" s="18" t="s">
        <v>93</v>
      </c>
      <c r="C31" s="58"/>
      <c r="D31" s="60">
        <f>SUM(F31:AU31)</f>
        <v>42</v>
      </c>
      <c r="E31" s="60">
        <f>D31-AQ31</f>
        <v>7</v>
      </c>
      <c r="F31" s="94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53"/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59"/>
      <c r="AD31" s="20" t="s">
        <v>22</v>
      </c>
      <c r="AE31" s="53"/>
      <c r="AF31" s="57"/>
      <c r="AG31" s="18" t="s">
        <v>93</v>
      </c>
      <c r="AH31" s="58"/>
      <c r="AI31" s="60">
        <v>1</v>
      </c>
      <c r="AJ31" s="60">
        <v>3</v>
      </c>
      <c r="AK31" s="60">
        <v>0</v>
      </c>
      <c r="AL31" s="60">
        <v>0</v>
      </c>
      <c r="AM31" s="60">
        <v>0</v>
      </c>
      <c r="AN31" s="60">
        <v>0</v>
      </c>
      <c r="AO31" s="60">
        <v>1</v>
      </c>
      <c r="AP31" s="60">
        <v>0</v>
      </c>
      <c r="AQ31" s="60">
        <v>35</v>
      </c>
      <c r="AR31" s="60">
        <v>0</v>
      </c>
      <c r="AS31" s="60">
        <v>2</v>
      </c>
      <c r="AT31" s="60">
        <v>0</v>
      </c>
      <c r="AU31" s="60">
        <v>0</v>
      </c>
      <c r="AV31" s="53"/>
      <c r="AW31" s="77"/>
      <c r="AX31" s="92">
        <v>42</v>
      </c>
      <c r="AY31" s="60">
        <v>7</v>
      </c>
      <c r="AZ31" s="93">
        <f t="shared" si="7"/>
        <v>35</v>
      </c>
    </row>
  </sheetData>
  <mergeCells count="37">
    <mergeCell ref="N3:N7"/>
    <mergeCell ref="Q3:Q7"/>
    <mergeCell ref="D3:D7"/>
    <mergeCell ref="E5:E7"/>
    <mergeCell ref="AF3:AH7"/>
    <mergeCell ref="A3:C7"/>
    <mergeCell ref="F3:F7"/>
    <mergeCell ref="G3:G7"/>
    <mergeCell ref="AC3:AD7"/>
    <mergeCell ref="K3:K7"/>
    <mergeCell ref="T3:T7"/>
    <mergeCell ref="H3:H7"/>
    <mergeCell ref="I3:I7"/>
    <mergeCell ref="J3:J7"/>
    <mergeCell ref="L3:L7"/>
    <mergeCell ref="Y3:Y7"/>
    <mergeCell ref="Z3:Z7"/>
    <mergeCell ref="AA3:AA7"/>
    <mergeCell ref="AB3:AB7"/>
    <mergeCell ref="P3:P7"/>
    <mergeCell ref="M3:M7"/>
    <mergeCell ref="AV3:AV7"/>
    <mergeCell ref="AM3:AM7"/>
    <mergeCell ref="AN3:AN7"/>
    <mergeCell ref="AO3:AO7"/>
    <mergeCell ref="AP3:AP7"/>
    <mergeCell ref="AR3:AR7"/>
    <mergeCell ref="AJ3:AJ7"/>
    <mergeCell ref="AS3:AS7"/>
    <mergeCell ref="AU3:AU7"/>
    <mergeCell ref="S3:S7"/>
    <mergeCell ref="AQ3:AQ7"/>
    <mergeCell ref="U3:U7"/>
    <mergeCell ref="V3:V7"/>
    <mergeCell ref="W3:W7"/>
    <mergeCell ref="X3:X7"/>
    <mergeCell ref="AI3:AI7"/>
  </mergeCells>
  <phoneticPr fontId="1"/>
  <printOptions horizontalCentered="1" gridLinesSet="0"/>
  <pageMargins left="0.59055118110236227" right="0.78740157480314965" top="0.98425196850393704" bottom="0.94488188976377963" header="0.51181102362204722" footer="0.51181102362204722"/>
  <pageSetup paperSize="9" scale="48" orientation="portrait" r:id="rId1"/>
  <headerFooter alignWithMargins="0"/>
  <ignoredErrors>
    <ignoredError sqref="AR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第48表</vt:lpstr>
      <vt:lpstr>第49表</vt:lpstr>
      <vt:lpstr>第50表</vt:lpstr>
      <vt:lpstr>第51表</vt:lpstr>
      <vt:lpstr>第48表!\P</vt:lpstr>
      <vt:lpstr>\P</vt:lpstr>
      <vt:lpstr>第48表!Print_Area</vt:lpstr>
      <vt:lpstr>第49表!Print_Area</vt:lpstr>
      <vt:lpstr>第50表!Print_Area</vt:lpstr>
      <vt:lpstr>第51表!Print_Area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安東　洋一</dc:creator>
  <cp:lastModifiedBy>oitapref</cp:lastModifiedBy>
  <cp:lastPrinted>2017-01-12T00:18:47Z</cp:lastPrinted>
  <dcterms:created xsi:type="dcterms:W3CDTF">1998-09-21T07:28:53Z</dcterms:created>
  <dcterms:modified xsi:type="dcterms:W3CDTF">2017-01-16T00:41:06Z</dcterms:modified>
</cp:coreProperties>
</file>