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26" r:id="rId1"/>
    <sheet name="普通会計の状況" sheetId="10" r:id="rId2"/>
    <sheet name="各会計、関係団体の財政状況及び健全化判断比率" sheetId="17" r:id="rId3"/>
    <sheet name="財政比較分析表" sheetId="18" r:id="rId4"/>
    <sheet name="経常経費分析表（経常収支比率の分析）" sheetId="19" r:id="rId5"/>
    <sheet name="経常経費分析表（人件費・公債費・普通建設事業費の分析）" sheetId="14" r:id="rId6"/>
    <sheet name="性質別歳出決算分析表（住民一人当たりのコスト）" sheetId="20" r:id="rId7"/>
    <sheet name="目的別歳出決算分析表（住民一人当たりのコスト）" sheetId="21" r:id="rId8"/>
    <sheet name="実質収支比率等に係る経年分析" sheetId="27" r:id="rId9"/>
    <sheet name="連結実質赤字比率に係る赤字・黒字の構成分析" sheetId="28" r:id="rId10"/>
    <sheet name="実質公債費比率（分子）の構造" sheetId="29" r:id="rId11"/>
    <sheet name="将来負担比率（分子）の構造" sheetId="30" r:id="rId12"/>
    <sheet name="公会計指標分析・財政指標組合せ分析表" sheetId="31" r:id="rId13"/>
    <sheet name="施設類型別ストック情報分析表①" sheetId="32" r:id="rId14"/>
    <sheet name="施設類型別ストック情報分析表②" sheetId="33"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DG43" i="26" l="1"/>
  <c r="CQ43" i="26"/>
  <c r="CO43" i="26" s="1"/>
  <c r="BY43" i="26"/>
  <c r="BW43" i="26" s="1"/>
  <c r="BE43" i="26"/>
  <c r="AM43" i="26"/>
  <c r="U43" i="26"/>
  <c r="E43" i="26"/>
  <c r="C43" i="26" s="1"/>
  <c r="DG42" i="26"/>
  <c r="CQ42" i="26"/>
  <c r="CO42" i="26" s="1"/>
  <c r="BY42" i="26"/>
  <c r="BW42" i="26" s="1"/>
  <c r="BE42" i="26"/>
  <c r="AM42" i="26"/>
  <c r="U42" i="26"/>
  <c r="E42" i="26"/>
  <c r="C42" i="26" s="1"/>
  <c r="DG41" i="26"/>
  <c r="CQ41" i="26"/>
  <c r="CO41" i="26" s="1"/>
  <c r="BY41" i="26"/>
  <c r="BW41" i="26" s="1"/>
  <c r="BE41" i="26"/>
  <c r="AM41" i="26"/>
  <c r="U41" i="26"/>
  <c r="E41" i="26"/>
  <c r="C41" i="26" s="1"/>
  <c r="DG40" i="26"/>
  <c r="CQ40" i="26"/>
  <c r="CO40" i="26" s="1"/>
  <c r="BY40" i="26"/>
  <c r="BW40" i="26" s="1"/>
  <c r="BE40" i="26"/>
  <c r="AM40" i="26"/>
  <c r="W40" i="26"/>
  <c r="E40" i="26"/>
  <c r="C40" i="26" s="1"/>
  <c r="DG39" i="26"/>
  <c r="CQ39" i="26"/>
  <c r="CO39" i="26" s="1"/>
  <c r="BY39" i="26"/>
  <c r="BW39" i="26" s="1"/>
  <c r="BE39" i="26"/>
  <c r="AM39" i="26"/>
  <c r="W39" i="26"/>
  <c r="E39" i="26"/>
  <c r="C39" i="26" s="1"/>
  <c r="DG38" i="26"/>
  <c r="CQ38" i="26"/>
  <c r="CO38" i="26" s="1"/>
  <c r="BY38" i="26"/>
  <c r="BW38" i="26" s="1"/>
  <c r="BE38" i="26"/>
  <c r="AM38" i="26"/>
  <c r="W38" i="26"/>
  <c r="E38" i="26"/>
  <c r="C38" i="26" s="1"/>
  <c r="DG37" i="26"/>
  <c r="CQ37" i="26"/>
  <c r="CO37" i="26" s="1"/>
  <c r="BY37" i="26"/>
  <c r="BW37" i="26" s="1"/>
  <c r="BG37" i="26"/>
  <c r="AM37" i="26"/>
  <c r="W37" i="26"/>
  <c r="E37" i="26"/>
  <c r="DG36" i="26"/>
  <c r="CQ36" i="26"/>
  <c r="CO36" i="26" s="1"/>
  <c r="BY36" i="26"/>
  <c r="BW36" i="26" s="1"/>
  <c r="BG36" i="26"/>
  <c r="AM36" i="26"/>
  <c r="W36" i="26"/>
  <c r="E36" i="26"/>
  <c r="DG35" i="26"/>
  <c r="CQ35" i="26"/>
  <c r="CO35" i="26" s="1"/>
  <c r="BY35" i="26"/>
  <c r="BW35" i="26" s="1"/>
  <c r="BG35" i="26"/>
  <c r="AM35" i="26"/>
  <c r="W35" i="26"/>
  <c r="E35" i="26"/>
  <c r="DG34" i="26"/>
  <c r="CQ34" i="26"/>
  <c r="CO34" i="26" s="1"/>
  <c r="BY34" i="26"/>
  <c r="BW34" i="26" s="1"/>
  <c r="BG34" i="26"/>
  <c r="AM34" i="26"/>
  <c r="W34" i="26"/>
  <c r="E34" i="26"/>
  <c r="C34" i="26" s="1"/>
  <c r="C35" i="26" l="1"/>
  <c r="C36" i="26" l="1"/>
  <c r="C37" i="26" s="1"/>
  <c r="U34" i="26" s="1"/>
  <c r="U35" i="26" s="1"/>
  <c r="U36" i="26" s="1"/>
  <c r="U37" i="26" s="1"/>
  <c r="U38" i="26" s="1"/>
  <c r="U39" i="26" s="1"/>
  <c r="U40" i="26" s="1"/>
  <c r="BE34" i="26" l="1"/>
  <c r="BE35" i="26" s="1"/>
  <c r="BE36" i="26" s="1"/>
  <c r="BE37" i="26"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<sst xmlns="http://schemas.openxmlformats.org/spreadsheetml/2006/main" count="1144" uniqueCount="578">
  <si>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</si>
  <si>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</si>
  <si>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</si>
  <si>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</si>
  <si>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</si>
  <si>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</si>
  <si>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</si>
  <si>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</si>
  <si>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</si>
  <si>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</si>
  <si>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</si>
  <si>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</si>
  <si>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</si>
  <si>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一時借入金の利子</t>
    <phoneticPr fontId="5"/>
  </si>
  <si>
    <t>(A)－(B)</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</si>
  <si>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</si>
  <si>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</si>
  <si>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</si>
  <si>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</si>
  <si>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</si>
  <si>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</si>
  <si>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</si>
  <si>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</si>
  <si>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</si>
  <si>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</si>
  <si>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</si>
  <si>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</si>
  <si>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</si>
  <si>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</si>
  <si>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</si>
  <si>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</si>
  <si>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</si>
  <si>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</si>
  <si>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</si>
  <si>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</si>
  <si>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</si>
  <si>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</si>
  <si>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</si>
  <si>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</si>
  <si>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</si>
  <si>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</si>
  <si>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</si>
  <si>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</si>
  <si>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</si>
  <si>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</si>
  <si>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</si>
  <si>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</si>
  <si>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</si>
  <si>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</si>
  <si>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</si>
  <si>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</si>
  <si>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</si>
  <si>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</si>
  <si>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総括表（市町村）</t>
    <rPh sb="0" eb="2">
      <t>ソウカツ</t>
    </rPh>
    <rPh sb="2" eb="3">
      <t>ヒョウ</t>
    </rPh>
    <rPh sb="4" eb="7">
      <t>シチョウソン</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</si>
  <si>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</si>
  <si>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</si>
  <si>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</si>
  <si>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</si>
  <si>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</si>
  <si>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</si>
  <si>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</si>
  <si>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</si>
  <si>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</si>
  <si>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</si>
  <si>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</si>
  <si>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</si>
  <si>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</si>
  <si>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</si>
  <si>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</si>
  <si>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</si>
  <si>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</si>
  <si>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</si>
  <si>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</si>
  <si>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</si>
  <si>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</si>
  <si>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</si>
  <si>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</si>
  <si>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</si>
  <si>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</si>
  <si>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</si>
  <si>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</si>
  <si>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</si>
  <si>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</si>
  <si>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</si>
  <si>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t>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</si>
  <si>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</si>
  <si>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</si>
  <si>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</si>
  <si>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</si>
  <si>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</si>
  <si>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</si>
  <si>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</si>
  <si>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</si>
  <si>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</si>
  <si>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</si>
  <si>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</si>
  <si>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</si>
  <si>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</si>
  <si>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</si>
  <si>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</si>
  <si>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</si>
  <si>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</si>
  <si>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</si>
  <si>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</si>
  <si>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</si>
  <si>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</si>
  <si>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</si>
  <si>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</si>
  <si>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</si>
  <si>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</si>
  <si>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</si>
  <si>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</si>
  <si>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</si>
  <si>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</si>
  <si>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</si>
  <si>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</si>
  <si>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</si>
  <si>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</si>
  <si>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</si>
  <si>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</si>
  <si>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</si>
  <si>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</si>
  <si>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</si>
  <si>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</si>
  <si>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</si>
  <si>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</si>
  <si>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</si>
  <si>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</si>
  <si>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</si>
  <si>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</si>
  <si>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</si>
  <si>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</si>
  <si>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</si>
  <si>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</si>
  <si>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</si>
  <si>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</si>
  <si>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</si>
  <si>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</si>
  <si>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</si>
  <si>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平成27年度</t>
    <phoneticPr fontId="18"/>
  </si>
  <si>
    <t>大分県姫島村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</si>
  <si>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</si>
  <si>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</si>
  <si>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</si>
  <si>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</si>
  <si>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</si>
  <si>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</si>
  <si>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</si>
  <si>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</si>
  <si>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</si>
  <si>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</si>
  <si>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</si>
  <si>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</si>
  <si>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</si>
  <si>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</si>
  <si>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</si>
  <si>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</si>
  <si>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</si>
  <si>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</si>
  <si>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</si>
  <si>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</si>
  <si>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</si>
  <si>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</si>
  <si>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</si>
  <si>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</si>
  <si>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</si>
  <si>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</si>
  <si>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</si>
  <si>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</si>
  <si>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</si>
  <si>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</si>
  <si>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</si>
  <si>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</si>
  <si>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</si>
  <si>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</si>
  <si>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</si>
  <si>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</si>
  <si>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</si>
  <si>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</si>
  <si>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</si>
  <si>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</si>
  <si>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</si>
  <si>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</si>
  <si>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</si>
  <si>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</si>
  <si>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</si>
  <si>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</si>
  <si>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</si>
  <si>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</si>
  <si>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</si>
  <si>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</si>
  <si>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</si>
  <si>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</si>
  <si>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</si>
  <si>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</si>
  <si>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</si>
  <si>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</si>
  <si>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</si>
  <si>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</si>
  <si>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</si>
  <si>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</si>
  <si>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</si>
  <si>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</si>
  <si>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</si>
  <si>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</si>
  <si>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</si>
  <si>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</si>
  <si>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</si>
  <si>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</si>
  <si>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</si>
  <si>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</si>
  <si>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</si>
  <si>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</si>
  <si>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</si>
  <si>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</si>
  <si>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</si>
  <si>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</si>
  <si>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</si>
  <si>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</si>
  <si>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</si>
  <si>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</si>
  <si>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</si>
  <si>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</si>
  <si>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</si>
  <si>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</si>
  <si>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</si>
  <si>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</si>
  <si>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</si>
  <si>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</si>
  <si>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</si>
  <si>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</si>
  <si>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</si>
  <si>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</si>
  <si>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</si>
  <si>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</si>
  <si>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</si>
  <si>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</si>
  <si>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</si>
  <si>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</si>
  <si>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</si>
  <si>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</si>
  <si>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</si>
  <si>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</si>
  <si>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</si>
  <si>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</si>
  <si>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</si>
  <si>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</si>
  <si>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</si>
  <si>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</si>
  <si>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</si>
  <si>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</si>
  <si>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</si>
  <si>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</si>
  <si>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</si>
  <si>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</si>
  <si>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</si>
  <si>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</si>
  <si>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</si>
  <si>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</si>
  <si>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</si>
  <si>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</si>
  <si>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</si>
  <si>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</si>
  <si>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</si>
  <si>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</si>
  <si>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</si>
  <si>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</si>
  <si>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</si>
  <si>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</si>
  <si>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</si>
  <si>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</si>
  <si>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</si>
  <si>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</si>
  <si>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</si>
  <si>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</si>
  <si>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</si>
  <si>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</si>
  <si>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</si>
  <si>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</si>
  <si>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</si>
  <si>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</si>
  <si>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</si>
  <si>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</si>
  <si>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</si>
  <si>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</si>
  <si>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</si>
  <si>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</si>
  <si>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</si>
  <si>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大分県姫島村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</si>
  <si>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</si>
  <si>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</si>
  <si>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</si>
  <si>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</si>
  <si>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他会計等
からの
繰入金</t>
    <rPh sb="9" eb="11">
      <t>クリイレ</t>
    </rPh>
    <rPh sb="11" eb="12">
      <t>キン</t>
    </rPh>
    <phoneticPr fontId="23"/>
  </si>
  <si>
    <t>備考</t>
    <rPh sb="0" eb="2">
      <t>ビコウ</t>
    </rPh>
    <phoneticPr fontId="5"/>
  </si>
  <si>
    <t>地方公社・第三セクター等名</t>
    <rPh sb="12" eb="13">
      <t>メイ</t>
    </rPh>
    <phoneticPr fontId="5"/>
  </si>
  <si>
    <t>当該団体からの債務保証に係る債務残高</t>
    <rPh sb="9" eb="11">
      <t>ホショウ</t>
    </rPh>
    <phoneticPr fontId="5"/>
  </si>
  <si>
    <t>一般会計</t>
    <phoneticPr fontId="5"/>
  </si>
  <si>
    <t>姫島開発総合ｾﾝﾀｰ特別会計</t>
    <phoneticPr fontId="5"/>
  </si>
  <si>
    <t>ケーブルテレビ事業特別会計</t>
    <phoneticPr fontId="5"/>
  </si>
  <si>
    <t>高齢者生活福祉センター特別会計（普通会計）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</si>
  <si>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</si>
  <si>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</si>
  <si>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</si>
  <si>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</si>
  <si>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</si>
  <si>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</si>
  <si>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</si>
  <si>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駐車場特別会計</t>
    <phoneticPr fontId="5"/>
  </si>
  <si>
    <t>介護保険特別会計</t>
    <phoneticPr fontId="5"/>
  </si>
  <si>
    <t>高齢者生活福祉センター特別会計</t>
    <phoneticPr fontId="5"/>
  </si>
  <si>
    <t>地域包括支援センター特別会計</t>
    <phoneticPr fontId="5"/>
  </si>
  <si>
    <t>後期高齢者医療特別会計</t>
    <phoneticPr fontId="5"/>
  </si>
  <si>
    <t>簡易水道事業特別会計</t>
    <phoneticPr fontId="5"/>
  </si>
  <si>
    <t>法非適用企業</t>
    <phoneticPr fontId="5"/>
  </si>
  <si>
    <t>姫島丸特別会計</t>
    <phoneticPr fontId="5"/>
  </si>
  <si>
    <t>下水道特別会計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</si>
  <si>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</si>
  <si>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</si>
  <si>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</si>
  <si>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</si>
  <si>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</si>
  <si>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</si>
  <si>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</si>
  <si>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</si>
  <si>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</si>
  <si>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</si>
  <si>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</si>
  <si>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</si>
  <si>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</si>
  <si>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</si>
  <si>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</si>
  <si>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</si>
  <si>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</si>
  <si>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</si>
  <si>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</si>
  <si>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</si>
  <si>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</si>
  <si>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</si>
  <si>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</si>
  <si>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</si>
  <si>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</si>
  <si>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</si>
  <si>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</si>
  <si>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</si>
  <si>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</si>
  <si>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</si>
  <si>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</si>
  <si>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</si>
  <si>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</si>
  <si>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</si>
  <si>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</si>
  <si>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</si>
  <si>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</si>
  <si>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</si>
  <si>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</si>
  <si>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</si>
  <si>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</si>
  <si>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</si>
  <si>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</si>
  <si>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</si>
  <si>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</si>
  <si>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</si>
  <si>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</si>
  <si>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</si>
  <si>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</si>
  <si>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</si>
  <si>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</si>
  <si>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</si>
  <si>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</si>
  <si>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</si>
  <si>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</si>
  <si>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</si>
  <si>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連結実質赤字比率</t>
    <rPh sb="0" eb="2">
      <t>レンケツ</t>
    </rPh>
    <rPh sb="2" eb="4">
      <t>ジッシツ</t>
    </rPh>
    <rPh sb="4" eb="6">
      <t>アカジ</t>
    </rPh>
    <rPh sb="6" eb="8">
      <t>ヒリツ</t>
    </rPh>
    <phoneticPr fontId="14"/>
  </si>
  <si>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</si>
  <si>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</si>
  <si>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</si>
  <si>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</si>
  <si>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</si>
  <si>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</si>
  <si>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</si>
  <si>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</si>
  <si>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</si>
  <si>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</si>
  <si>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</si>
  <si>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</si>
  <si>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</si>
  <si>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</si>
  <si>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</si>
  <si>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</si>
  <si>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</si>
  <si>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</si>
  <si>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</si>
  <si>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</si>
  <si>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</si>
  <si>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</si>
  <si>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</si>
  <si>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</si>
  <si>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</si>
  <si>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</si>
  <si>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</si>
  <si>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</si>
  <si>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</si>
  <si>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</si>
  <si>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</si>
  <si>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</si>
  <si>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</si>
  <si>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</si>
  <si>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</si>
  <si>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</si>
  <si>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</si>
  <si>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</si>
  <si>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</si>
  <si>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</si>
  <si>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</si>
  <si>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</si>
  <si>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</si>
  <si>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</si>
  <si>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</si>
  <si>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</si>
  <si>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</si>
  <si>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</si>
  <si>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</si>
  <si>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</si>
  <si>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</si>
  <si>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</si>
  <si>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</si>
  <si>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</si>
  <si>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</si>
  <si>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</si>
  <si>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</si>
  <si>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</si>
  <si>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</si>
  <si>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</si>
  <si>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</si>
  <si>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</si>
  <si>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4.10</t>
  </si>
  <si>
    <t>▲ 1.67</t>
  </si>
  <si>
    <t>▲ 1.35</t>
  </si>
  <si>
    <t>駐車場特別会計</t>
  </si>
  <si>
    <t>▲ 0.39</t>
  </si>
  <si>
    <t>▲ 0.44</t>
  </si>
  <si>
    <t>▲ 0.45</t>
  </si>
  <si>
    <t>▲ 0.48</t>
  </si>
  <si>
    <t>▲ 0.46</t>
  </si>
  <si>
    <t>一般会計</t>
  </si>
  <si>
    <t>介護保険特別会計</t>
  </si>
  <si>
    <t>国民健康保険診療所特別会計</t>
  </si>
  <si>
    <t>国民健康保険特別会計</t>
  </si>
  <si>
    <t>簡易水道事業特別会計</t>
  </si>
  <si>
    <t>地域包括支援センター特別会計</t>
  </si>
  <si>
    <t>高齢者生活福祉センター特別会計（普通会計）</t>
  </si>
  <si>
    <t>その他会計（赤字）</t>
  </si>
  <si>
    <t>その他会計（黒字）</t>
  </si>
  <si>
    <t>‐</t>
    <phoneticPr fontId="2"/>
  </si>
  <si>
    <t>姫島車えび養殖㈱</t>
    <rPh sb="0" eb="2">
      <t>ヒメシマ</t>
    </rPh>
    <rPh sb="2" eb="3">
      <t>クルマ</t>
    </rPh>
    <rPh sb="5" eb="7">
      <t>ヨウショク</t>
    </rPh>
    <phoneticPr fontId="2"/>
  </si>
  <si>
    <t>大分県交通災害共済組合
（交通災害共済事業会計）</t>
    <rPh sb="0" eb="3">
      <t>オオイタケン</t>
    </rPh>
    <rPh sb="3" eb="5">
      <t>コウツウ</t>
    </rPh>
    <rPh sb="5" eb="7">
      <t>サイガイ</t>
    </rPh>
    <rPh sb="7" eb="9">
      <t>キョウサイ</t>
    </rPh>
    <rPh sb="9" eb="11">
      <t>クミアイ</t>
    </rPh>
    <rPh sb="13" eb="15">
      <t>コウツウ</t>
    </rPh>
    <rPh sb="15" eb="17">
      <t>サイガイ</t>
    </rPh>
    <rPh sb="17" eb="19">
      <t>キョウサイ</t>
    </rPh>
    <rPh sb="19" eb="21">
      <t>ジギョウ</t>
    </rPh>
    <rPh sb="21" eb="23">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</si>
  <si>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</si>
  <si>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
（普通会計）</t>
    <rPh sb="0" eb="3">
      <t>オオイタケン</t>
    </rPh>
    <rPh sb="3" eb="5">
      <t>コウキ</t>
    </rPh>
    <rPh sb="5" eb="8">
      <t>コウレイシャ</t>
    </rPh>
    <rPh sb="8" eb="10">
      <t>イリョウ</t>
    </rPh>
    <rPh sb="10" eb="12">
      <t>コウイキ</t>
    </rPh>
    <rPh sb="12" eb="14">
      <t>レンゴウ</t>
    </rPh>
    <rPh sb="16" eb="18">
      <t>フツウ</t>
    </rPh>
    <rPh sb="18" eb="20">
      <t>カイケイ</t>
    </rPh>
    <phoneticPr fontId="2"/>
  </si>
  <si>
    <t>大分県後期高齢者医療広域連合
（後期高齢者医療事業会計）</t>
    <rPh sb="0" eb="3">
      <t>オオイタケン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7">
      <t>カイケイ</t>
    </rPh>
    <phoneticPr fontId="2"/>
  </si>
  <si>
    <t>基金から8百万円繰入</t>
    <rPh sb="0" eb="2">
      <t>キキン</t>
    </rPh>
    <rPh sb="5" eb="7">
      <t>ヒャクマン</t>
    </rPh>
    <rPh sb="7" eb="8">
      <t>エン</t>
    </rPh>
    <rPh sb="8" eb="10">
      <t>クリイ</t>
    </rPh>
    <phoneticPr fontId="2"/>
  </si>
  <si>
    <t>基金から18百万円繰入</t>
    <rPh sb="0" eb="2">
      <t>キキン</t>
    </rPh>
    <rPh sb="6" eb="8">
      <t>ヒャクマン</t>
    </rPh>
    <rPh sb="8" eb="9">
      <t>エン</t>
    </rPh>
    <rPh sb="9" eb="11">
      <t>クリイ</t>
    </rPh>
    <phoneticPr fontId="2"/>
  </si>
  <si>
    <t>基金から210百万円繰入</t>
    <rPh sb="0" eb="2">
      <t>キキン</t>
    </rPh>
    <rPh sb="7" eb="9">
      <t>ヒャクマン</t>
    </rPh>
    <rPh sb="9" eb="10">
      <t>エン</t>
    </rPh>
    <rPh sb="10" eb="12">
      <t>クリイ</t>
    </rPh>
    <phoneticPr fontId="2"/>
  </si>
  <si>
    <t>大分県消防補償等組合</t>
    <phoneticPr fontId="2"/>
  </si>
  <si>
    <t>-</t>
    <phoneticPr fontId="2"/>
  </si>
  <si>
    <t>-</t>
    <phoneticPr fontId="2"/>
  </si>
  <si>
    <t>基金から5百万円繰入</t>
    <phoneticPr fontId="2"/>
  </si>
  <si>
    <t>大分県退職手当組合</t>
    <phoneticPr fontId="2"/>
  </si>
  <si>
    <t>-</t>
    <phoneticPr fontId="2"/>
  </si>
  <si>
    <t>歳出</t>
    <phoneticPr fontId="23"/>
  </si>
  <si>
    <t>形式収支</t>
    <phoneticPr fontId="23"/>
  </si>
  <si>
    <t>実質収支</t>
    <phoneticPr fontId="23"/>
  </si>
  <si>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</si>
  <si>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</si>
  <si>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</si>
  <si>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</si>
  <si>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</si>
  <si>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</si>
  <si>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</si>
  <si>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</si>
  <si>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</si>
  <si>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</si>
  <si>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</si>
  <si>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</si>
  <si>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</si>
  <si>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</si>
  <si>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</si>
  <si>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</si>
  <si>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</si>
  <si>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</si>
  <si>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</si>
  <si>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</si>
  <si>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</si>
  <si>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</si>
  <si>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(Ａ)</t>
    <phoneticPr fontId="5"/>
  </si>
  <si>
    <t>(Ｅ)</t>
    <phoneticPr fontId="5"/>
  </si>
  <si>
    <t>下水道特別会計</t>
    <phoneticPr fontId="5"/>
  </si>
  <si>
    <t>簡易水道事業特別会計</t>
    <phoneticPr fontId="5"/>
  </si>
  <si>
    <t>(Ｆ)</t>
    <phoneticPr fontId="5"/>
  </si>
  <si>
    <t>漁業集落排水事業特別会計</t>
    <phoneticPr fontId="5"/>
  </si>
  <si>
    <t>姫島丸特別会計</t>
    <phoneticPr fontId="5"/>
  </si>
  <si>
    <t>その他の会計</t>
    <phoneticPr fontId="5"/>
  </si>
  <si>
    <t>早期健全化基準</t>
    <phoneticPr fontId="5"/>
  </si>
  <si>
    <t>財政再生基準</t>
    <phoneticPr fontId="5"/>
  </si>
  <si>
    <t>(Ｂ)</t>
    <phoneticPr fontId="5"/>
  </si>
  <si>
    <t>(Ｃ)</t>
    <phoneticPr fontId="5"/>
  </si>
  <si>
    <t>(Ｄ)</t>
    <phoneticPr fontId="5"/>
  </si>
  <si>
    <t>(Ｃ)－(Ｄ)</t>
    <phoneticPr fontId="5"/>
  </si>
  <si>
    <t>平成27年度　財政状況資料集</t>
    <phoneticPr fontId="5"/>
  </si>
  <si>
    <t>都道府県名</t>
    <phoneticPr fontId="5"/>
  </si>
  <si>
    <t>大分県</t>
    <phoneticPr fontId="5"/>
  </si>
  <si>
    <t>市町村類型</t>
    <phoneticPr fontId="5"/>
  </si>
  <si>
    <t>Ⅰ－０</t>
    <phoneticPr fontId="5"/>
  </si>
  <si>
    <t>指定団体等の指定状況</t>
    <phoneticPr fontId="5"/>
  </si>
  <si>
    <t>歳入総額</t>
    <phoneticPr fontId="18"/>
  </si>
  <si>
    <t>×</t>
    <phoneticPr fontId="5"/>
  </si>
  <si>
    <t>歳出総額</t>
    <phoneticPr fontId="18"/>
  </si>
  <si>
    <t>姫島村</t>
    <phoneticPr fontId="5"/>
  </si>
  <si>
    <t>2-1</t>
    <phoneticPr fontId="5"/>
  </si>
  <si>
    <t>歳入歳出差引</t>
    <phoneticPr fontId="18"/>
  </si>
  <si>
    <t>　　(※1)</t>
    <phoneticPr fontId="5"/>
  </si>
  <si>
    <t>×</t>
    <phoneticPr fontId="5"/>
  </si>
  <si>
    <t>翌年度に繰越すべき財源</t>
    <phoneticPr fontId="5"/>
  </si>
  <si>
    <t>×</t>
    <phoneticPr fontId="5"/>
  </si>
  <si>
    <t>実質収支</t>
    <phoneticPr fontId="18"/>
  </si>
  <si>
    <t>単年度収支</t>
    <phoneticPr fontId="18"/>
  </si>
  <si>
    <t>○</t>
    <phoneticPr fontId="5"/>
  </si>
  <si>
    <t>積立金</t>
    <phoneticPr fontId="18"/>
  </si>
  <si>
    <t>健全化判断比率</t>
    <phoneticPr fontId="5"/>
  </si>
  <si>
    <t>-9.0</t>
    <phoneticPr fontId="5"/>
  </si>
  <si>
    <t>×</t>
    <phoneticPr fontId="5"/>
  </si>
  <si>
    <t>繰上償還金</t>
    <phoneticPr fontId="18"/>
  </si>
  <si>
    <t>-</t>
    <phoneticPr fontId="5"/>
  </si>
  <si>
    <t>28.01.01(人)</t>
    <phoneticPr fontId="5"/>
  </si>
  <si>
    <t>積立金取崩し額</t>
    <phoneticPr fontId="18"/>
  </si>
  <si>
    <t>-</t>
    <phoneticPr fontId="5"/>
  </si>
  <si>
    <t>うち日本人(人)</t>
    <phoneticPr fontId="5"/>
  </si>
  <si>
    <t>○</t>
    <phoneticPr fontId="5"/>
  </si>
  <si>
    <t>実質単年度収支</t>
    <phoneticPr fontId="18"/>
  </si>
  <si>
    <t>27.01.01(人)</t>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</si>
  <si>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</si>
  <si>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</si>
  <si>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-1.4</t>
    <phoneticPr fontId="5"/>
  </si>
  <si>
    <t>基準財政需要額</t>
    <phoneticPr fontId="18"/>
  </si>
  <si>
    <t>うち日本人(％)</t>
    <phoneticPr fontId="5"/>
  </si>
  <si>
    <t>標準税収入額等</t>
    <phoneticPr fontId="18"/>
  </si>
  <si>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</si>
  <si>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</si>
  <si>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</si>
  <si>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</si>
  <si>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</si>
  <si>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</si>
  <si>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</si>
  <si>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</si>
  <si>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標準財政規模比（％）</t>
    <phoneticPr fontId="5"/>
  </si>
  <si>
    <t>※平成28年度中に市町村合併した団体で、合併前の団体ごとの決算に基づく連結実質赤字比率を算出していない団体については、グラフを表記しない。</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</si>
  <si>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</si>
  <si>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</si>
  <si>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</si>
  <si>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</si>
  <si>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</si>
  <si>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</si>
  <si>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</si>
  <si>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</si>
  <si>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</si>
  <si>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</si>
  <si>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</si>
  <si>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</si>
  <si>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現在、将来負担比率は0を下回っている。（△248.8％）しかし、施設の老朽化について、長期的な視点に立ち、計画的に対応していく必要があるため、今後も引き続き、物品調達の見直し等の事務経費の節減や、職員給与費の削減や退職者の補充を必要最小限に抑えるなどの人件費及び物件費の歳出削減策を行い、財政の健全化に努める。</t>
    <rPh sb="0" eb="2">
      <t>ゲンザイ</t>
    </rPh>
    <rPh sb="3" eb="5">
      <t>ショウライ</t>
    </rPh>
    <rPh sb="5" eb="7">
      <t>フタン</t>
    </rPh>
    <rPh sb="7" eb="9">
      <t>ヒリツ</t>
    </rPh>
    <rPh sb="12" eb="14">
      <t>シタマワ</t>
    </rPh>
    <rPh sb="32" eb="34">
      <t>シセツ</t>
    </rPh>
    <rPh sb="35" eb="38">
      <t>ロウキュウカ</t>
    </rPh>
    <rPh sb="43" eb="46">
      <t>チョウキテキ</t>
    </rPh>
    <rPh sb="47" eb="49">
      <t>シテン</t>
    </rPh>
    <rPh sb="50" eb="51">
      <t>タ</t>
    </rPh>
    <rPh sb="53" eb="56">
      <t>ケイカクテキ</t>
    </rPh>
    <rPh sb="57" eb="59">
      <t>タイオウ</t>
    </rPh>
    <rPh sb="63" eb="65">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</si>
  <si>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</si>
  <si>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</si>
  <si>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</si>
  <si>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</si>
  <si>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</si>
  <si>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</si>
  <si>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現在、将来負担比率は0を下回っている。（△248.8％）実質公債費比率についても、近年は年々減少している。しかし、今後、清掃センターの建替や簡易水道管の整備等本村の規模にしては、大規模な事業が控えているので、今後の借入についても、従前のとおり、交付税措置のある地方債の借入のみを行い、財政の健全化に努める。</t>
    <rPh sb="28" eb="30">
      <t>ジッシツ</t>
    </rPh>
    <rPh sb="30" eb="32">
      <t>コウサイ</t>
    </rPh>
    <rPh sb="32" eb="33">
      <t>ヒ</t>
    </rPh>
    <rPh sb="33" eb="35">
      <t>ヒリツ</t>
    </rPh>
    <rPh sb="41" eb="43">
      <t>キンネン</t>
    </rPh>
    <rPh sb="44" eb="46">
      <t>ネンネン</t>
    </rPh>
    <rPh sb="46" eb="48">
      <t>ゲンショウ</t>
    </rPh>
    <rPh sb="57" eb="59">
      <t>コンゴ</t>
    </rPh>
    <rPh sb="60" eb="62">
      <t>セイソウ</t>
    </rPh>
    <rPh sb="67" eb="69">
      <t>タテカ</t>
    </rPh>
    <rPh sb="70" eb="72">
      <t>カンイ</t>
    </rPh>
    <rPh sb="72" eb="74">
      <t>スイドウ</t>
    </rPh>
    <rPh sb="74" eb="75">
      <t>カン</t>
    </rPh>
    <rPh sb="76" eb="78">
      <t>セイビ</t>
    </rPh>
    <rPh sb="78" eb="79">
      <t>トウ</t>
    </rPh>
    <rPh sb="79" eb="81">
      <t>ホンソン</t>
    </rPh>
    <rPh sb="82" eb="84">
      <t>キボ</t>
    </rPh>
    <rPh sb="89" eb="92">
      <t>ダイキボ</t>
    </rPh>
    <rPh sb="93" eb="95">
      <t>ジギョウ</t>
    </rPh>
    <rPh sb="96" eb="97">
      <t>ヒカ</t>
    </rPh>
    <rPh sb="104" eb="106">
      <t>コンゴ</t>
    </rPh>
    <rPh sb="107" eb="109">
      <t>カリイレ</t>
    </rPh>
    <rPh sb="115" eb="117">
      <t>ジュウゼン</t>
    </rPh>
    <rPh sb="122" eb="125">
      <t>コウフゼイ</t>
    </rPh>
    <rPh sb="125" eb="127">
      <t>ソチ</t>
    </rPh>
    <rPh sb="130" eb="132">
      <t>チホウ</t>
    </rPh>
    <rPh sb="132" eb="133">
      <t>サイ</t>
    </rPh>
    <rPh sb="134" eb="136">
      <t>カリイレ</t>
    </rPh>
    <rPh sb="139" eb="140">
      <t>オコナ</t>
    </rPh>
    <rPh sb="142" eb="144">
      <t>ザイセイ</t>
    </rPh>
    <rPh sb="145" eb="148">
      <t>ケンゼンカ</t>
    </rPh>
    <rPh sb="149" eb="150">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</si>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</sst>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3" fillId="0" borderId="68" xfId="27"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5" borderId="72" xfId="30" applyFont="1" applyFill="1" applyBorder="1" applyAlignment="1" applyProtection="1">
      <alignment horizontal="center" vertical="center"/>
    </xf>
    <xf numFmtId="0" fontId="26" fillId="5" borderId="0" xfId="30" applyFont="1" applyFill="1" applyBorder="1" applyProtection="1">
      <alignment vertical="center"/>
    </xf>
    <xf numFmtId="0" fontId="26" fillId="5" borderId="0"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Protection="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7" xfId="26" applyFont="1" applyFill="1" applyBorder="1" applyAlignment="1">
      <alignment horizontal="left" vertical="center"/>
    </xf>
    <xf numFmtId="0" fontId="14" fillId="0" borderId="7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111403</c:v>
                </c:pt>
                <c:pt idx="1">
                  <c:v>80158</c:v>
                </c:pt>
                <c:pt idx="2">
                  <c:v>148617</c:v>
                </c:pt>
                <c:pt idx="3">
                  <c:v>157619</c:v>
                </c:pt>
                <c:pt idx="4">
                  <c:v>115901</c:v>
                </c:pt>
              </c:numCache>
            </c:numRef>
          </c:val>
          <c:smooth val="0"/>
        </c:ser>
        <c:dLbls>
          <c:showLegendKey val="0"/>
          <c:showVal val="0"/>
          <c:showCatName val="0"/>
          <c:showSerName val="0"/>
          <c:showPercent val="0"/>
          <c:showBubbleSize val="0"/>
        </c:dLbls>
        <c:marker val="1"/>
        <c:smooth val="0"/>
        <c:axId val="102645760"/>
        <c:axId val="102647296"/>
      </c:lineChart>
      <c:catAx>
        <c:axId val="102645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47296"/>
        <c:crosses val="autoZero"/>
        <c:auto val="1"/>
        <c:lblAlgn val="ctr"/>
        <c:lblOffset val="100"/>
        <c:tickLblSkip val="1"/>
        <c:tickMarkSkip val="1"/>
        <c:noMultiLvlLbl val="0"/>
      </c:catAx>
      <c:valAx>
        <c:axId val="1026472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4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7.31</c:v>
                </c:pt>
                <c:pt idx="1">
                  <c:v>12.4</c:v>
                </c:pt>
                <c:pt idx="2">
                  <c:v>10.61</c:v>
                </c:pt>
                <c:pt idx="3">
                  <c:v>9.25</c:v>
                </c:pt>
                <c:pt idx="4">
                  <c:v>10.37</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39.770000000000003</c:v>
                </c:pt>
                <c:pt idx="1">
                  <c:v>42.74</c:v>
                </c:pt>
                <c:pt idx="2">
                  <c:v>42.34</c:v>
                </c:pt>
                <c:pt idx="3">
                  <c:v>42.29</c:v>
                </c:pt>
                <c:pt idx="4">
                  <c:v>44.78</c:v>
                </c:pt>
              </c:numCache>
            </c:numRef>
          </c:val>
        </c:ser>
        <c:dLbls>
          <c:showLegendKey val="0"/>
          <c:showVal val="0"/>
          <c:showCatName val="0"/>
          <c:showSerName val="0"/>
          <c:showPercent val="0"/>
          <c:showBubbleSize val="0"/>
        </c:dLbls>
        <c:gapWidth val="250"/>
        <c:overlap val="100"/>
        <c:axId val="111715072"/>
        <c:axId val="1117169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-4.0999999999999996</c:v>
                </c:pt>
                <c:pt idx="1">
                  <c:v>4.54</c:v>
                </c:pt>
                <c:pt idx="2">
                  <c:v>-1.67</c:v>
                </c:pt>
                <c:pt idx="3">
                  <c:v>-1.35</c:v>
                </c:pt>
                <c:pt idx="4">
                  <c:v>6.68</c:v>
                </c:pt>
              </c:numCache>
            </c:numRef>
          </c:val>
          <c:smooth val="0"/>
        </c:ser>
        <c:dLbls>
          <c:showLegendKey val="0"/>
          <c:showVal val="0"/>
          <c:showCatName val="0"/>
          <c:showSerName val="0"/>
          <c:showPercent val="0"/>
          <c:showBubbleSize val="0"/>
        </c:dLbls>
        <c:marker val="1"/>
        <c:smooth val="0"/>
        <c:axId val="111715072"/>
        <c:axId val="111716992"/>
      </c:lineChart>
      <c:catAx>
        <c:axId val="11171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716992"/>
        <c:crosses val="autoZero"/>
        <c:auto val="1"/>
        <c:lblAlgn val="ctr"/>
        <c:lblOffset val="100"/>
        <c:tickLblSkip val="1"/>
        <c:tickMarkSkip val="1"/>
        <c:noMultiLvlLbl val="0"/>
      </c:catAx>
      <c:valAx>
        <c:axId val="11171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1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#N/A</c:v>
                </c:pt>
                <c:pt idx="1">
                  <c:v>0.08</c:v>
                </c:pt>
                <c:pt idx="2">
                  <c:v>#N/A</c:v>
                </c:pt>
                <c:pt idx="3">
                  <c:v>0.03</c:v>
                </c:pt>
                <c:pt idx="4">
                  <c:v>#N/A</c:v>
                </c:pt>
                <c:pt idx="5">
                  <c:v>0.02</c:v>
                </c:pt>
                <c:pt idx="6">
                  <c:v>#N/A</c:v>
                </c:pt>
                <c:pt idx="7">
                  <c:v>0.01</c:v>
                </c:pt>
                <c:pt idx="8">
                  <c:v>#N/A</c:v>
                </c:pt>
                <c:pt idx="9">
                  <c:v>0.01</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高齢者生活福祉センター特別会計（普通会計）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[1]データシート!$A$30</c:f>
              <c:strCache>
                <c:ptCount val="1"/>
                <c:pt idx="0">
                  <c:v>地域包括支援センター特別会計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#N/A</c:v>
                </c:pt>
                <c:pt idx="1">
                  <c:v>0.04</c:v>
                </c:pt>
                <c:pt idx="2">
                  <c:v>#N/A</c:v>
                </c:pt>
                <c:pt idx="3">
                  <c:v>0.04</c:v>
                </c:pt>
                <c:pt idx="4">
                  <c:v>#N/A</c:v>
                </c:pt>
                <c:pt idx="5">
                  <c:v>0.01</c:v>
                </c:pt>
                <c:pt idx="6">
                  <c:v>#N/A</c:v>
                </c:pt>
                <c:pt idx="7">
                  <c:v>0.03</c:v>
                </c:pt>
                <c:pt idx="8">
                  <c:v>#N/A</c:v>
                </c:pt>
                <c:pt idx="9">
                  <c:v>0.01</c:v>
                </c:pt>
              </c:numCache>
            </c:numRef>
          </c:val>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7.0000000000000007E-2</c:v>
                </c:pt>
                <c:pt idx="2">
                  <c:v>#N/A</c:v>
                </c:pt>
                <c:pt idx="3">
                  <c:v>0.06</c:v>
                </c:pt>
                <c:pt idx="4">
                  <c:v>#N/A</c:v>
                </c:pt>
                <c:pt idx="5">
                  <c:v>0.04</c:v>
                </c:pt>
                <c:pt idx="6">
                  <c:v>#N/A</c:v>
                </c:pt>
                <c:pt idx="7">
                  <c:v>0.23</c:v>
                </c:pt>
                <c:pt idx="8">
                  <c:v>#N/A</c:v>
                </c:pt>
                <c:pt idx="9">
                  <c:v>0.01</c:v>
                </c:pt>
              </c:numCache>
            </c:numRef>
          </c:val>
        </c:ser>
        <c:ser>
          <c:idx val="6"/>
          <c:order val="6"/>
          <c:tx>
            <c:strRef>
              <c:f>[1]データシート!$A$33</c:f>
              <c:strCache>
                <c:ptCount val="1"/>
                <c:pt idx="0">
                  <c:v>国民健康保険診療所特別会計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0.13</c:v>
                </c:pt>
                <c:pt idx="2">
                  <c:v>#N/A</c:v>
                </c:pt>
                <c:pt idx="3">
                  <c:v>0.06</c:v>
                </c:pt>
                <c:pt idx="4">
                  <c:v>#N/A</c:v>
                </c:pt>
                <c:pt idx="5">
                  <c:v>0.05</c:v>
                </c:pt>
                <c:pt idx="6">
                  <c:v>#N/A</c:v>
                </c:pt>
                <c:pt idx="7">
                  <c:v>0.03</c:v>
                </c:pt>
                <c:pt idx="8">
                  <c:v>#N/A</c:v>
                </c:pt>
                <c:pt idx="9">
                  <c:v>0.04</c:v>
                </c:pt>
              </c:numCache>
            </c:numRef>
          </c:val>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1.25</c:v>
                </c:pt>
                <c:pt idx="2">
                  <c:v>#N/A</c:v>
                </c:pt>
                <c:pt idx="3">
                  <c:v>1.56</c:v>
                </c:pt>
                <c:pt idx="4">
                  <c:v>#N/A</c:v>
                </c:pt>
                <c:pt idx="5">
                  <c:v>1.31</c:v>
                </c:pt>
                <c:pt idx="6">
                  <c:v>#N/A</c:v>
                </c:pt>
                <c:pt idx="7">
                  <c:v>0.99</c:v>
                </c:pt>
                <c:pt idx="8">
                  <c:v>#N/A</c:v>
                </c:pt>
                <c:pt idx="9">
                  <c:v>0.9</c:v>
                </c:pt>
              </c:numCache>
            </c:numRef>
          </c:val>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7.3</c:v>
                </c:pt>
                <c:pt idx="2">
                  <c:v>#N/A</c:v>
                </c:pt>
                <c:pt idx="3">
                  <c:v>12.38</c:v>
                </c:pt>
                <c:pt idx="4">
                  <c:v>#N/A</c:v>
                </c:pt>
                <c:pt idx="5">
                  <c:v>10.6</c:v>
                </c:pt>
                <c:pt idx="6">
                  <c:v>#N/A</c:v>
                </c:pt>
                <c:pt idx="7">
                  <c:v>9.24</c:v>
                </c:pt>
                <c:pt idx="8">
                  <c:v>#N/A</c:v>
                </c:pt>
                <c:pt idx="9">
                  <c:v>10.35</c:v>
                </c:pt>
              </c:numCache>
            </c:numRef>
          </c:val>
        </c:ser>
        <c:ser>
          <c:idx val="9"/>
          <c:order val="9"/>
          <c:tx>
            <c:strRef>
              <c:f>[1]データシート!$A$36</c:f>
              <c:strCache>
                <c:ptCount val="1"/>
                <c:pt idx="0">
                  <c:v>駐車場特別会計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0.39</c:v>
                </c:pt>
                <c:pt idx="1">
                  <c:v>#N/A</c:v>
                </c:pt>
                <c:pt idx="2">
                  <c:v>0.44</c:v>
                </c:pt>
                <c:pt idx="3">
                  <c:v>#N/A</c:v>
                </c:pt>
                <c:pt idx="4">
                  <c:v>0.45</c:v>
                </c:pt>
                <c:pt idx="5">
                  <c:v>#N/A</c:v>
                </c:pt>
                <c:pt idx="6">
                  <c:v>0.48</c:v>
                </c:pt>
                <c:pt idx="7">
                  <c:v>#N/A</c:v>
                </c:pt>
                <c:pt idx="8">
                  <c:v>0.46</c:v>
                </c:pt>
                <c:pt idx="9">
                  <c:v>#N/A</c:v>
                </c:pt>
              </c:numCache>
            </c:numRef>
          </c:val>
        </c:ser>
        <c:dLbls>
          <c:showLegendKey val="0"/>
          <c:showVal val="0"/>
          <c:showCatName val="0"/>
          <c:showSerName val="0"/>
          <c:showPercent val="0"/>
          <c:showBubbleSize val="0"/>
        </c:dLbls>
        <c:gapWidth val="150"/>
        <c:overlap val="100"/>
        <c:axId val="94484352"/>
        <c:axId val="94485888"/>
      </c:barChart>
      <c:catAx>
        <c:axId val="9448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485888"/>
        <c:crosses val="autoZero"/>
        <c:auto val="1"/>
        <c:lblAlgn val="ctr"/>
        <c:lblOffset val="100"/>
        <c:tickLblSkip val="1"/>
        <c:tickMarkSkip val="1"/>
        <c:noMultiLvlLbl val="0"/>
      </c:catAx>
      <c:valAx>
        <c:axId val="9448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84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367</c:v>
                </c:pt>
                <c:pt idx="5">
                  <c:v>335</c:v>
                </c:pt>
                <c:pt idx="8">
                  <c:v>344</c:v>
                </c:pt>
                <c:pt idx="11">
                  <c:v>346</c:v>
                </c:pt>
                <c:pt idx="14">
                  <c:v>319</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0</c:v>
                </c:pt>
                <c:pt idx="3">
                  <c:v>0</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0</c:v>
                </c:pt>
                <c:pt idx="3">
                  <c:v>0</c:v>
                </c:pt>
                <c:pt idx="6">
                  <c:v>0</c:v>
                </c:pt>
                <c:pt idx="9">
                  <c:v>0</c:v>
                </c:pt>
                <c:pt idx="12">
                  <c:v>0</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61</c:v>
                </c:pt>
                <c:pt idx="3">
                  <c:v>50</c:v>
                </c:pt>
                <c:pt idx="6">
                  <c:v>49</c:v>
                </c:pt>
                <c:pt idx="9">
                  <c:v>48</c:v>
                </c:pt>
                <c:pt idx="12">
                  <c:v>52</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415</c:v>
                </c:pt>
                <c:pt idx="3">
                  <c:v>367</c:v>
                </c:pt>
                <c:pt idx="6">
                  <c:v>380</c:v>
                </c:pt>
                <c:pt idx="9">
                  <c:v>369</c:v>
                </c:pt>
                <c:pt idx="12">
                  <c:v>317</c:v>
                </c:pt>
              </c:numCache>
            </c:numRef>
          </c:val>
        </c:ser>
        <c:dLbls>
          <c:showLegendKey val="0"/>
          <c:showVal val="0"/>
          <c:showCatName val="0"/>
          <c:showSerName val="0"/>
          <c:showPercent val="0"/>
          <c:showBubbleSize val="0"/>
        </c:dLbls>
        <c:gapWidth val="100"/>
        <c:overlap val="100"/>
        <c:axId val="105134720"/>
        <c:axId val="1051409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109</c:v>
                </c:pt>
                <c:pt idx="2">
                  <c:v>#N/A</c:v>
                </c:pt>
                <c:pt idx="3">
                  <c:v>#N/A</c:v>
                </c:pt>
                <c:pt idx="4">
                  <c:v>82</c:v>
                </c:pt>
                <c:pt idx="5">
                  <c:v>#N/A</c:v>
                </c:pt>
                <c:pt idx="6">
                  <c:v>#N/A</c:v>
                </c:pt>
                <c:pt idx="7">
                  <c:v>85</c:v>
                </c:pt>
                <c:pt idx="8">
                  <c:v>#N/A</c:v>
                </c:pt>
                <c:pt idx="9">
                  <c:v>#N/A</c:v>
                </c:pt>
                <c:pt idx="10">
                  <c:v>71</c:v>
                </c:pt>
                <c:pt idx="11">
                  <c:v>#N/A</c:v>
                </c:pt>
                <c:pt idx="12">
                  <c:v>#N/A</c:v>
                </c:pt>
                <c:pt idx="13">
                  <c:v>50</c:v>
                </c:pt>
                <c:pt idx="14">
                  <c:v>#N/A</c:v>
                </c:pt>
              </c:numCache>
            </c:numRef>
          </c:val>
          <c:smooth val="0"/>
        </c:ser>
        <c:dLbls>
          <c:showLegendKey val="0"/>
          <c:showVal val="0"/>
          <c:showCatName val="0"/>
          <c:showSerName val="0"/>
          <c:showPercent val="0"/>
          <c:showBubbleSize val="0"/>
        </c:dLbls>
        <c:marker val="1"/>
        <c:smooth val="0"/>
        <c:axId val="105134720"/>
        <c:axId val="105140992"/>
      </c:lineChart>
      <c:catAx>
        <c:axId val="1051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40992"/>
        <c:crosses val="autoZero"/>
        <c:auto val="1"/>
        <c:lblAlgn val="ctr"/>
        <c:lblOffset val="100"/>
        <c:tickLblSkip val="1"/>
        <c:tickMarkSkip val="1"/>
        <c:noMultiLvlLbl val="0"/>
      </c:catAx>
      <c:valAx>
        <c:axId val="10514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3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2587</c:v>
                </c:pt>
                <c:pt idx="5">
                  <c:v>2474</c:v>
                </c:pt>
                <c:pt idx="8">
                  <c:v>2273</c:v>
                </c:pt>
                <c:pt idx="11">
                  <c:v>2360</c:v>
                </c:pt>
                <c:pt idx="14">
                  <c:v>2176</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0</c:v>
                </c:pt>
                <c:pt idx="5">
                  <c:v>0</c:v>
                </c:pt>
                <c:pt idx="8">
                  <c:v>0</c:v>
                </c:pt>
                <c:pt idx="11">
                  <c:v>0</c:v>
                </c:pt>
                <c:pt idx="14">
                  <c:v>0</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2579</c:v>
                </c:pt>
                <c:pt idx="5">
                  <c:v>2663</c:v>
                </c:pt>
                <c:pt idx="8">
                  <c:v>2876</c:v>
                </c:pt>
                <c:pt idx="11">
                  <c:v>2911</c:v>
                </c:pt>
                <c:pt idx="14">
                  <c:v>3070</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181</c:v>
                </c:pt>
                <c:pt idx="3">
                  <c:v>278</c:v>
                </c:pt>
                <c:pt idx="6">
                  <c:v>145</c:v>
                </c:pt>
                <c:pt idx="9">
                  <c:v>95</c:v>
                </c:pt>
                <c:pt idx="12">
                  <c:v>123</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0</c:v>
                </c:pt>
                <c:pt idx="3">
                  <c:v>0</c:v>
                </c:pt>
                <c:pt idx="6">
                  <c:v>0</c:v>
                </c:pt>
                <c:pt idx="9">
                  <c:v>0</c:v>
                </c:pt>
                <c:pt idx="12">
                  <c:v>0</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519</c:v>
                </c:pt>
                <c:pt idx="3">
                  <c:v>478</c:v>
                </c:pt>
                <c:pt idx="6">
                  <c:v>450</c:v>
                </c:pt>
                <c:pt idx="9">
                  <c:v>407</c:v>
                </c:pt>
                <c:pt idx="12">
                  <c:v>433</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0</c:v>
                </c:pt>
                <c:pt idx="3">
                  <c:v>0</c:v>
                </c:pt>
                <c:pt idx="6">
                  <c:v>0</c:v>
                </c:pt>
                <c:pt idx="9">
                  <c:v>0</c:v>
                </c:pt>
                <c:pt idx="12">
                  <c:v>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2587</c:v>
                </c:pt>
                <c:pt idx="3">
                  <c:v>2409</c:v>
                </c:pt>
                <c:pt idx="6">
                  <c:v>2306</c:v>
                </c:pt>
                <c:pt idx="9">
                  <c:v>2191</c:v>
                </c:pt>
                <c:pt idx="12">
                  <c:v>2007</c:v>
                </c:pt>
              </c:numCache>
            </c:numRef>
          </c:val>
        </c:ser>
        <c:dLbls>
          <c:showLegendKey val="0"/>
          <c:showVal val="0"/>
          <c:showCatName val="0"/>
          <c:showSerName val="0"/>
          <c:showPercent val="0"/>
          <c:showBubbleSize val="0"/>
        </c:dLbls>
        <c:gapWidth val="100"/>
        <c:overlap val="100"/>
        <c:axId val="112047232"/>
        <c:axId val="1120491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047232"/>
        <c:axId val="112049152"/>
      </c:lineChart>
      <c:catAx>
        <c:axId val="1120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049152"/>
        <c:crosses val="autoZero"/>
        <c:auto val="1"/>
        <c:lblAlgn val="ctr"/>
        <c:lblOffset val="100"/>
        <c:tickLblSkip val="1"/>
        <c:tickMarkSkip val="1"/>
        <c:noMultiLvlLbl val="0"/>
      </c:catAx>
      <c:valAx>
        <c:axId val="11204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4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46</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12732800"/>
        <c:axId val="112780032"/>
      </c:scatterChart>
      <c:valAx>
        <c:axId val="112732800"/>
        <c:scaling>
          <c:orientation val="minMax"/>
          <c:max val="62"/>
          <c:min val="4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80032"/>
        <c:crosses val="autoZero"/>
        <c:crossBetween val="midCat"/>
      </c:valAx>
      <c:valAx>
        <c:axId val="112780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732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12.6</c:v>
                </c:pt>
                <c:pt idx="1">
                  <c:v>10.8</c:v>
                </c:pt>
                <c:pt idx="2">
                  <c:v>9.1999999999999993</c:v>
                </c:pt>
                <c:pt idx="3">
                  <c:v>8.1999999999999993</c:v>
                </c:pt>
                <c:pt idx="4">
                  <c:v>6.9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13026944"/>
        <c:axId val="113045504"/>
      </c:scatterChart>
      <c:valAx>
        <c:axId val="11302694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45504"/>
        <c:crosses val="autoZero"/>
        <c:crossBetween val="midCat"/>
      </c:valAx>
      <c:valAx>
        <c:axId val="113045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26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村は離島という地理的条件により、漁港・漁場、下水道等の社会資本の整備を重点的に行っており、その大半の財源に地方債を充当している。そのため、実質公債費比率は県内市町村平均と比較すると高い。なお、将来の負担とならないよう、交付税措置のある地方債のみの借入を行い、財政の健全化に努めている。平成２２年度が起債償還額のピークであり、実質公債費比率は今後減少していくと考え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将来負担比率の分子の減少は、基金の積立に伴う充当可能基金の増（</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百万円）が要因として挙げられる。また、退職手当支給見込額に対して、多く積立金を保有しており、公営企業債等を含んだ地方債現在高より、充当可能基金と基準財政需要額算入見込額が上回っているため、将来負担比率は０％を下回っている。今後も引き続き、物品調達の見直し等の事務経費の節減や、職員給与費の削減や退職者の補充を必要最小限に抑えるなどの人件費及び物件費の歳出削減策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2,202
2,202
6.98
2,258,238
2,094,900
144,851
1,397,373
2,007,181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[ 46.0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他団体と比較して低くなっているが、その要因は、比較的金額の大きい橋りょう・トンネル、港湾・漁港、庁舎の減価償却率が低くなっているためである。他市町村と比較して、施設の老朽化による維持補修費、改修費等の規模は小さいが、平成２８年度に策定した「姫島村公共施設等総合管理計画」をもとに長期的な視点に立ち、健全で持続可能な財政運営の実現を図っ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70" name="直線コネクタ 69"/>
        <xdr:cNvCxnSpPr/>
      </xdr:nvCxnSpPr>
      <xdr:spPr>
        <a:xfrm flipV="1">
          <a:off x="4760595" y="551793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71" name="有形固定資産減価償却率最小値テキスト"/>
        <xdr:cNvSpPr txBox="1"/>
      </xdr:nvSpPr>
      <xdr:spPr>
        <a:xfrm>
          <a:off x="48133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2" name="直線コネクタ 71"/>
        <xdr:cNvCxnSpPr/>
      </xdr:nvCxnSpPr>
      <xdr:spPr>
        <a:xfrm>
          <a:off x="4673600"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3" name="有形固定資産減価償却率最大値テキスト"/>
        <xdr:cNvSpPr txBox="1"/>
      </xdr:nvSpPr>
      <xdr:spPr>
        <a:xfrm>
          <a:off x="4813300" y="529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4" name="直線コネクタ 73"/>
        <xdr:cNvCxnSpPr/>
      </xdr:nvCxnSpPr>
      <xdr:spPr>
        <a:xfrm>
          <a:off x="4673600" y="55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39387</xdr:rowOff>
    </xdr:from>
    <xdr:ext cx="405111" cy="259045"/>
    <xdr:sp macro="" textlink="">
      <xdr:nvSpPr>
        <xdr:cNvPr id="75"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6" name="フローチャート : 判断 75"/>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46567</xdr:rowOff>
    </xdr:from>
    <xdr:to>
      <xdr:col>3</xdr:col>
      <xdr:colOff>1222375</xdr:colOff>
      <xdr:row>33</xdr:row>
      <xdr:rowOff>148166</xdr:rowOff>
    </xdr:to>
    <xdr:sp macro="" textlink="">
      <xdr:nvSpPr>
        <xdr:cNvPr id="82" name="円/楕円 81"/>
        <xdr:cNvSpPr/>
      </xdr:nvSpPr>
      <xdr:spPr>
        <a:xfrm>
          <a:off x="4711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24994</xdr:rowOff>
    </xdr:from>
    <xdr:ext cx="405111" cy="259045"/>
    <xdr:sp macro="" textlink="">
      <xdr:nvSpPr>
        <xdr:cNvPr id="83" name="有形固定資産減価償却率該当値テキスト"/>
        <xdr:cNvSpPr txBox="1"/>
      </xdr:nvSpPr>
      <xdr:spPr>
        <a:xfrm>
          <a:off x="4813300" y="646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2,202
2,202
6.98
2,258,238
2,094,900
144,851
1,397,373
2,007,181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167657</xdr:rowOff>
    </xdr:from>
    <xdr:ext cx="405111" cy="259045"/>
    <xdr:sp macro="" textlink="">
      <xdr:nvSpPr>
        <xdr:cNvPr id="62" name="【道路】&#10;有形固定資産減価償却率平均値テキスト"/>
        <xdr:cNvSpPr txBox="1"/>
      </xdr:nvSpPr>
      <xdr:spPr>
        <a:xfrm>
          <a:off x="4724400" y="651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63500</xdr:rowOff>
    </xdr:from>
    <xdr:to>
      <xdr:col>6</xdr:col>
      <xdr:colOff>561975</xdr:colOff>
      <xdr:row>37</xdr:row>
      <xdr:rowOff>165100</xdr:rowOff>
    </xdr:to>
    <xdr:sp macro="" textlink="">
      <xdr:nvSpPr>
        <xdr:cNvPr id="69" name="円/楕円 68"/>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86377</xdr:rowOff>
    </xdr:from>
    <xdr:ext cx="405111" cy="259045"/>
    <xdr:sp macro="" textlink="">
      <xdr:nvSpPr>
        <xdr:cNvPr id="70" name="【道路】&#10;有形固定資産減価償却率該当値テキスト"/>
        <xdr:cNvSpPr txBox="1"/>
      </xdr:nvSpPr>
      <xdr:spPr>
        <a:xfrm>
          <a:off x="47244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19.556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10566400" y="676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49837</xdr:rowOff>
    </xdr:from>
    <xdr:to>
      <xdr:col>15</xdr:col>
      <xdr:colOff>231775</xdr:colOff>
      <xdr:row>41</xdr:row>
      <xdr:rowOff>151437</xdr:rowOff>
    </xdr:to>
    <xdr:sp macro="" textlink="">
      <xdr:nvSpPr>
        <xdr:cNvPr id="104" name="円/楕円 103"/>
        <xdr:cNvSpPr/>
      </xdr:nvSpPr>
      <xdr:spPr>
        <a:xfrm>
          <a:off x="10426700" y="70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136214</xdr:rowOff>
    </xdr:from>
    <xdr:ext cx="534377" cy="259045"/>
    <xdr:sp macro="" textlink="">
      <xdr:nvSpPr>
        <xdr:cNvPr id="105" name="【道路】&#10;一人当たり延長該当値テキスト"/>
        <xdr:cNvSpPr txBox="1"/>
      </xdr:nvSpPr>
      <xdr:spPr>
        <a:xfrm>
          <a:off x="10566400" y="69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634865" y="9614263"/>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44649</xdr:rowOff>
    </xdr:from>
    <xdr:ext cx="405111" cy="259045"/>
    <xdr:sp macro="" textlink="">
      <xdr:nvSpPr>
        <xdr:cNvPr id="133" name="【橋りょう・トンネル】&#10;有形固定資産減価償却率最小値テキスト"/>
        <xdr:cNvSpPr txBox="1"/>
      </xdr:nvSpPr>
      <xdr:spPr>
        <a:xfrm>
          <a:off x="4724400" y="1118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546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131190</xdr:rowOff>
    </xdr:from>
    <xdr:ext cx="405111" cy="259045"/>
    <xdr:sp macro="" textlink="">
      <xdr:nvSpPr>
        <xdr:cNvPr id="135" name="【橋りょう・トンネル】&#10;有形固定資産減価償却率最大値テキスト"/>
        <xdr:cNvSpPr txBox="1"/>
      </xdr:nvSpPr>
      <xdr:spPr>
        <a:xfrm>
          <a:off x="47244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112503</xdr:rowOff>
    </xdr:from>
    <xdr:ext cx="405111" cy="259045"/>
    <xdr:sp macro="" textlink="">
      <xdr:nvSpPr>
        <xdr:cNvPr id="137" name="【橋りょう・トンネル】&#10;有形固定資産減価償却率平均値テキスト"/>
        <xdr:cNvSpPr txBox="1"/>
      </xdr:nvSpPr>
      <xdr:spPr>
        <a:xfrm>
          <a:off x="47244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64</xdr:row>
      <xdr:rowOff>161472</xdr:rowOff>
    </xdr:from>
    <xdr:to>
      <xdr:col>6</xdr:col>
      <xdr:colOff>561975</xdr:colOff>
      <xdr:row>65</xdr:row>
      <xdr:rowOff>91622</xdr:rowOff>
    </xdr:to>
    <xdr:sp macro="" textlink="">
      <xdr:nvSpPr>
        <xdr:cNvPr id="144" name="円/楕円 143"/>
        <xdr:cNvSpPr/>
      </xdr:nvSpPr>
      <xdr:spPr>
        <a:xfrm>
          <a:off x="4584700" y="111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64</xdr:row>
      <xdr:rowOff>76399</xdr:rowOff>
    </xdr:from>
    <xdr:ext cx="405111" cy="259045"/>
    <xdr:sp macro="" textlink="">
      <xdr:nvSpPr>
        <xdr:cNvPr id="145" name="【橋りょう・トンネル】&#10;有形固定資産減価償却率該当値テキスト"/>
        <xdr:cNvSpPr txBox="1"/>
      </xdr:nvSpPr>
      <xdr:spPr>
        <a:xfrm>
          <a:off x="4724400" y="1104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9" name="テキスト ボックス 15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1" name="テキスト ボックス 16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3" name="テキスト ボックス 16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10476865" y="9577005"/>
          <a:ext cx="0" cy="150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116191</xdr:rowOff>
    </xdr:from>
    <xdr:ext cx="534377" cy="259045"/>
    <xdr:sp macro="" textlink="">
      <xdr:nvSpPr>
        <xdr:cNvPr id="172" name="【橋りょう・トンネル】&#10;一人当たり有形固定資産（償却資産）額最小値テキスト"/>
        <xdr:cNvSpPr txBox="1"/>
      </xdr:nvSpPr>
      <xdr:spPr>
        <a:xfrm>
          <a:off x="10566400" y="110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10388600" y="110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93932</xdr:rowOff>
    </xdr:from>
    <xdr:ext cx="690189" cy="259045"/>
    <xdr:sp macro="" textlink="">
      <xdr:nvSpPr>
        <xdr:cNvPr id="174" name="【橋りょう・トンネル】&#10;一人当たり有形固定資産（償却資産）額最大値テキスト"/>
        <xdr:cNvSpPr txBox="1"/>
      </xdr:nvSpPr>
      <xdr:spPr>
        <a:xfrm>
          <a:off x="10566400" y="9352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10388600" y="957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145745</xdr:rowOff>
    </xdr:from>
    <xdr:ext cx="599010" cy="259045"/>
    <xdr:sp macro="" textlink="">
      <xdr:nvSpPr>
        <xdr:cNvPr id="176" name="【橋りょう・トンネル】&#10;一人当たり有形固定資産（償却資産）額平均値テキスト"/>
        <xdr:cNvSpPr txBox="1"/>
      </xdr:nvSpPr>
      <xdr:spPr>
        <a:xfrm>
          <a:off x="10566400" y="1060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10426700" y="107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61564</xdr:rowOff>
    </xdr:from>
    <xdr:to>
      <xdr:col>15</xdr:col>
      <xdr:colOff>231775</xdr:colOff>
      <xdr:row>64</xdr:row>
      <xdr:rowOff>163164</xdr:rowOff>
    </xdr:to>
    <xdr:sp macro="" textlink="">
      <xdr:nvSpPr>
        <xdr:cNvPr id="183" name="円/楕円 182"/>
        <xdr:cNvSpPr/>
      </xdr:nvSpPr>
      <xdr:spPr>
        <a:xfrm>
          <a:off x="10426700" y="110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147941</xdr:rowOff>
    </xdr:from>
    <xdr:ext cx="534377" cy="259045"/>
    <xdr:sp macro="" textlink="">
      <xdr:nvSpPr>
        <xdr:cNvPr id="184" name="【橋りょう・トンネル】&#10;一人当たり有形固定資産（償却資産）額該当値テキスト"/>
        <xdr:cNvSpPr txBox="1"/>
      </xdr:nvSpPr>
      <xdr:spPr>
        <a:xfrm>
          <a:off x="10566400" y="109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6" name="テキスト ボックス 19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6" name="テキスト ボックス 20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211"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213"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49003</xdr:rowOff>
    </xdr:from>
    <xdr:ext cx="405111" cy="259045"/>
    <xdr:sp macro="" textlink="">
      <xdr:nvSpPr>
        <xdr:cNvPr id="215" name="【公営住宅】&#10;有形固定資産減価償却率平均値テキスト"/>
        <xdr:cNvSpPr txBox="1"/>
      </xdr:nvSpPr>
      <xdr:spPr>
        <a:xfrm>
          <a:off x="4724400" y="1393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2" name="円/楕円 221"/>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124477</xdr:rowOff>
    </xdr:from>
    <xdr:ext cx="405111" cy="259045"/>
    <xdr:sp macro="" textlink="">
      <xdr:nvSpPr>
        <xdr:cNvPr id="223" name="【公営住宅】&#10;有形固定資産減価償却率該当値テキスト"/>
        <xdr:cNvSpPr txBox="1"/>
      </xdr:nvSpPr>
      <xdr:spPr>
        <a:xfrm>
          <a:off x="47244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248"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76089</xdr:rowOff>
    </xdr:from>
    <xdr:ext cx="469744" cy="259045"/>
    <xdr:sp macro="" textlink="">
      <xdr:nvSpPr>
        <xdr:cNvPr id="252" name="【公営住宅】&#10;一人当たり面積平均値テキスト"/>
        <xdr:cNvSpPr txBox="1"/>
      </xdr:nvSpPr>
      <xdr:spPr>
        <a:xfrm>
          <a:off x="10566400" y="1413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14351</xdr:rowOff>
    </xdr:from>
    <xdr:to>
      <xdr:col>15</xdr:col>
      <xdr:colOff>231775</xdr:colOff>
      <xdr:row>85</xdr:row>
      <xdr:rowOff>115951</xdr:rowOff>
    </xdr:to>
    <xdr:sp macro="" textlink="">
      <xdr:nvSpPr>
        <xdr:cNvPr id="259" name="円/楕円 258"/>
        <xdr:cNvSpPr/>
      </xdr:nvSpPr>
      <xdr:spPr>
        <a:xfrm>
          <a:off x="10426700" y="145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164228</xdr:rowOff>
    </xdr:from>
    <xdr:ext cx="469744" cy="259045"/>
    <xdr:sp macro="" textlink="">
      <xdr:nvSpPr>
        <xdr:cNvPr id="260" name="【公営住宅】&#10;一人当たり面積該当値テキスト"/>
        <xdr:cNvSpPr txBox="1"/>
      </xdr:nvSpPr>
      <xdr:spPr>
        <a:xfrm>
          <a:off x="10566400" y="1456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3" name="テキスト ボックス 2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105918</xdr:rowOff>
    </xdr:from>
    <xdr:to>
      <xdr:col>6</xdr:col>
      <xdr:colOff>510540</xdr:colOff>
      <xdr:row>108</xdr:row>
      <xdr:rowOff>57913</xdr:rowOff>
    </xdr:to>
    <xdr:cxnSp macro="">
      <xdr:nvCxnSpPr>
        <xdr:cNvPr id="283" name="直線コネクタ 282"/>
        <xdr:cNvCxnSpPr/>
      </xdr:nvCxnSpPr>
      <xdr:spPr>
        <a:xfrm flipV="1">
          <a:off x="4634865" y="17422368"/>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61740</xdr:rowOff>
    </xdr:from>
    <xdr:ext cx="405111" cy="259045"/>
    <xdr:sp macro="" textlink="">
      <xdr:nvSpPr>
        <xdr:cNvPr id="284" name="【港湾・漁港】&#10;有形固定資産減価償却率最小値テキスト"/>
        <xdr:cNvSpPr txBox="1"/>
      </xdr:nvSpPr>
      <xdr:spPr>
        <a:xfrm>
          <a:off x="47244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108</xdr:row>
      <xdr:rowOff>57913</xdr:rowOff>
    </xdr:from>
    <xdr:to>
      <xdr:col>6</xdr:col>
      <xdr:colOff>600075</xdr:colOff>
      <xdr:row>108</xdr:row>
      <xdr:rowOff>57913</xdr:rowOff>
    </xdr:to>
    <xdr:cxnSp macro="">
      <xdr:nvCxnSpPr>
        <xdr:cNvPr id="285" name="直線コネクタ 284"/>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52595</xdr:rowOff>
    </xdr:from>
    <xdr:ext cx="405111" cy="259045"/>
    <xdr:sp macro="" textlink="">
      <xdr:nvSpPr>
        <xdr:cNvPr id="286" name="【港湾・漁港】&#10;有形固定資産減価償却率最大値テキスト"/>
        <xdr:cNvSpPr txBox="1"/>
      </xdr:nvSpPr>
      <xdr:spPr>
        <a:xfrm>
          <a:off x="4724400" y="1719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101</xdr:row>
      <xdr:rowOff>105918</xdr:rowOff>
    </xdr:from>
    <xdr:to>
      <xdr:col>6</xdr:col>
      <xdr:colOff>600075</xdr:colOff>
      <xdr:row>101</xdr:row>
      <xdr:rowOff>105918</xdr:rowOff>
    </xdr:to>
    <xdr:cxnSp macro="">
      <xdr:nvCxnSpPr>
        <xdr:cNvPr id="287" name="直線コネクタ 286"/>
        <xdr:cNvCxnSpPr/>
      </xdr:nvCxnSpPr>
      <xdr:spPr>
        <a:xfrm>
          <a:off x="4546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18559</xdr:rowOff>
    </xdr:from>
    <xdr:ext cx="405111" cy="259045"/>
    <xdr:sp macro="" textlink="">
      <xdr:nvSpPr>
        <xdr:cNvPr id="288" name="【港湾・漁港】&#10;有形固定資産減価償却率平均値テキスト"/>
        <xdr:cNvSpPr txBox="1"/>
      </xdr:nvSpPr>
      <xdr:spPr>
        <a:xfrm>
          <a:off x="4724400" y="18192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167132</xdr:rowOff>
    </xdr:from>
    <xdr:to>
      <xdr:col>6</xdr:col>
      <xdr:colOff>561975</xdr:colOff>
      <xdr:row>107</xdr:row>
      <xdr:rowOff>97282</xdr:rowOff>
    </xdr:to>
    <xdr:sp macro="" textlink="">
      <xdr:nvSpPr>
        <xdr:cNvPr id="289" name="フローチャート : 判断 288"/>
        <xdr:cNvSpPr/>
      </xdr:nvSpPr>
      <xdr:spPr>
        <a:xfrm>
          <a:off x="4584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7113</xdr:rowOff>
    </xdr:from>
    <xdr:to>
      <xdr:col>6</xdr:col>
      <xdr:colOff>561975</xdr:colOff>
      <xdr:row>108</xdr:row>
      <xdr:rowOff>108713</xdr:rowOff>
    </xdr:to>
    <xdr:sp macro="" textlink="">
      <xdr:nvSpPr>
        <xdr:cNvPr id="295" name="円/楕円 294"/>
        <xdr:cNvSpPr/>
      </xdr:nvSpPr>
      <xdr:spPr>
        <a:xfrm>
          <a:off x="4584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93490</xdr:rowOff>
    </xdr:from>
    <xdr:ext cx="405111" cy="259045"/>
    <xdr:sp macro="" textlink="">
      <xdr:nvSpPr>
        <xdr:cNvPr id="296" name="【港湾・漁港】&#10;有形固定資産減価償却率該当値テキスト"/>
        <xdr:cNvSpPr txBox="1"/>
      </xdr:nvSpPr>
      <xdr:spPr>
        <a:xfrm>
          <a:off x="4724400" y="1843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07" name="直線コネクタ 3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08" name="テキスト ボックス 30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9" name="直線コネクタ 3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106</xdr:row>
      <xdr:rowOff>80934</xdr:rowOff>
    </xdr:from>
    <xdr:ext cx="685572" cy="259045"/>
    <xdr:sp macro="" textlink="">
      <xdr:nvSpPr>
        <xdr:cNvPr id="310" name="テキスト ボックス 309"/>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1" name="直線コネクタ 3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97263</xdr:rowOff>
    </xdr:from>
    <xdr:ext cx="685572" cy="259045"/>
    <xdr:sp macro="" textlink="">
      <xdr:nvSpPr>
        <xdr:cNvPr id="312" name="テキスト ボックス 311"/>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3" name="直線コネクタ 3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113591</xdr:rowOff>
    </xdr:from>
    <xdr:ext cx="685572" cy="259045"/>
    <xdr:sp macro="" textlink="">
      <xdr:nvSpPr>
        <xdr:cNvPr id="314" name="テキスト ボックス 313"/>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5" name="直線コネクタ 3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129920</xdr:rowOff>
    </xdr:from>
    <xdr:ext cx="685572" cy="259045"/>
    <xdr:sp macro="" textlink="">
      <xdr:nvSpPr>
        <xdr:cNvPr id="316" name="テキスト ボックス 315"/>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7" name="直線コネクタ 3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146248</xdr:rowOff>
    </xdr:from>
    <xdr:ext cx="685572" cy="259045"/>
    <xdr:sp macro="" textlink="">
      <xdr:nvSpPr>
        <xdr:cNvPr id="318" name="テキスト ボックス 317"/>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0" name="テキスト ボックス 3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1"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144058</xdr:rowOff>
    </xdr:from>
    <xdr:to>
      <xdr:col>15</xdr:col>
      <xdr:colOff>180340</xdr:colOff>
      <xdr:row>108</xdr:row>
      <xdr:rowOff>112491</xdr:rowOff>
    </xdr:to>
    <xdr:cxnSp macro="">
      <xdr:nvCxnSpPr>
        <xdr:cNvPr id="322" name="直線コネクタ 321"/>
        <xdr:cNvCxnSpPr/>
      </xdr:nvCxnSpPr>
      <xdr:spPr>
        <a:xfrm flipV="1">
          <a:off x="10476865" y="17289058"/>
          <a:ext cx="0" cy="1340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116318</xdr:rowOff>
    </xdr:from>
    <xdr:ext cx="599010" cy="259045"/>
    <xdr:sp macro="" textlink="">
      <xdr:nvSpPr>
        <xdr:cNvPr id="323" name="【港湾・漁港】&#10;一人当たり有形固定資産（償却資産）額最小値テキスト"/>
        <xdr:cNvSpPr txBox="1"/>
      </xdr:nvSpPr>
      <xdr:spPr>
        <a:xfrm>
          <a:off x="10566400" y="1863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288,873</a:t>
          </a:r>
          <a:endParaRPr kumimoji="1" lang="ja-JP" altLang="en-US" sz="1000" b="1">
            <a:latin typeface="ＭＳ Ｐゴシック"/>
          </a:endParaRPr>
        </a:p>
      </xdr:txBody>
    </xdr:sp>
    <xdr:clientData/>
  </xdr:oneCellAnchor>
  <xdr:twoCellAnchor>
    <xdr:from>
      <xdr:col>15</xdr:col>
      <xdr:colOff>92075</xdr:colOff>
      <xdr:row>108</xdr:row>
      <xdr:rowOff>112491</xdr:rowOff>
    </xdr:from>
    <xdr:to>
      <xdr:col>15</xdr:col>
      <xdr:colOff>269875</xdr:colOff>
      <xdr:row>108</xdr:row>
      <xdr:rowOff>112491</xdr:rowOff>
    </xdr:to>
    <xdr:cxnSp macro="">
      <xdr:nvCxnSpPr>
        <xdr:cNvPr id="324" name="直線コネクタ 323"/>
        <xdr:cNvCxnSpPr/>
      </xdr:nvCxnSpPr>
      <xdr:spPr>
        <a:xfrm>
          <a:off x="10388600" y="1862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90735</xdr:rowOff>
    </xdr:from>
    <xdr:ext cx="690189" cy="259045"/>
    <xdr:sp macro="" textlink="">
      <xdr:nvSpPr>
        <xdr:cNvPr id="325" name="【港湾・漁港】&#10;一人当たり有形固定資産（償却資産）額最大値テキスト"/>
        <xdr:cNvSpPr txBox="1"/>
      </xdr:nvSpPr>
      <xdr:spPr>
        <a:xfrm>
          <a:off x="10566400" y="17064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4,392,209</a:t>
          </a:r>
          <a:endParaRPr kumimoji="1" lang="ja-JP" altLang="en-US" sz="1000" b="1">
            <a:latin typeface="ＭＳ Ｐゴシック"/>
          </a:endParaRPr>
        </a:p>
      </xdr:txBody>
    </xdr:sp>
    <xdr:clientData/>
  </xdr:oneCellAnchor>
  <xdr:twoCellAnchor>
    <xdr:from>
      <xdr:col>15</xdr:col>
      <xdr:colOff>92075</xdr:colOff>
      <xdr:row>100</xdr:row>
      <xdr:rowOff>144058</xdr:rowOff>
    </xdr:from>
    <xdr:to>
      <xdr:col>15</xdr:col>
      <xdr:colOff>269875</xdr:colOff>
      <xdr:row>100</xdr:row>
      <xdr:rowOff>144058</xdr:rowOff>
    </xdr:to>
    <xdr:cxnSp macro="">
      <xdr:nvCxnSpPr>
        <xdr:cNvPr id="326" name="直線コネクタ 325"/>
        <xdr:cNvCxnSpPr/>
      </xdr:nvCxnSpPr>
      <xdr:spPr>
        <a:xfrm>
          <a:off x="10388600" y="1728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8588</xdr:rowOff>
    </xdr:from>
    <xdr:ext cx="690189" cy="259045"/>
    <xdr:sp macro="" textlink="">
      <xdr:nvSpPr>
        <xdr:cNvPr id="327" name="【港湾・漁港】&#10;一人当たり有形固定資産（償却資産）額平均値テキスト"/>
        <xdr:cNvSpPr txBox="1"/>
      </xdr:nvSpPr>
      <xdr:spPr>
        <a:xfrm>
          <a:off x="10566400" y="181822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1,435,421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30161</xdr:rowOff>
    </xdr:from>
    <xdr:to>
      <xdr:col>15</xdr:col>
      <xdr:colOff>231775</xdr:colOff>
      <xdr:row>106</xdr:row>
      <xdr:rowOff>131761</xdr:rowOff>
    </xdr:to>
    <xdr:sp macro="" textlink="">
      <xdr:nvSpPr>
        <xdr:cNvPr id="328" name="フローチャート : 判断 327"/>
        <xdr:cNvSpPr/>
      </xdr:nvSpPr>
      <xdr:spPr>
        <a:xfrm>
          <a:off x="10426700" y="1820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93258</xdr:rowOff>
    </xdr:from>
    <xdr:to>
      <xdr:col>15</xdr:col>
      <xdr:colOff>231775</xdr:colOff>
      <xdr:row>101</xdr:row>
      <xdr:rowOff>23408</xdr:rowOff>
    </xdr:to>
    <xdr:sp macro="" textlink="">
      <xdr:nvSpPr>
        <xdr:cNvPr id="334" name="円/楕円 333"/>
        <xdr:cNvSpPr/>
      </xdr:nvSpPr>
      <xdr:spPr>
        <a:xfrm>
          <a:off x="10426700" y="172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46285</xdr:rowOff>
    </xdr:from>
    <xdr:ext cx="690189" cy="259045"/>
    <xdr:sp macro="" textlink="">
      <xdr:nvSpPr>
        <xdr:cNvPr id="335" name="【港湾・漁港】&#10;一人当たり有形固定資産（償却資産）額該当値テキスト"/>
        <xdr:cNvSpPr txBox="1"/>
      </xdr:nvSpPr>
      <xdr:spPr>
        <a:xfrm>
          <a:off x="10566400" y="17191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4,392,209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6" name="正方形/長方形 33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3" name="正方形/長方形 34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60" name="直線コネクタ 359"/>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361"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62" name="直線コネクタ 361"/>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63"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64" name="直線コネクタ 363"/>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65" name="【認定こども園・幼稚園・保育所】&#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66" name="フローチャート : 判断 365"/>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151130</xdr:rowOff>
    </xdr:from>
    <xdr:to>
      <xdr:col>23</xdr:col>
      <xdr:colOff>568325</xdr:colOff>
      <xdr:row>36</xdr:row>
      <xdr:rowOff>81280</xdr:rowOff>
    </xdr:to>
    <xdr:sp macro="" textlink="">
      <xdr:nvSpPr>
        <xdr:cNvPr id="372" name="円/楕円 371"/>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2557</xdr:rowOff>
    </xdr:from>
    <xdr:ext cx="405111" cy="259045"/>
    <xdr:sp macro="" textlink="">
      <xdr:nvSpPr>
        <xdr:cNvPr id="373" name="【認定こども園・幼稚園・保育所】&#10;有形固定資産減価償却率該当値テキスト"/>
        <xdr:cNvSpPr txBox="1"/>
      </xdr:nvSpPr>
      <xdr:spPr>
        <a:xfrm>
          <a:off x="164084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4" name="正方形/長方形 37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1" name="正方形/長方形 38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4" name="テキスト ボックス 38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6" name="テキスト ボックス 38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8" name="テキスト ボックス 38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0" name="テキスト ボックス 38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2" name="テキスト ボックス 39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4" name="テキスト ボックス 39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98" name="直線コネクタ 397"/>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99"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400" name="直線コネクタ 399"/>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401"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402" name="直線コネクタ 40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403"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04" name="フローチャート : 判断 40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6350</xdr:rowOff>
    </xdr:from>
    <xdr:to>
      <xdr:col>32</xdr:col>
      <xdr:colOff>238125</xdr:colOff>
      <xdr:row>37</xdr:row>
      <xdr:rowOff>107950</xdr:rowOff>
    </xdr:to>
    <xdr:sp macro="" textlink="">
      <xdr:nvSpPr>
        <xdr:cNvPr id="410" name="円/楕円 409"/>
        <xdr:cNvSpPr/>
      </xdr:nvSpPr>
      <xdr:spPr>
        <a:xfrm>
          <a:off x="22110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29227</xdr:rowOff>
    </xdr:from>
    <xdr:ext cx="469744" cy="259045"/>
    <xdr:sp macro="" textlink="">
      <xdr:nvSpPr>
        <xdr:cNvPr id="411" name="【認定こども園・幼稚園・保育所】&#10;一人当たり面積該当値テキスト"/>
        <xdr:cNvSpPr txBox="1"/>
      </xdr:nvSpPr>
      <xdr:spPr>
        <a:xfrm>
          <a:off x="222504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2" name="正方形/長方形 41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9" name="正方形/長方形 41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23" name="テキスト ボックス 42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435" name="直線コネクタ 434"/>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436"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437" name="直線コネクタ 436"/>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438"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439" name="直線コネクタ 438"/>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49547</xdr:rowOff>
    </xdr:from>
    <xdr:ext cx="405111" cy="259045"/>
    <xdr:sp macro="" textlink="">
      <xdr:nvSpPr>
        <xdr:cNvPr id="440" name="【学校施設】&#10;有形固定資産減価償却率平均値テキスト"/>
        <xdr:cNvSpPr txBox="1"/>
      </xdr:nvSpPr>
      <xdr:spPr>
        <a:xfrm>
          <a:off x="164084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441" name="フローチャート : 判断 440"/>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635</xdr:rowOff>
    </xdr:from>
    <xdr:to>
      <xdr:col>23</xdr:col>
      <xdr:colOff>568325</xdr:colOff>
      <xdr:row>58</xdr:row>
      <xdr:rowOff>102235</xdr:rowOff>
    </xdr:to>
    <xdr:sp macro="" textlink="">
      <xdr:nvSpPr>
        <xdr:cNvPr id="447" name="円/楕円 446"/>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23512</xdr:rowOff>
    </xdr:from>
    <xdr:ext cx="405111" cy="259045"/>
    <xdr:sp macro="" textlink="">
      <xdr:nvSpPr>
        <xdr:cNvPr id="448" name="【学校施設】&#10;有形固定資産減価償却率該当値テキスト"/>
        <xdr:cNvSpPr txBox="1"/>
      </xdr:nvSpPr>
      <xdr:spPr>
        <a:xfrm>
          <a:off x="164084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9" name="正方形/長方形 44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6" name="正方形/長方形 45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75" name="直線コネクタ 474"/>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76"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77" name="直線コネクタ 476"/>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78"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79" name="直線コネクタ 478"/>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164228</xdr:rowOff>
    </xdr:from>
    <xdr:ext cx="469744" cy="259045"/>
    <xdr:sp macro="" textlink="">
      <xdr:nvSpPr>
        <xdr:cNvPr id="480" name="【学校施設】&#10;一人当たり面積平均値テキスト"/>
        <xdr:cNvSpPr txBox="1"/>
      </xdr:nvSpPr>
      <xdr:spPr>
        <a:xfrm>
          <a:off x="22250400" y="10794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81" name="フローチャート : 判断 480"/>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135182</xdr:rowOff>
    </xdr:from>
    <xdr:to>
      <xdr:col>32</xdr:col>
      <xdr:colOff>238125</xdr:colOff>
      <xdr:row>63</xdr:row>
      <xdr:rowOff>65332</xdr:rowOff>
    </xdr:to>
    <xdr:sp macro="" textlink="">
      <xdr:nvSpPr>
        <xdr:cNvPr id="487" name="円/楕円 486"/>
        <xdr:cNvSpPr/>
      </xdr:nvSpPr>
      <xdr:spPr>
        <a:xfrm>
          <a:off x="22110700" y="107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158059</xdr:rowOff>
    </xdr:from>
    <xdr:ext cx="469744" cy="259045"/>
    <xdr:sp macro="" textlink="">
      <xdr:nvSpPr>
        <xdr:cNvPr id="488" name="【学校施設】&#10;一人当たり面積該当値テキスト"/>
        <xdr:cNvSpPr txBox="1"/>
      </xdr:nvSpPr>
      <xdr:spPr>
        <a:xfrm>
          <a:off x="22250400" y="1061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9" name="正方形/長方形 48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6" name="正方形/長方形 49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97" name="正方形/長方形 49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04" name="正方形/長方形 503"/>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505" name="正方形/長方形 50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2" name="正方形/長方形 51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5" name="テキスト ボックス 51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6" name="直線コネクタ 51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7" name="テキスト ボックス 51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8" name="直線コネクタ 51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9" name="テキスト ボックス 51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0" name="直線コネクタ 51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1" name="テキスト ボックス 52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2" name="直線コネクタ 52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3" name="テキスト ボックス 52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151637</xdr:rowOff>
    </xdr:from>
    <xdr:to>
      <xdr:col>23</xdr:col>
      <xdr:colOff>516889</xdr:colOff>
      <xdr:row>107</xdr:row>
      <xdr:rowOff>121920</xdr:rowOff>
    </xdr:to>
    <xdr:cxnSp macro="">
      <xdr:nvCxnSpPr>
        <xdr:cNvPr id="527" name="直線コネクタ 526"/>
        <xdr:cNvCxnSpPr/>
      </xdr:nvCxnSpPr>
      <xdr:spPr>
        <a:xfrm flipV="1">
          <a:off x="16318864" y="172966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125747</xdr:rowOff>
    </xdr:from>
    <xdr:ext cx="405111" cy="259045"/>
    <xdr:sp macro="" textlink="">
      <xdr:nvSpPr>
        <xdr:cNvPr id="528" name="【公民館】&#10;有形固定資産減価償却率最小値テキスト"/>
        <xdr:cNvSpPr txBox="1"/>
      </xdr:nvSpPr>
      <xdr:spPr>
        <a:xfrm>
          <a:off x="164084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428625</xdr:colOff>
      <xdr:row>107</xdr:row>
      <xdr:rowOff>121920</xdr:rowOff>
    </xdr:from>
    <xdr:to>
      <xdr:col>23</xdr:col>
      <xdr:colOff>606425</xdr:colOff>
      <xdr:row>107</xdr:row>
      <xdr:rowOff>121920</xdr:rowOff>
    </xdr:to>
    <xdr:cxnSp macro="">
      <xdr:nvCxnSpPr>
        <xdr:cNvPr id="529" name="直線コネクタ 528"/>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98314</xdr:rowOff>
    </xdr:from>
    <xdr:ext cx="405111" cy="259045"/>
    <xdr:sp macro="" textlink="">
      <xdr:nvSpPr>
        <xdr:cNvPr id="530" name="【公民館】&#10;有形固定資産減価償却率最大値テキスト"/>
        <xdr:cNvSpPr txBox="1"/>
      </xdr:nvSpPr>
      <xdr:spPr>
        <a:xfrm>
          <a:off x="16408400" y="1707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23</xdr:col>
      <xdr:colOff>428625</xdr:colOff>
      <xdr:row>100</xdr:row>
      <xdr:rowOff>151637</xdr:rowOff>
    </xdr:from>
    <xdr:to>
      <xdr:col>23</xdr:col>
      <xdr:colOff>606425</xdr:colOff>
      <xdr:row>100</xdr:row>
      <xdr:rowOff>151637</xdr:rowOff>
    </xdr:to>
    <xdr:cxnSp macro="">
      <xdr:nvCxnSpPr>
        <xdr:cNvPr id="531" name="直線コネクタ 530"/>
        <xdr:cNvCxnSpPr/>
      </xdr:nvCxnSpPr>
      <xdr:spPr>
        <a:xfrm>
          <a:off x="16230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15257</xdr:rowOff>
    </xdr:from>
    <xdr:ext cx="405111" cy="259045"/>
    <xdr:sp macro="" textlink="">
      <xdr:nvSpPr>
        <xdr:cNvPr id="532" name="【公民館】&#10;有形固定資産減価償却率平均値テキスト"/>
        <xdr:cNvSpPr txBox="1"/>
      </xdr:nvSpPr>
      <xdr:spPr>
        <a:xfrm>
          <a:off x="164084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533" name="フローチャート : 判断 532"/>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32258</xdr:rowOff>
    </xdr:from>
    <xdr:to>
      <xdr:col>23</xdr:col>
      <xdr:colOff>568325</xdr:colOff>
      <xdr:row>103</xdr:row>
      <xdr:rowOff>133858</xdr:rowOff>
    </xdr:to>
    <xdr:sp macro="" textlink="">
      <xdr:nvSpPr>
        <xdr:cNvPr id="539" name="円/楕円 538"/>
        <xdr:cNvSpPr/>
      </xdr:nvSpPr>
      <xdr:spPr>
        <a:xfrm>
          <a:off x="162687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55135</xdr:rowOff>
    </xdr:from>
    <xdr:ext cx="405111" cy="259045"/>
    <xdr:sp macro="" textlink="">
      <xdr:nvSpPr>
        <xdr:cNvPr id="540" name="【公民館】&#10;有形固定資産減価償却率該当値テキスト"/>
        <xdr:cNvSpPr txBox="1"/>
      </xdr:nvSpPr>
      <xdr:spPr>
        <a:xfrm>
          <a:off x="16408400" y="1754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1" name="正方形/長方形 5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8" name="正方形/長方形 5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51" name="直線コネクタ 5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2" name="テキスト ボックス 5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3" name="直線コネクタ 5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4" name="テキスト ボックス 5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5" name="直線コネクタ 5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6" name="テキスト ボックス 5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7" name="直線コネクタ 5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8" name="テキスト ボックス 5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9" name="直線コネクタ 5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0" name="テキスト ボックス 5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1" name="直線コネクタ 5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98</xdr:row>
      <xdr:rowOff>146248</xdr:rowOff>
    </xdr:from>
    <xdr:ext cx="531299" cy="259045"/>
    <xdr:sp macro="" textlink="">
      <xdr:nvSpPr>
        <xdr:cNvPr id="562" name="テキスト ボックス 56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162577</xdr:rowOff>
    </xdr:from>
    <xdr:ext cx="531299" cy="259045"/>
    <xdr:sp macro="" textlink="">
      <xdr:nvSpPr>
        <xdr:cNvPr id="564" name="テキスト ボックス 56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5"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3375</xdr:rowOff>
    </xdr:from>
    <xdr:to>
      <xdr:col>32</xdr:col>
      <xdr:colOff>186689</xdr:colOff>
      <xdr:row>108</xdr:row>
      <xdr:rowOff>165027</xdr:rowOff>
    </xdr:to>
    <xdr:cxnSp macro="">
      <xdr:nvCxnSpPr>
        <xdr:cNvPr id="566" name="直線コネクタ 565"/>
        <xdr:cNvCxnSpPr/>
      </xdr:nvCxnSpPr>
      <xdr:spPr>
        <a:xfrm flipV="1">
          <a:off x="22160864" y="17148375"/>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168854</xdr:rowOff>
    </xdr:from>
    <xdr:ext cx="469744" cy="259045"/>
    <xdr:sp macro="" textlink="">
      <xdr:nvSpPr>
        <xdr:cNvPr id="567" name="【公民館】&#10;一人当たり面積最小値テキスト"/>
        <xdr:cNvSpPr txBox="1"/>
      </xdr:nvSpPr>
      <xdr:spPr>
        <a:xfrm>
          <a:off x="22250400" y="1868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32</xdr:col>
      <xdr:colOff>98425</xdr:colOff>
      <xdr:row>108</xdr:row>
      <xdr:rowOff>165027</xdr:rowOff>
    </xdr:from>
    <xdr:to>
      <xdr:col>32</xdr:col>
      <xdr:colOff>276225</xdr:colOff>
      <xdr:row>108</xdr:row>
      <xdr:rowOff>165027</xdr:rowOff>
    </xdr:to>
    <xdr:cxnSp macro="">
      <xdr:nvCxnSpPr>
        <xdr:cNvPr id="568" name="直線コネクタ 567"/>
        <xdr:cNvCxnSpPr/>
      </xdr:nvCxnSpPr>
      <xdr:spPr>
        <a:xfrm>
          <a:off x="22072600" y="1868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121502</xdr:rowOff>
    </xdr:from>
    <xdr:ext cx="469744" cy="259045"/>
    <xdr:sp macro="" textlink="">
      <xdr:nvSpPr>
        <xdr:cNvPr id="569" name="【公民館】&#10;一人当たり面積最大値テキスト"/>
        <xdr:cNvSpPr txBox="1"/>
      </xdr:nvSpPr>
      <xdr:spPr>
        <a:xfrm>
          <a:off x="22250400" y="169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9.646</a:t>
          </a:r>
          <a:endParaRPr kumimoji="1" lang="ja-JP" altLang="en-US" sz="1000" b="1">
            <a:latin typeface="ＭＳ Ｐゴシック"/>
          </a:endParaRPr>
        </a:p>
      </xdr:txBody>
    </xdr:sp>
    <xdr:clientData/>
  </xdr:oneCellAnchor>
  <xdr:twoCellAnchor>
    <xdr:from>
      <xdr:col>32</xdr:col>
      <xdr:colOff>98425</xdr:colOff>
      <xdr:row>100</xdr:row>
      <xdr:rowOff>3375</xdr:rowOff>
    </xdr:from>
    <xdr:to>
      <xdr:col>32</xdr:col>
      <xdr:colOff>276225</xdr:colOff>
      <xdr:row>100</xdr:row>
      <xdr:rowOff>3375</xdr:rowOff>
    </xdr:to>
    <xdr:cxnSp macro="">
      <xdr:nvCxnSpPr>
        <xdr:cNvPr id="570" name="直線コネクタ 569"/>
        <xdr:cNvCxnSpPr/>
      </xdr:nvCxnSpPr>
      <xdr:spPr>
        <a:xfrm>
          <a:off x="22072600" y="1714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28157</xdr:rowOff>
    </xdr:from>
    <xdr:ext cx="469744" cy="259045"/>
    <xdr:sp macro="" textlink="">
      <xdr:nvSpPr>
        <xdr:cNvPr id="571" name="【公民館】&#10;一人当たり面積平均値テキスト"/>
        <xdr:cNvSpPr txBox="1"/>
      </xdr:nvSpPr>
      <xdr:spPr>
        <a:xfrm>
          <a:off x="22250400" y="1854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0.651</a:t>
          </a:r>
          <a:endParaRPr kumimoji="1" lang="ja-JP" altLang="en-US" sz="1000" b="1">
            <a:solidFill>
              <a:srgbClr val="000080"/>
            </a:solidFill>
            <a:latin typeface="ＭＳ Ｐゴシック"/>
          </a:endParaRPr>
        </a:p>
      </xdr:txBody>
    </xdr:sp>
    <xdr:clientData/>
  </xdr:oneCellAnchor>
  <xdr:twoCellAnchor>
    <xdr:from>
      <xdr:col>32</xdr:col>
      <xdr:colOff>136525</xdr:colOff>
      <xdr:row>108</xdr:row>
      <xdr:rowOff>49730</xdr:rowOff>
    </xdr:from>
    <xdr:to>
      <xdr:col>32</xdr:col>
      <xdr:colOff>238125</xdr:colOff>
      <xdr:row>108</xdr:row>
      <xdr:rowOff>151330</xdr:rowOff>
    </xdr:to>
    <xdr:sp macro="" textlink="">
      <xdr:nvSpPr>
        <xdr:cNvPr id="572" name="フローチャート : 判断 571"/>
        <xdr:cNvSpPr/>
      </xdr:nvSpPr>
      <xdr:spPr>
        <a:xfrm>
          <a:off x="22110700" y="1856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34708</xdr:rowOff>
    </xdr:from>
    <xdr:to>
      <xdr:col>32</xdr:col>
      <xdr:colOff>238125</xdr:colOff>
      <xdr:row>108</xdr:row>
      <xdr:rowOff>136308</xdr:rowOff>
    </xdr:to>
    <xdr:sp macro="" textlink="">
      <xdr:nvSpPr>
        <xdr:cNvPr id="578" name="円/楕円 577"/>
        <xdr:cNvSpPr/>
      </xdr:nvSpPr>
      <xdr:spPr>
        <a:xfrm>
          <a:off x="22110700" y="185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165535</xdr:rowOff>
    </xdr:from>
    <xdr:ext cx="469744" cy="259045"/>
    <xdr:sp macro="" textlink="">
      <xdr:nvSpPr>
        <xdr:cNvPr id="579" name="【公民館】&#10;一人当たり面積該当値テキスト"/>
        <xdr:cNvSpPr txBox="1"/>
      </xdr:nvSpPr>
      <xdr:spPr>
        <a:xfrm>
          <a:off x="22250400" y="1833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0" name="正方形/長方形 57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1" name="正方形/長方形 5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2" name="テキスト ボックス 58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道路においては、減価償却率が類似団体と比較して高い。その理由として、</a:t>
          </a:r>
          <a:r>
            <a:rPr kumimoji="1" lang="en-US" altLang="ja-JP" sz="1300">
              <a:latin typeface="ＭＳ Ｐゴシック"/>
            </a:rPr>
            <a:t>2001</a:t>
          </a:r>
          <a:r>
            <a:rPr kumimoji="1" lang="ja-JP" altLang="en-US" sz="1300">
              <a:latin typeface="ＭＳ Ｐゴシック"/>
            </a:rPr>
            <a:t>年以降新しい道路が出来ていないためである。</a:t>
          </a:r>
          <a:r>
            <a:rPr kumimoji="1" lang="en-US" altLang="ja-JP" sz="1300">
              <a:latin typeface="ＭＳ Ｐゴシック"/>
            </a:rPr>
            <a:t>1</a:t>
          </a:r>
          <a:r>
            <a:rPr kumimoji="1" lang="ja-JP" altLang="en-US" sz="1300">
              <a:latin typeface="ＭＳ Ｐゴシック"/>
            </a:rPr>
            <a:t>人あたりの延長については、完全な離島である本村においては短くなる。橋りょう・トンネルについては、類似団体と比較して低い。その理由は平成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年度において、橋りょうの補修を実施したためである。また、</a:t>
          </a:r>
          <a:r>
            <a:rPr kumimoji="1" lang="en-US" altLang="ja-JP" sz="1300">
              <a:latin typeface="ＭＳ Ｐゴシック"/>
            </a:rPr>
            <a:t>1</a:t>
          </a:r>
          <a:r>
            <a:rPr kumimoji="1" lang="ja-JP" altLang="en-US" sz="1300">
              <a:latin typeface="ＭＳ Ｐゴシック"/>
            </a:rPr>
            <a:t>人あたりの資産額については、</a:t>
          </a:r>
          <a:r>
            <a:rPr kumimoji="1" lang="ja-JP" altLang="ja-JP" sz="1400">
              <a:solidFill>
                <a:schemeClr val="dk1"/>
              </a:solidFill>
              <a:effectLst/>
              <a:latin typeface="+mn-lt"/>
              <a:ea typeface="+mn-ea"/>
              <a:cs typeface="+mn-cs"/>
            </a:rPr>
            <a:t>離島である本村においては</a:t>
          </a:r>
          <a:r>
            <a:rPr kumimoji="1" lang="ja-JP" altLang="en-US" sz="1400">
              <a:solidFill>
                <a:schemeClr val="dk1"/>
              </a:solidFill>
              <a:effectLst/>
              <a:latin typeface="+mn-lt"/>
              <a:ea typeface="+mn-ea"/>
              <a:cs typeface="+mn-cs"/>
            </a:rPr>
            <a:t>そもそもの橋りょう・トンネルの箇所数が少ないため低く</a:t>
          </a:r>
          <a:r>
            <a:rPr kumimoji="1" lang="ja-JP" altLang="ja-JP" sz="1400">
              <a:solidFill>
                <a:schemeClr val="dk1"/>
              </a:solidFill>
              <a:effectLst/>
              <a:latin typeface="+mn-lt"/>
              <a:ea typeface="+mn-ea"/>
              <a:cs typeface="+mn-cs"/>
            </a:rPr>
            <a:t>なる</a:t>
          </a:r>
          <a:r>
            <a:rPr kumimoji="1" lang="ja-JP" altLang="en-US" sz="1400">
              <a:solidFill>
                <a:schemeClr val="dk1"/>
              </a:solidFill>
              <a:effectLst/>
              <a:latin typeface="+mn-lt"/>
              <a:ea typeface="+mn-ea"/>
              <a:cs typeface="+mn-cs"/>
            </a:rPr>
            <a:t>。また、港湾・漁港において</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人あたりの有形固定資産額が県内で比較して高いのは、本村が四面を海で囲まれていて、基幹産業が漁業であるため、積極的に整備をしてきたからである。認定こども園・幼稚園・保育所において、減価償却率が高いのは、姫島幼稚園において、建築から</a:t>
          </a:r>
          <a:r>
            <a:rPr kumimoji="1" lang="en-US" altLang="ja-JP" sz="1400">
              <a:solidFill>
                <a:schemeClr val="dk1"/>
              </a:solidFill>
              <a:effectLst/>
              <a:latin typeface="+mn-lt"/>
              <a:ea typeface="+mn-ea"/>
              <a:cs typeface="+mn-cs"/>
            </a:rPr>
            <a:t>42</a:t>
          </a:r>
          <a:r>
            <a:rPr kumimoji="1" lang="ja-JP" altLang="en-US" sz="1400">
              <a:solidFill>
                <a:schemeClr val="dk1"/>
              </a:solidFill>
              <a:effectLst/>
              <a:latin typeface="+mn-lt"/>
              <a:ea typeface="+mn-ea"/>
              <a:cs typeface="+mn-cs"/>
            </a:rPr>
            <a:t>年が経過しているためである。</a:t>
          </a:r>
          <a:endParaRPr kumimoji="1" lang="ja-JP" altLang="en-US" sz="16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2,202
2,202
6.98
2,258,238
2,094,900
144,851
1,397,373
2,007,181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7" name="正方形/長方形 5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4" name="正方形/長方形 63"/>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65" name="正方形/長方形 6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72" name="正方形/長方形 71"/>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73" name="正方形/長方形 7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80" name="正方形/長方形 79"/>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81" name="正方形/長方形 8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88" name="正方形/長方形 8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89" name="正方形/長方形 8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96" name="正方形/長方形 9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97" name="正方形/長方形 9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04" name="正方形/長方形 10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107" name="テキスト ボックス 1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08" name="直線コネクタ 1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09" name="テキスト ボックス 10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10" name="直線コネクタ 1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11" name="テキスト ボックス 1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12" name="直線コネクタ 1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13" name="テキスト ボックス 1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14" name="直線コネクタ 1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15" name="テキスト ボックス 1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16" name="直線コネクタ 1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17" name="テキスト ボックス 1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18" name="直線コネクタ 1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19" name="テキスト ボックス 11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20" name="直線コネクタ 1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21" name="テキスト ボックス 1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22"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5987</xdr:rowOff>
    </xdr:from>
    <xdr:to>
      <xdr:col>23</xdr:col>
      <xdr:colOff>516889</xdr:colOff>
      <xdr:row>41</xdr:row>
      <xdr:rowOff>51707</xdr:rowOff>
    </xdr:to>
    <xdr:cxnSp macro="">
      <xdr:nvCxnSpPr>
        <xdr:cNvPr id="123" name="直線コネクタ 122"/>
        <xdr:cNvCxnSpPr/>
      </xdr:nvCxnSpPr>
      <xdr:spPr>
        <a:xfrm flipV="1">
          <a:off x="16318864" y="5663837"/>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124"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125" name="直線コネクタ 124"/>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124114</xdr:rowOff>
    </xdr:from>
    <xdr:ext cx="405111" cy="259045"/>
    <xdr:sp macro="" textlink="">
      <xdr:nvSpPr>
        <xdr:cNvPr id="126" name="【一般廃棄物処理施設】&#10;有形固定資産減価償却率最大値テキスト"/>
        <xdr:cNvSpPr txBox="1"/>
      </xdr:nvSpPr>
      <xdr:spPr>
        <a:xfrm>
          <a:off x="164084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5987</xdr:rowOff>
    </xdr:from>
    <xdr:to>
      <xdr:col>23</xdr:col>
      <xdr:colOff>606425</xdr:colOff>
      <xdr:row>33</xdr:row>
      <xdr:rowOff>5987</xdr:rowOff>
    </xdr:to>
    <xdr:cxnSp macro="">
      <xdr:nvCxnSpPr>
        <xdr:cNvPr id="127" name="直線コネクタ 126"/>
        <xdr:cNvCxnSpPr/>
      </xdr:nvCxnSpPr>
      <xdr:spPr>
        <a:xfrm>
          <a:off x="16230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147519</xdr:rowOff>
    </xdr:from>
    <xdr:ext cx="405111" cy="259045"/>
    <xdr:sp macro="" textlink="">
      <xdr:nvSpPr>
        <xdr:cNvPr id="128" name="【一般廃棄物処理施設】&#10;有形固定資産減価償却率平均値テキスト"/>
        <xdr:cNvSpPr txBox="1"/>
      </xdr:nvSpPr>
      <xdr:spPr>
        <a:xfrm>
          <a:off x="16408400" y="631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169092</xdr:rowOff>
    </xdr:from>
    <xdr:to>
      <xdr:col>23</xdr:col>
      <xdr:colOff>568325</xdr:colOff>
      <xdr:row>37</xdr:row>
      <xdr:rowOff>99242</xdr:rowOff>
    </xdr:to>
    <xdr:sp macro="" textlink="">
      <xdr:nvSpPr>
        <xdr:cNvPr id="129" name="フローチャート : 判断 128"/>
        <xdr:cNvSpPr/>
      </xdr:nvSpPr>
      <xdr:spPr>
        <a:xfrm>
          <a:off x="162687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30" name="テキスト ボックス 1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31" name="テキスト ボックス 1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32" name="テキスト ボックス 1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33" name="テキスト ボックス 1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34" name="テキスト ボックス 1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98878</xdr:rowOff>
    </xdr:from>
    <xdr:to>
      <xdr:col>23</xdr:col>
      <xdr:colOff>568325</xdr:colOff>
      <xdr:row>36</xdr:row>
      <xdr:rowOff>29028</xdr:rowOff>
    </xdr:to>
    <xdr:sp macro="" textlink="">
      <xdr:nvSpPr>
        <xdr:cNvPr id="135" name="円/楕円 134"/>
        <xdr:cNvSpPr/>
      </xdr:nvSpPr>
      <xdr:spPr>
        <a:xfrm>
          <a:off x="16268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121755</xdr:rowOff>
    </xdr:from>
    <xdr:ext cx="405111" cy="259045"/>
    <xdr:sp macro="" textlink="">
      <xdr:nvSpPr>
        <xdr:cNvPr id="136" name="【一般廃棄物処理施設】&#10;有形固定資産減価償却率該当値テキスト"/>
        <xdr:cNvSpPr txBox="1"/>
      </xdr:nvSpPr>
      <xdr:spPr>
        <a:xfrm>
          <a:off x="164084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37" name="正方形/長方形 13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8" name="正方形/長方形 1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39" name="正方形/長方形 1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40" name="正方形/長方形 1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41" name="正方形/長方形 1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2" name="正方形/長方形 1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3" name="正方形/長方形 1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44" name="正方形/長方形 14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45" name="テキスト ボックス 1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46" name="直線コネクタ 1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147" name="直線コネクタ 1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148" name="テキスト ボックス 14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149" name="直線コネクタ 1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39</xdr:row>
      <xdr:rowOff>138084</xdr:rowOff>
    </xdr:from>
    <xdr:ext cx="685572" cy="259045"/>
    <xdr:sp macro="" textlink="">
      <xdr:nvSpPr>
        <xdr:cNvPr id="150" name="テキスト ボックス 149"/>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151" name="直線コネクタ 1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37</xdr:row>
      <xdr:rowOff>154412</xdr:rowOff>
    </xdr:from>
    <xdr:ext cx="685572" cy="259045"/>
    <xdr:sp macro="" textlink="">
      <xdr:nvSpPr>
        <xdr:cNvPr id="152" name="テキスト ボックス 151"/>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153" name="直線コネクタ 1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170741</xdr:rowOff>
    </xdr:from>
    <xdr:ext cx="685572" cy="259045"/>
    <xdr:sp macro="" textlink="">
      <xdr:nvSpPr>
        <xdr:cNvPr id="154" name="テキスト ボックス 153"/>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155" name="直線コネクタ 1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156" name="テキスト ボックス 15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157" name="直線コネクタ 1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158" name="テキスト ボックス 15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59" name="直線コネクタ 1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160" name="テキスト ボックス 15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16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129365</xdr:rowOff>
    </xdr:from>
    <xdr:to>
      <xdr:col>32</xdr:col>
      <xdr:colOff>186689</xdr:colOff>
      <xdr:row>42</xdr:row>
      <xdr:rowOff>91900</xdr:rowOff>
    </xdr:to>
    <xdr:cxnSp macro="">
      <xdr:nvCxnSpPr>
        <xdr:cNvPr id="162" name="直線コネクタ 161"/>
        <xdr:cNvCxnSpPr/>
      </xdr:nvCxnSpPr>
      <xdr:spPr>
        <a:xfrm flipV="1">
          <a:off x="22160864" y="5787215"/>
          <a:ext cx="0" cy="15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95727</xdr:rowOff>
    </xdr:from>
    <xdr:ext cx="469744" cy="259045"/>
    <xdr:sp macro="" textlink="">
      <xdr:nvSpPr>
        <xdr:cNvPr id="163" name="【一般廃棄物処理施設】&#10;一人当たり有形固定資産（償却資産）額最小値テキスト"/>
        <xdr:cNvSpPr txBox="1"/>
      </xdr:nvSpPr>
      <xdr:spPr>
        <a:xfrm>
          <a:off x="22250400" y="72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32</xdr:col>
      <xdr:colOff>98425</xdr:colOff>
      <xdr:row>42</xdr:row>
      <xdr:rowOff>91900</xdr:rowOff>
    </xdr:from>
    <xdr:to>
      <xdr:col>32</xdr:col>
      <xdr:colOff>276225</xdr:colOff>
      <xdr:row>42</xdr:row>
      <xdr:rowOff>91900</xdr:rowOff>
    </xdr:to>
    <xdr:cxnSp macro="">
      <xdr:nvCxnSpPr>
        <xdr:cNvPr id="164" name="直線コネクタ 163"/>
        <xdr:cNvCxnSpPr/>
      </xdr:nvCxnSpPr>
      <xdr:spPr>
        <a:xfrm>
          <a:off x="22072600" y="72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76042</xdr:rowOff>
    </xdr:from>
    <xdr:ext cx="690189" cy="259045"/>
    <xdr:sp macro="" textlink="">
      <xdr:nvSpPr>
        <xdr:cNvPr id="165" name="【一般廃棄物処理施設】&#10;一人当たり有形固定資産（償却資産）額最大値テキスト"/>
        <xdr:cNvSpPr txBox="1"/>
      </xdr:nvSpPr>
      <xdr:spPr>
        <a:xfrm>
          <a:off x="22250400" y="556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4,612,201</a:t>
          </a:r>
          <a:endParaRPr kumimoji="1" lang="ja-JP" altLang="en-US" sz="1000" b="1">
            <a:latin typeface="ＭＳ Ｐゴシック"/>
          </a:endParaRPr>
        </a:p>
      </xdr:txBody>
    </xdr:sp>
    <xdr:clientData/>
  </xdr:oneCellAnchor>
  <xdr:twoCellAnchor>
    <xdr:from>
      <xdr:col>32</xdr:col>
      <xdr:colOff>98425</xdr:colOff>
      <xdr:row>33</xdr:row>
      <xdr:rowOff>129365</xdr:rowOff>
    </xdr:from>
    <xdr:to>
      <xdr:col>32</xdr:col>
      <xdr:colOff>276225</xdr:colOff>
      <xdr:row>33</xdr:row>
      <xdr:rowOff>129365</xdr:rowOff>
    </xdr:to>
    <xdr:cxnSp macro="">
      <xdr:nvCxnSpPr>
        <xdr:cNvPr id="166" name="直線コネクタ 165"/>
        <xdr:cNvCxnSpPr/>
      </xdr:nvCxnSpPr>
      <xdr:spPr>
        <a:xfrm>
          <a:off x="22072600" y="578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131647</xdr:rowOff>
    </xdr:from>
    <xdr:ext cx="599010" cy="259045"/>
    <xdr:sp macro="" textlink="">
      <xdr:nvSpPr>
        <xdr:cNvPr id="167" name="【一般廃棄物処理施設】&#10;一人当たり有形固定資産（償却資産）額平均値テキスト"/>
        <xdr:cNvSpPr txBox="1"/>
      </xdr:nvSpPr>
      <xdr:spPr>
        <a:xfrm>
          <a:off x="22250400" y="6989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319,711</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108770</xdr:rowOff>
    </xdr:from>
    <xdr:to>
      <xdr:col>32</xdr:col>
      <xdr:colOff>238125</xdr:colOff>
      <xdr:row>42</xdr:row>
      <xdr:rowOff>38920</xdr:rowOff>
    </xdr:to>
    <xdr:sp macro="" textlink="">
      <xdr:nvSpPr>
        <xdr:cNvPr id="168" name="フローチャート : 判断 167"/>
        <xdr:cNvSpPr/>
      </xdr:nvSpPr>
      <xdr:spPr>
        <a:xfrm>
          <a:off x="22110700" y="71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169" name="テキスト ボックス 1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70" name="テキスト ボックス 1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71" name="テキスト ボックス 1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72" name="テキスト ボックス 1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73" name="テキスト ボックス 1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18816</xdr:rowOff>
    </xdr:from>
    <xdr:to>
      <xdr:col>32</xdr:col>
      <xdr:colOff>238125</xdr:colOff>
      <xdr:row>42</xdr:row>
      <xdr:rowOff>120416</xdr:rowOff>
    </xdr:to>
    <xdr:sp macro="" textlink="">
      <xdr:nvSpPr>
        <xdr:cNvPr id="174" name="円/楕円 173"/>
        <xdr:cNvSpPr/>
      </xdr:nvSpPr>
      <xdr:spPr>
        <a:xfrm>
          <a:off x="22110700" y="72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105193</xdr:rowOff>
    </xdr:from>
    <xdr:ext cx="534377" cy="259045"/>
    <xdr:sp macro="" textlink="">
      <xdr:nvSpPr>
        <xdr:cNvPr id="175" name="【一般廃棄物処理施設】&#10;一人当たり有形固定資産（償却資産）額該当値テキスト"/>
        <xdr:cNvSpPr txBox="1"/>
      </xdr:nvSpPr>
      <xdr:spPr>
        <a:xfrm>
          <a:off x="22250400" y="71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176" name="正方形/長方形 17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83" name="正方形/長方形 182"/>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184" name="正方形/長方形 18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5" name="正方形/長方形 1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6" name="正方形/長方形 1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7" name="正方形/長方形 1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8" name="正方形/長方形 1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9" name="正方形/長方形 1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0" name="正方形/長方形 1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191" name="正方形/長方形 190"/>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192" name="正方形/長方形 19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3" name="正方形/長方形 1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4" name="正方形/長方形 1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5" name="正方形/長方形 1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6" name="正方形/長方形 1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7" name="正方形/長方形 1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8" name="正方形/長方形 1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199" name="正方形/長方形 19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00" name="テキスト ボックス 1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01" name="直線コネクタ 2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02" name="テキスト ボックス 2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203" name="直線コネクタ 2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204" name="テキスト ボックス 2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05" name="直線コネクタ 2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06" name="テキスト ボックス 2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07" name="直線コネクタ 2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08" name="テキスト ボックス 2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09" name="直線コネクタ 2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10" name="テキスト ボックス 2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11" name="直線コネクタ 2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212" name="テキスト ボックス 2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13" name="直線コネクタ 2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14" name="テキスト ボックス 2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21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144780</xdr:rowOff>
    </xdr:from>
    <xdr:to>
      <xdr:col>23</xdr:col>
      <xdr:colOff>516889</xdr:colOff>
      <xdr:row>86</xdr:row>
      <xdr:rowOff>28575</xdr:rowOff>
    </xdr:to>
    <xdr:cxnSp macro="">
      <xdr:nvCxnSpPr>
        <xdr:cNvPr id="216" name="直線コネクタ 215"/>
        <xdr:cNvCxnSpPr/>
      </xdr:nvCxnSpPr>
      <xdr:spPr>
        <a:xfrm flipV="1">
          <a:off x="16318864" y="1351788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217" name="【消防施設】&#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218" name="直線コネクタ 217"/>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91457</xdr:rowOff>
    </xdr:from>
    <xdr:ext cx="405111" cy="259045"/>
    <xdr:sp macro="" textlink="">
      <xdr:nvSpPr>
        <xdr:cNvPr id="219" name="【消防施設】&#10;有形固定資産減価償却率最大値テキスト"/>
        <xdr:cNvSpPr txBox="1"/>
      </xdr:nvSpPr>
      <xdr:spPr>
        <a:xfrm>
          <a:off x="16408400"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144780</xdr:rowOff>
    </xdr:from>
    <xdr:to>
      <xdr:col>23</xdr:col>
      <xdr:colOff>606425</xdr:colOff>
      <xdr:row>78</xdr:row>
      <xdr:rowOff>144780</xdr:rowOff>
    </xdr:to>
    <xdr:cxnSp macro="">
      <xdr:nvCxnSpPr>
        <xdr:cNvPr id="220" name="直線コネクタ 219"/>
        <xdr:cNvCxnSpPr/>
      </xdr:nvCxnSpPr>
      <xdr:spPr>
        <a:xfrm>
          <a:off x="16230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19702</xdr:rowOff>
    </xdr:from>
    <xdr:ext cx="405111" cy="259045"/>
    <xdr:sp macro="" textlink="">
      <xdr:nvSpPr>
        <xdr:cNvPr id="221" name="【消防施設】&#10;有形固定資産減価償却率平均値テキスト"/>
        <xdr:cNvSpPr txBox="1"/>
      </xdr:nvSpPr>
      <xdr:spPr>
        <a:xfrm>
          <a:off x="16408400" y="1373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168275</xdr:rowOff>
    </xdr:from>
    <xdr:to>
      <xdr:col>23</xdr:col>
      <xdr:colOff>568325</xdr:colOff>
      <xdr:row>81</xdr:row>
      <xdr:rowOff>98425</xdr:rowOff>
    </xdr:to>
    <xdr:sp macro="" textlink="">
      <xdr:nvSpPr>
        <xdr:cNvPr id="222" name="フローチャート : 判断 221"/>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223" name="テキスト ボックス 2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24" name="テキスト ボックス 2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25" name="テキスト ボックス 2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26" name="テキスト ボックス 2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27" name="テキスト ボックス 2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13970</xdr:rowOff>
    </xdr:from>
    <xdr:to>
      <xdr:col>23</xdr:col>
      <xdr:colOff>568325</xdr:colOff>
      <xdr:row>81</xdr:row>
      <xdr:rowOff>115570</xdr:rowOff>
    </xdr:to>
    <xdr:sp macro="" textlink="">
      <xdr:nvSpPr>
        <xdr:cNvPr id="228" name="円/楕円 227"/>
        <xdr:cNvSpPr/>
      </xdr:nvSpPr>
      <xdr:spPr>
        <a:xfrm>
          <a:off x="16268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163847</xdr:rowOff>
    </xdr:from>
    <xdr:ext cx="405111" cy="259045"/>
    <xdr:sp macro="" textlink="">
      <xdr:nvSpPr>
        <xdr:cNvPr id="229" name="【消防施設】&#10;有形固定資産減価償却率該当値テキスト"/>
        <xdr:cNvSpPr txBox="1"/>
      </xdr:nvSpPr>
      <xdr:spPr>
        <a:xfrm>
          <a:off x="16408400"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230" name="正方形/長方形 22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31" name="正方形/長方形 2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32" name="正方形/長方形 2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33" name="正方形/長方形 2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34" name="正方形/長方形 2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35" name="正方形/長方形 2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36" name="正方形/長方形 2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37" name="正方形/長方形 23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38" name="テキスト ボックス 2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39" name="直線コネクタ 2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40" name="テキスト ボックス 23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241" name="直線コネクタ 2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242" name="テキスト ボックス 2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243" name="直線コネクタ 2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244" name="テキスト ボックス 2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245" name="直線コネクタ 2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246" name="テキスト ボックス 2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247" name="直線コネクタ 2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248" name="テキスト ボックス 2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49" name="直線コネクタ 2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50" name="テキスト ボックス 2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251"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67818</xdr:rowOff>
    </xdr:from>
    <xdr:to>
      <xdr:col>32</xdr:col>
      <xdr:colOff>186689</xdr:colOff>
      <xdr:row>86</xdr:row>
      <xdr:rowOff>124968</xdr:rowOff>
    </xdr:to>
    <xdr:cxnSp macro="">
      <xdr:nvCxnSpPr>
        <xdr:cNvPr id="252" name="直線コネクタ 251"/>
        <xdr:cNvCxnSpPr/>
      </xdr:nvCxnSpPr>
      <xdr:spPr>
        <a:xfrm flipV="1">
          <a:off x="22160864" y="13612368"/>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128795</xdr:rowOff>
    </xdr:from>
    <xdr:ext cx="469744" cy="259045"/>
    <xdr:sp macro="" textlink="">
      <xdr:nvSpPr>
        <xdr:cNvPr id="253" name="【消防施設】&#10;一人当たり面積最小値テキスト"/>
        <xdr:cNvSpPr txBox="1"/>
      </xdr:nvSpPr>
      <xdr:spPr>
        <a:xfrm>
          <a:off x="22250400"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86</xdr:row>
      <xdr:rowOff>124968</xdr:rowOff>
    </xdr:from>
    <xdr:to>
      <xdr:col>32</xdr:col>
      <xdr:colOff>276225</xdr:colOff>
      <xdr:row>86</xdr:row>
      <xdr:rowOff>124968</xdr:rowOff>
    </xdr:to>
    <xdr:cxnSp macro="">
      <xdr:nvCxnSpPr>
        <xdr:cNvPr id="254" name="直線コネクタ 253"/>
        <xdr:cNvCxnSpPr/>
      </xdr:nvCxnSpPr>
      <xdr:spPr>
        <a:xfrm>
          <a:off x="22072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14495</xdr:rowOff>
    </xdr:from>
    <xdr:ext cx="469744" cy="259045"/>
    <xdr:sp macro="" textlink="">
      <xdr:nvSpPr>
        <xdr:cNvPr id="255" name="【消防施設】&#10;一人当たり面積最大値テキスト"/>
        <xdr:cNvSpPr txBox="1"/>
      </xdr:nvSpPr>
      <xdr:spPr>
        <a:xfrm>
          <a:off x="222504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79</xdr:row>
      <xdr:rowOff>67818</xdr:rowOff>
    </xdr:from>
    <xdr:to>
      <xdr:col>32</xdr:col>
      <xdr:colOff>276225</xdr:colOff>
      <xdr:row>79</xdr:row>
      <xdr:rowOff>67818</xdr:rowOff>
    </xdr:to>
    <xdr:cxnSp macro="">
      <xdr:nvCxnSpPr>
        <xdr:cNvPr id="256" name="直線コネクタ 255"/>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133621</xdr:rowOff>
    </xdr:from>
    <xdr:ext cx="469744" cy="259045"/>
    <xdr:sp macro="" textlink="">
      <xdr:nvSpPr>
        <xdr:cNvPr id="257" name="【消防施設】&#10;一人当たり面積平均値テキスト"/>
        <xdr:cNvSpPr txBox="1"/>
      </xdr:nvSpPr>
      <xdr:spPr>
        <a:xfrm>
          <a:off x="22250400" y="1402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258" name="フローチャート : 判断 257"/>
        <xdr:cNvSpPr/>
      </xdr:nvSpPr>
      <xdr:spPr>
        <a:xfrm>
          <a:off x="22110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259" name="テキスト ボックス 2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60" name="テキスト ボックス 2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61" name="テキスト ボックス 2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62" name="テキスト ボックス 2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63" name="テキスト ボックス 2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74168</xdr:rowOff>
    </xdr:from>
    <xdr:to>
      <xdr:col>32</xdr:col>
      <xdr:colOff>238125</xdr:colOff>
      <xdr:row>87</xdr:row>
      <xdr:rowOff>4318</xdr:rowOff>
    </xdr:to>
    <xdr:sp macro="" textlink="">
      <xdr:nvSpPr>
        <xdr:cNvPr id="264" name="円/楕円 263"/>
        <xdr:cNvSpPr/>
      </xdr:nvSpPr>
      <xdr:spPr>
        <a:xfrm>
          <a:off x="221107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160545</xdr:rowOff>
    </xdr:from>
    <xdr:ext cx="469744" cy="259045"/>
    <xdr:sp macro="" textlink="">
      <xdr:nvSpPr>
        <xdr:cNvPr id="265" name="【消防施設】&#10;一人当たり面積該当値テキスト"/>
        <xdr:cNvSpPr txBox="1"/>
      </xdr:nvSpPr>
      <xdr:spPr>
        <a:xfrm>
          <a:off x="22250400" y="1473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266" name="正方形/長方形 26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7" name="正方形/長方形 2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8" name="正方形/長方形 2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9" name="正方形/長方形 2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0" name="正方形/長方形 2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1" name="正方形/長方形 2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2" name="正方形/長方形 2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73" name="正方形/長方形 27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4" name="テキスト ボックス 2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5" name="直線コネクタ 2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6" name="テキスト ボックス 27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77" name="直線コネクタ 2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78" name="テキスト ボックス 2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79" name="直線コネクタ 2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0" name="テキスト ボックス 2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1" name="直線コネクタ 2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2" name="テキスト ボックス 2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3" name="直線コネクタ 2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4" name="テキスト ボックス 2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5" name="直線コネクタ 2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6" name="テキスト ボックス 28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7" name="直線コネクタ 2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8" name="テキスト ボックス 2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8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290" name="直線コネクタ 289"/>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291"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292" name="直線コネクタ 29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29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294" name="直線コネクタ 29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2557</xdr:rowOff>
    </xdr:from>
    <xdr:ext cx="405111" cy="259045"/>
    <xdr:sp macro="" textlink="">
      <xdr:nvSpPr>
        <xdr:cNvPr id="295" name="【庁舎】&#10;有形固定資産減価償却率平均値テキスト"/>
        <xdr:cNvSpPr txBox="1"/>
      </xdr:nvSpPr>
      <xdr:spPr>
        <a:xfrm>
          <a:off x="164084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296" name="フローチャート : 判断 295"/>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97" name="テキスト ボックス 2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98" name="テキスト ボックス 2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99" name="テキスト ボックス 2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0" name="テキスト ボックス 2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1" name="テキスト ボックス 3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154939</xdr:rowOff>
    </xdr:from>
    <xdr:to>
      <xdr:col>23</xdr:col>
      <xdr:colOff>568325</xdr:colOff>
      <xdr:row>108</xdr:row>
      <xdr:rowOff>85089</xdr:rowOff>
    </xdr:to>
    <xdr:sp macro="" textlink="">
      <xdr:nvSpPr>
        <xdr:cNvPr id="302" name="円/楕円 301"/>
        <xdr:cNvSpPr/>
      </xdr:nvSpPr>
      <xdr:spPr>
        <a:xfrm>
          <a:off x="16268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133366</xdr:rowOff>
    </xdr:from>
    <xdr:ext cx="405111" cy="259045"/>
    <xdr:sp macro="" textlink="">
      <xdr:nvSpPr>
        <xdr:cNvPr id="303" name="【庁舎】&#10;有形固定資産減価償却率該当値テキスト"/>
        <xdr:cNvSpPr txBox="1"/>
      </xdr:nvSpPr>
      <xdr:spPr>
        <a:xfrm>
          <a:off x="164084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04" name="正方形/長方形 30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05" name="正方形/長方形 3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06" name="正方形/長方形 3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07" name="正方形/長方形 3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08" name="正方形/長方形 3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09" name="正方形/長方形 3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0" name="正方形/長方形 3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11" name="正方形/長方形 31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2" name="テキスト ボックス 3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3" name="直線コネクタ 3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14" name="直線コネクタ 3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15" name="テキスト ボックス 3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16" name="直線コネクタ 3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17" name="テキスト ボックス 3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18" name="直線コネクタ 3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19" name="テキスト ボックス 3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20" name="直線コネクタ 3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21" name="テキスト ボックス 3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22" name="直線コネクタ 3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23" name="テキスト ボックス 3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24" name="直線コネクタ 3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25" name="テキスト ボックス 3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6" name="直線コネクタ 3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7" name="テキスト ボックス 3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2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329" name="直線コネクタ 328"/>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330"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331" name="直線コネクタ 330"/>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332"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333" name="直線コネクタ 332"/>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162904</xdr:rowOff>
    </xdr:from>
    <xdr:ext cx="469744" cy="259045"/>
    <xdr:sp macro="" textlink="">
      <xdr:nvSpPr>
        <xdr:cNvPr id="334" name="【庁舎】&#10;一人当たり面積平均値テキスト"/>
        <xdr:cNvSpPr txBox="1"/>
      </xdr:nvSpPr>
      <xdr:spPr>
        <a:xfrm>
          <a:off x="22250400" y="18165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335" name="フローチャート : 判断 334"/>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36" name="テキスト ボックス 3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37" name="テキスト ボックス 3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38" name="テキスト ボックス 3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39" name="テキスト ボックス 3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0" name="テキスト ボックス 3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142312</xdr:rowOff>
    </xdr:from>
    <xdr:to>
      <xdr:col>32</xdr:col>
      <xdr:colOff>238125</xdr:colOff>
      <xdr:row>108</xdr:row>
      <xdr:rowOff>72462</xdr:rowOff>
    </xdr:to>
    <xdr:sp macro="" textlink="">
      <xdr:nvSpPr>
        <xdr:cNvPr id="341" name="円/楕円 340"/>
        <xdr:cNvSpPr/>
      </xdr:nvSpPr>
      <xdr:spPr>
        <a:xfrm>
          <a:off x="22110700" y="184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57239</xdr:rowOff>
    </xdr:from>
    <xdr:ext cx="469744" cy="259045"/>
    <xdr:sp macro="" textlink="">
      <xdr:nvSpPr>
        <xdr:cNvPr id="342" name="【庁舎】&#10;一人当たり面積該当値テキスト"/>
        <xdr:cNvSpPr txBox="1"/>
      </xdr:nvSpPr>
      <xdr:spPr>
        <a:xfrm>
          <a:off x="22250400" y="1840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43" name="正方形/長方形 34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4" name="正方形/長方形 3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45" name="テキスト ボックス 34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一般廃棄物施設においては、減価償却率が高くなっているが、清掃センターにおいて、平成９年に建築し、施設が老朽化しているためである。なお、平成</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31</a:t>
          </a:r>
          <a:r>
            <a:rPr kumimoji="1" lang="ja-JP" altLang="en-US" sz="1300">
              <a:latin typeface="ＭＳ Ｐゴシック"/>
            </a:rPr>
            <a:t>年度で清掃センターの建替えを実施する。消防施設においては、主に各地区の消防団の格納庫と防火水槽があるが、特に格納庫の減価償却率が高くなっている。また</a:t>
          </a:r>
          <a:r>
            <a:rPr kumimoji="1" lang="en-US" altLang="ja-JP" sz="1300">
              <a:latin typeface="ＭＳ Ｐゴシック"/>
            </a:rPr>
            <a:t>1</a:t>
          </a:r>
          <a:r>
            <a:rPr kumimoji="1" lang="ja-JP" altLang="en-US" sz="1300">
              <a:latin typeface="ＭＳ Ｐゴシック"/>
            </a:rPr>
            <a:t>人あたりの面積については、離島であり、面積が狭いため、類似団体と比較して低くなっている。庁舎について減価償却率は他団体と比べて低くなっているが、姫島村役場庁舎において、平成</a:t>
          </a:r>
          <a:r>
            <a:rPr kumimoji="1" lang="en-US" altLang="ja-JP" sz="1300">
              <a:latin typeface="ＭＳ Ｐゴシック"/>
            </a:rPr>
            <a:t>14</a:t>
          </a:r>
          <a:r>
            <a:rPr kumimoji="1" lang="ja-JP" altLang="en-US" sz="1300">
              <a:latin typeface="ＭＳ Ｐゴシック"/>
            </a:rPr>
            <a:t>年に建築し、現在</a:t>
          </a:r>
          <a:r>
            <a:rPr kumimoji="1" lang="en-US" altLang="ja-JP" sz="1300">
              <a:latin typeface="ＭＳ Ｐゴシック"/>
            </a:rPr>
            <a:t>13</a:t>
          </a:r>
          <a:r>
            <a:rPr kumimoji="1" lang="ja-JP" altLang="en-US" sz="1300">
              <a:latin typeface="ＭＳ Ｐゴシック"/>
            </a:rPr>
            <a:t>年経過しているという、比較的新しい状態の為である。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2,202
2,202
6.98
2,258,238
2,094,900
144,851
1,397,373
2,007,181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村の主要産業である水産業は近年低迷しており、財政力指数は類似団体・県平均と比べても低く、人口の減少等により今後さらに低下することが予想されるが、主要産業である水産業の振興及び漁業と共存共栄できる観光の振興に取り組み、税収の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69" name="直線コネクタ 68"/>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147865</xdr:rowOff>
    </xdr:to>
    <xdr:cxnSp macro="">
      <xdr:nvCxnSpPr>
        <xdr:cNvPr id="72" name="直線コネクタ 71"/>
        <xdr:cNvCxnSpPr/>
      </xdr:nvCxnSpPr>
      <xdr:spPr>
        <a:xfrm flipV="1">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147865</xdr:rowOff>
    </xdr:to>
    <xdr:cxnSp macro="">
      <xdr:nvCxnSpPr>
        <xdr:cNvPr id="75" name="直線コネクタ 74"/>
        <xdr:cNvCxnSpPr/>
      </xdr:nvCxnSpPr>
      <xdr:spPr>
        <a:xfrm>
          <a:off x="2336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147865</xdr:rowOff>
    </xdr:to>
    <xdr:cxnSp macro="">
      <xdr:nvCxnSpPr>
        <xdr:cNvPr id="78" name="直線コネクタ 77"/>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9"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2" name="円/楕円 91"/>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3" name="テキスト ボックス 92"/>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4" name="円/楕円 93"/>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5" name="テキスト ボックス 94"/>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6" name="円/楕円 95"/>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7" name="テキスト ボックス 96"/>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に比べて８．０ポイント改善している。主な要因としては、公債費の減があげられる。内訳は、一般公共事業債の減、過疎対策事業債の減、臨時財政対策債の減によるものである。８．０ポイント改善したが、類似団体と比較すると高いので、今後も職員給与費の削減、退職者の補充を必要最小限に抑え、物品調達の見直しなどの歳出削減策を実施し、経常収支比率の減少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146473</xdr:rowOff>
    </xdr:from>
    <xdr:to>
      <xdr:col>7</xdr:col>
      <xdr:colOff>152400</xdr:colOff>
      <xdr:row>65</xdr:row>
      <xdr:rowOff>125306</xdr:rowOff>
    </xdr:to>
    <xdr:cxnSp macro="">
      <xdr:nvCxnSpPr>
        <xdr:cNvPr id="132" name="直線コネクタ 131"/>
        <xdr:cNvCxnSpPr/>
      </xdr:nvCxnSpPr>
      <xdr:spPr>
        <a:xfrm flipV="1">
          <a:off x="4114800" y="10947823"/>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64981</xdr:rowOff>
    </xdr:from>
    <xdr:to>
      <xdr:col>6</xdr:col>
      <xdr:colOff>0</xdr:colOff>
      <xdr:row>65</xdr:row>
      <xdr:rowOff>125306</xdr:rowOff>
    </xdr:to>
    <xdr:cxnSp macro="">
      <xdr:nvCxnSpPr>
        <xdr:cNvPr id="135" name="直線コネクタ 134"/>
        <xdr:cNvCxnSpPr/>
      </xdr:nvCxnSpPr>
      <xdr:spPr>
        <a:xfrm>
          <a:off x="3225800" y="112092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64981</xdr:rowOff>
    </xdr:to>
    <xdr:cxnSp macro="">
      <xdr:nvCxnSpPr>
        <xdr:cNvPr id="138" name="直線コネクタ 137"/>
        <xdr:cNvCxnSpPr/>
      </xdr:nvCxnSpPr>
      <xdr:spPr>
        <a:xfrm>
          <a:off x="2336800" y="11116733"/>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65</xdr:row>
      <xdr:rowOff>89112</xdr:rowOff>
    </xdr:to>
    <xdr:cxnSp macro="">
      <xdr:nvCxnSpPr>
        <xdr:cNvPr id="141" name="直線コネクタ 140"/>
        <xdr:cNvCxnSpPr/>
      </xdr:nvCxnSpPr>
      <xdr:spPr>
        <a:xfrm flipV="1">
          <a:off x="1447800" y="1111673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51" name="円/楕円 150"/>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67750</xdr:rowOff>
    </xdr:from>
    <xdr:ext cx="762000" cy="259045"/>
    <xdr:sp macro="" textlink="">
      <xdr:nvSpPr>
        <xdr:cNvPr id="152"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74506</xdr:rowOff>
    </xdr:from>
    <xdr:to>
      <xdr:col>6</xdr:col>
      <xdr:colOff>50800</xdr:colOff>
      <xdr:row>66</xdr:row>
      <xdr:rowOff>4656</xdr:rowOff>
    </xdr:to>
    <xdr:sp macro="" textlink="">
      <xdr:nvSpPr>
        <xdr:cNvPr id="153" name="円/楕円 152"/>
        <xdr:cNvSpPr/>
      </xdr:nvSpPr>
      <xdr:spPr>
        <a:xfrm>
          <a:off x="4064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160883</xdr:rowOff>
    </xdr:from>
    <xdr:ext cx="736600" cy="259045"/>
    <xdr:sp macro="" textlink="">
      <xdr:nvSpPr>
        <xdr:cNvPr id="154" name="テキスト ボックス 153"/>
        <xdr:cNvSpPr txBox="1"/>
      </xdr:nvSpPr>
      <xdr:spPr>
        <a:xfrm>
          <a:off x="3733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14181</xdr:rowOff>
    </xdr:from>
    <xdr:to>
      <xdr:col>4</xdr:col>
      <xdr:colOff>533400</xdr:colOff>
      <xdr:row>65</xdr:row>
      <xdr:rowOff>115781</xdr:rowOff>
    </xdr:to>
    <xdr:sp macro="" textlink="">
      <xdr:nvSpPr>
        <xdr:cNvPr id="155" name="円/楕円 154"/>
        <xdr:cNvSpPr/>
      </xdr:nvSpPr>
      <xdr:spPr>
        <a:xfrm>
          <a:off x="3175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100558</xdr:rowOff>
    </xdr:from>
    <xdr:ext cx="762000" cy="259045"/>
    <xdr:sp macro="" textlink="">
      <xdr:nvSpPr>
        <xdr:cNvPr id="156" name="テキスト ボックス 155"/>
        <xdr:cNvSpPr txBox="1"/>
      </xdr:nvSpPr>
      <xdr:spPr>
        <a:xfrm>
          <a:off x="2844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7" name="円/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8" name="テキスト ボックス 157"/>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38312</xdr:rowOff>
    </xdr:from>
    <xdr:to>
      <xdr:col>2</xdr:col>
      <xdr:colOff>127000</xdr:colOff>
      <xdr:row>65</xdr:row>
      <xdr:rowOff>139912</xdr:rowOff>
    </xdr:to>
    <xdr:sp macro="" textlink="">
      <xdr:nvSpPr>
        <xdr:cNvPr id="159" name="円/楕円 158"/>
        <xdr:cNvSpPr/>
      </xdr:nvSpPr>
      <xdr:spPr>
        <a:xfrm>
          <a:off x="1397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124689</xdr:rowOff>
    </xdr:from>
    <xdr:ext cx="762000" cy="259045"/>
    <xdr:sp macro="" textlink="">
      <xdr:nvSpPr>
        <xdr:cNvPr id="160" name="テキスト ボックス 159"/>
        <xdr:cNvSpPr txBox="1"/>
      </xdr:nvSpPr>
      <xdr:spPr>
        <a:xfrm>
          <a:off x="1066800" y="1126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[371,600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職報酬・給料・職員手当人件費の削減策を行っているが、依然として、国・県平均より高い状況である。これは、定住促進・雇用の場の確保として職員１人あたりの給料を低くし、職員を雇用する施策を実施しているためである。今後も職員給与等の人件費や物品調達の見直し等の物件費の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83410</xdr:rowOff>
    </xdr:from>
    <xdr:to>
      <xdr:col>7</xdr:col>
      <xdr:colOff>152400</xdr:colOff>
      <xdr:row>82</xdr:row>
      <xdr:rowOff>111300</xdr:rowOff>
    </xdr:to>
    <xdr:cxnSp macro="">
      <xdr:nvCxnSpPr>
        <xdr:cNvPr id="196" name="直線コネクタ 195"/>
        <xdr:cNvCxnSpPr/>
      </xdr:nvCxnSpPr>
      <xdr:spPr>
        <a:xfrm>
          <a:off x="4114800" y="14142310"/>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46047</xdr:rowOff>
    </xdr:from>
    <xdr:to>
      <xdr:col>6</xdr:col>
      <xdr:colOff>0</xdr:colOff>
      <xdr:row>82</xdr:row>
      <xdr:rowOff>83410</xdr:rowOff>
    </xdr:to>
    <xdr:cxnSp macro="">
      <xdr:nvCxnSpPr>
        <xdr:cNvPr id="199" name="直線コネクタ 198"/>
        <xdr:cNvCxnSpPr/>
      </xdr:nvCxnSpPr>
      <xdr:spPr>
        <a:xfrm>
          <a:off x="3225800" y="14104947"/>
          <a:ext cx="889000" cy="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46047</xdr:rowOff>
    </xdr:from>
    <xdr:to>
      <xdr:col>4</xdr:col>
      <xdr:colOff>482600</xdr:colOff>
      <xdr:row>82</xdr:row>
      <xdr:rowOff>67528</xdr:rowOff>
    </xdr:to>
    <xdr:cxnSp macro="">
      <xdr:nvCxnSpPr>
        <xdr:cNvPr id="202" name="直線コネクタ 201"/>
        <xdr:cNvCxnSpPr/>
      </xdr:nvCxnSpPr>
      <xdr:spPr>
        <a:xfrm flipV="1">
          <a:off x="2336800" y="14104947"/>
          <a:ext cx="88900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67528</xdr:rowOff>
    </xdr:from>
    <xdr:to>
      <xdr:col>3</xdr:col>
      <xdr:colOff>279400</xdr:colOff>
      <xdr:row>82</xdr:row>
      <xdr:rowOff>72172</xdr:rowOff>
    </xdr:to>
    <xdr:cxnSp macro="">
      <xdr:nvCxnSpPr>
        <xdr:cNvPr id="205" name="直線コネクタ 204"/>
        <xdr:cNvCxnSpPr/>
      </xdr:nvCxnSpPr>
      <xdr:spPr>
        <a:xfrm flipV="1">
          <a:off x="1447800" y="14126428"/>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60500</xdr:rowOff>
    </xdr:from>
    <xdr:to>
      <xdr:col>7</xdr:col>
      <xdr:colOff>203200</xdr:colOff>
      <xdr:row>82</xdr:row>
      <xdr:rowOff>162100</xdr:rowOff>
    </xdr:to>
    <xdr:sp macro="" textlink="">
      <xdr:nvSpPr>
        <xdr:cNvPr id="215" name="円/楕円 214"/>
        <xdr:cNvSpPr/>
      </xdr:nvSpPr>
      <xdr:spPr>
        <a:xfrm>
          <a:off x="4902200" y="141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77027</xdr:rowOff>
    </xdr:from>
    <xdr:ext cx="762000" cy="259045"/>
    <xdr:sp macro="" textlink="">
      <xdr:nvSpPr>
        <xdr:cNvPr id="216" name="人件費・物件費等の状況該当値テキスト"/>
        <xdr:cNvSpPr txBox="1"/>
      </xdr:nvSpPr>
      <xdr:spPr>
        <a:xfrm>
          <a:off x="5041900" y="139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371,600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32610</xdr:rowOff>
    </xdr:from>
    <xdr:to>
      <xdr:col>6</xdr:col>
      <xdr:colOff>50800</xdr:colOff>
      <xdr:row>82</xdr:row>
      <xdr:rowOff>134210</xdr:rowOff>
    </xdr:to>
    <xdr:sp macro="" textlink="">
      <xdr:nvSpPr>
        <xdr:cNvPr id="217" name="円/楕円 216"/>
        <xdr:cNvSpPr/>
      </xdr:nvSpPr>
      <xdr:spPr>
        <a:xfrm>
          <a:off x="4064000" y="140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144387</xdr:rowOff>
    </xdr:from>
    <xdr:ext cx="736600" cy="259045"/>
    <xdr:sp macro="" textlink="">
      <xdr:nvSpPr>
        <xdr:cNvPr id="218" name="テキスト ボックス 217"/>
        <xdr:cNvSpPr txBox="1"/>
      </xdr:nvSpPr>
      <xdr:spPr>
        <a:xfrm>
          <a:off x="3733800" y="13860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347,328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166697</xdr:rowOff>
    </xdr:from>
    <xdr:to>
      <xdr:col>4</xdr:col>
      <xdr:colOff>533400</xdr:colOff>
      <xdr:row>82</xdr:row>
      <xdr:rowOff>96847</xdr:rowOff>
    </xdr:to>
    <xdr:sp macro="" textlink="">
      <xdr:nvSpPr>
        <xdr:cNvPr id="219" name="円/楕円 218"/>
        <xdr:cNvSpPr/>
      </xdr:nvSpPr>
      <xdr:spPr>
        <a:xfrm>
          <a:off x="3175000" y="140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107024</xdr:rowOff>
    </xdr:from>
    <xdr:ext cx="762000" cy="259045"/>
    <xdr:sp macro="" textlink="">
      <xdr:nvSpPr>
        <xdr:cNvPr id="220" name="テキスト ボックス 219"/>
        <xdr:cNvSpPr txBox="1"/>
      </xdr:nvSpPr>
      <xdr:spPr>
        <a:xfrm>
          <a:off x="2844800" y="1382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314,811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16728</xdr:rowOff>
    </xdr:from>
    <xdr:to>
      <xdr:col>3</xdr:col>
      <xdr:colOff>330200</xdr:colOff>
      <xdr:row>82</xdr:row>
      <xdr:rowOff>118328</xdr:rowOff>
    </xdr:to>
    <xdr:sp macro="" textlink="">
      <xdr:nvSpPr>
        <xdr:cNvPr id="221" name="円/楕円 220"/>
        <xdr:cNvSpPr/>
      </xdr:nvSpPr>
      <xdr:spPr>
        <a:xfrm>
          <a:off x="2286000" y="140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128505</xdr:rowOff>
    </xdr:from>
    <xdr:ext cx="762000" cy="259045"/>
    <xdr:sp macro="" textlink="">
      <xdr:nvSpPr>
        <xdr:cNvPr id="222" name="テキスト ボックス 221"/>
        <xdr:cNvSpPr txBox="1"/>
      </xdr:nvSpPr>
      <xdr:spPr>
        <a:xfrm>
          <a:off x="1955800" y="138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21372</xdr:rowOff>
    </xdr:from>
    <xdr:to>
      <xdr:col>2</xdr:col>
      <xdr:colOff>127000</xdr:colOff>
      <xdr:row>82</xdr:row>
      <xdr:rowOff>122972</xdr:rowOff>
    </xdr:to>
    <xdr:sp macro="" textlink="">
      <xdr:nvSpPr>
        <xdr:cNvPr id="223" name="円/楕円 222"/>
        <xdr:cNvSpPr/>
      </xdr:nvSpPr>
      <xdr:spPr>
        <a:xfrm>
          <a:off x="1397000" y="1408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133149</xdr:rowOff>
    </xdr:from>
    <xdr:ext cx="762000" cy="259045"/>
    <xdr:sp macro="" textlink="">
      <xdr:nvSpPr>
        <xdr:cNvPr id="224" name="テキスト ボックス 223"/>
        <xdr:cNvSpPr txBox="1"/>
      </xdr:nvSpPr>
      <xdr:spPr>
        <a:xfrm>
          <a:off x="1066800" y="1384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337,548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では、定住促進・雇用の場の確保として職員１人あたりの給与を抑え、職員を多く雇用している（ワークシェアリング）ため、ラスパイレス指数は顕著に低くなっている。今後も施策の方向に変更はないため、この水準で推移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97282</xdr:rowOff>
    </xdr:from>
    <xdr:to>
      <xdr:col>24</xdr:col>
      <xdr:colOff>558800</xdr:colOff>
      <xdr:row>82</xdr:row>
      <xdr:rowOff>126237</xdr:rowOff>
    </xdr:to>
    <xdr:cxnSp macro="">
      <xdr:nvCxnSpPr>
        <xdr:cNvPr id="256" name="直線コネクタ 255"/>
        <xdr:cNvCxnSpPr/>
      </xdr:nvCxnSpPr>
      <xdr:spPr>
        <a:xfrm>
          <a:off x="16179800" y="14156182"/>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58674</xdr:rowOff>
    </xdr:from>
    <xdr:to>
      <xdr:col>23</xdr:col>
      <xdr:colOff>406400</xdr:colOff>
      <xdr:row>82</xdr:row>
      <xdr:rowOff>97282</xdr:rowOff>
    </xdr:to>
    <xdr:cxnSp macro="">
      <xdr:nvCxnSpPr>
        <xdr:cNvPr id="259" name="直線コネクタ 258"/>
        <xdr:cNvCxnSpPr/>
      </xdr:nvCxnSpPr>
      <xdr:spPr>
        <a:xfrm>
          <a:off x="15290800" y="141175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58674</xdr:rowOff>
    </xdr:from>
    <xdr:to>
      <xdr:col>22</xdr:col>
      <xdr:colOff>203200</xdr:colOff>
      <xdr:row>83</xdr:row>
      <xdr:rowOff>65787</xdr:rowOff>
    </xdr:to>
    <xdr:cxnSp macro="">
      <xdr:nvCxnSpPr>
        <xdr:cNvPr id="262" name="直線コネクタ 261"/>
        <xdr:cNvCxnSpPr/>
      </xdr:nvCxnSpPr>
      <xdr:spPr>
        <a:xfrm flipV="1">
          <a:off x="14401800" y="14117574"/>
          <a:ext cx="889000" cy="1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65787</xdr:rowOff>
    </xdr:from>
    <xdr:to>
      <xdr:col>21</xdr:col>
      <xdr:colOff>0</xdr:colOff>
      <xdr:row>83</xdr:row>
      <xdr:rowOff>80263</xdr:rowOff>
    </xdr:to>
    <xdr:cxnSp macro="">
      <xdr:nvCxnSpPr>
        <xdr:cNvPr id="265" name="直線コネクタ 264"/>
        <xdr:cNvCxnSpPr/>
      </xdr:nvCxnSpPr>
      <xdr:spPr>
        <a:xfrm flipV="1">
          <a:off x="13512800" y="14296137"/>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75437</xdr:rowOff>
    </xdr:from>
    <xdr:to>
      <xdr:col>24</xdr:col>
      <xdr:colOff>609600</xdr:colOff>
      <xdr:row>83</xdr:row>
      <xdr:rowOff>5587</xdr:rowOff>
    </xdr:to>
    <xdr:sp macro="" textlink="">
      <xdr:nvSpPr>
        <xdr:cNvPr id="275" name="円/楕円 274"/>
        <xdr:cNvSpPr/>
      </xdr:nvSpPr>
      <xdr:spPr>
        <a:xfrm>
          <a:off x="16967200" y="14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168164</xdr:rowOff>
    </xdr:from>
    <xdr:ext cx="762000" cy="259045"/>
    <xdr:sp macro="" textlink="">
      <xdr:nvSpPr>
        <xdr:cNvPr id="276" name="給与水準   （国との比較）該当値テキスト"/>
        <xdr:cNvSpPr txBox="1"/>
      </xdr:nvSpPr>
      <xdr:spPr>
        <a:xfrm>
          <a:off x="17106900" y="14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46482</xdr:rowOff>
    </xdr:from>
    <xdr:to>
      <xdr:col>23</xdr:col>
      <xdr:colOff>457200</xdr:colOff>
      <xdr:row>82</xdr:row>
      <xdr:rowOff>148082</xdr:rowOff>
    </xdr:to>
    <xdr:sp macro="" textlink="">
      <xdr:nvSpPr>
        <xdr:cNvPr id="277" name="円/楕円 276"/>
        <xdr:cNvSpPr/>
      </xdr:nvSpPr>
      <xdr:spPr>
        <a:xfrm>
          <a:off x="16129000" y="141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158259</xdr:rowOff>
    </xdr:from>
    <xdr:ext cx="736600" cy="259045"/>
    <xdr:sp macro="" textlink="">
      <xdr:nvSpPr>
        <xdr:cNvPr id="278" name="テキスト ボックス 277"/>
        <xdr:cNvSpPr txBox="1"/>
      </xdr:nvSpPr>
      <xdr:spPr>
        <a:xfrm>
          <a:off x="15798800" y="1387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7874</xdr:rowOff>
    </xdr:from>
    <xdr:to>
      <xdr:col>22</xdr:col>
      <xdr:colOff>254000</xdr:colOff>
      <xdr:row>82</xdr:row>
      <xdr:rowOff>109474</xdr:rowOff>
    </xdr:to>
    <xdr:sp macro="" textlink="">
      <xdr:nvSpPr>
        <xdr:cNvPr id="279" name="円/楕円 278"/>
        <xdr:cNvSpPr/>
      </xdr:nvSpPr>
      <xdr:spPr>
        <a:xfrm>
          <a:off x="152400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119651</xdr:rowOff>
    </xdr:from>
    <xdr:ext cx="762000" cy="259045"/>
    <xdr:sp macro="" textlink="">
      <xdr:nvSpPr>
        <xdr:cNvPr id="280" name="テキスト ボックス 279"/>
        <xdr:cNvSpPr txBox="1"/>
      </xdr:nvSpPr>
      <xdr:spPr>
        <a:xfrm>
          <a:off x="14909800" y="138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14987</xdr:rowOff>
    </xdr:from>
    <xdr:to>
      <xdr:col>21</xdr:col>
      <xdr:colOff>50800</xdr:colOff>
      <xdr:row>83</xdr:row>
      <xdr:rowOff>116587</xdr:rowOff>
    </xdr:to>
    <xdr:sp macro="" textlink="">
      <xdr:nvSpPr>
        <xdr:cNvPr id="281" name="円/楕円 280"/>
        <xdr:cNvSpPr/>
      </xdr:nvSpPr>
      <xdr:spPr>
        <a:xfrm>
          <a:off x="14351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126764</xdr:rowOff>
    </xdr:from>
    <xdr:ext cx="762000" cy="259045"/>
    <xdr:sp macro="" textlink="">
      <xdr:nvSpPr>
        <xdr:cNvPr id="282" name="テキスト ボックス 281"/>
        <xdr:cNvSpPr txBox="1"/>
      </xdr:nvSpPr>
      <xdr:spPr>
        <a:xfrm>
          <a:off x="14020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29463</xdr:rowOff>
    </xdr:from>
    <xdr:to>
      <xdr:col>19</xdr:col>
      <xdr:colOff>533400</xdr:colOff>
      <xdr:row>83</xdr:row>
      <xdr:rowOff>131063</xdr:rowOff>
    </xdr:to>
    <xdr:sp macro="" textlink="">
      <xdr:nvSpPr>
        <xdr:cNvPr id="283" name="円/楕円 282"/>
        <xdr:cNvSpPr/>
      </xdr:nvSpPr>
      <xdr:spPr>
        <a:xfrm>
          <a:off x="13462000" y="142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141240</xdr:rowOff>
    </xdr:from>
    <xdr:ext cx="762000" cy="259045"/>
    <xdr:sp macro="" textlink="">
      <xdr:nvSpPr>
        <xdr:cNvPr id="284" name="テキスト ボックス 283"/>
        <xdr:cNvSpPr txBox="1"/>
      </xdr:nvSpPr>
      <xdr:spPr>
        <a:xfrm>
          <a:off x="13131800" y="140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では、定住促進・雇用の場の確保として職員１人あたりの給与を抑え、職員を多く雇用している（ワークシェアリング）ため、職員数は類似団体を比較して多い。今後も引き続き、退職者補充を必要最小限に抑え、人口減における姫島村での最良な職員数を考慮しながら、定員管理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16929</xdr:rowOff>
    </xdr:from>
    <xdr:to>
      <xdr:col>24</xdr:col>
      <xdr:colOff>558800</xdr:colOff>
      <xdr:row>64</xdr:row>
      <xdr:rowOff>73634</xdr:rowOff>
    </xdr:to>
    <xdr:cxnSp macro="">
      <xdr:nvCxnSpPr>
        <xdr:cNvPr id="316" name="直線コネクタ 315"/>
        <xdr:cNvCxnSpPr/>
      </xdr:nvCxnSpPr>
      <xdr:spPr>
        <a:xfrm>
          <a:off x="16179800" y="10989729"/>
          <a:ext cx="8382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16929</xdr:rowOff>
    </xdr:from>
    <xdr:to>
      <xdr:col>23</xdr:col>
      <xdr:colOff>406400</xdr:colOff>
      <xdr:row>64</xdr:row>
      <xdr:rowOff>19101</xdr:rowOff>
    </xdr:to>
    <xdr:cxnSp macro="">
      <xdr:nvCxnSpPr>
        <xdr:cNvPr id="319" name="直線コネクタ 318"/>
        <xdr:cNvCxnSpPr/>
      </xdr:nvCxnSpPr>
      <xdr:spPr>
        <a:xfrm flipV="1">
          <a:off x="15290800" y="1098972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59766</xdr:rowOff>
    </xdr:from>
    <xdr:to>
      <xdr:col>22</xdr:col>
      <xdr:colOff>203200</xdr:colOff>
      <xdr:row>64</xdr:row>
      <xdr:rowOff>19101</xdr:rowOff>
    </xdr:to>
    <xdr:cxnSp macro="">
      <xdr:nvCxnSpPr>
        <xdr:cNvPr id="322" name="直線コネクタ 321"/>
        <xdr:cNvCxnSpPr/>
      </xdr:nvCxnSpPr>
      <xdr:spPr>
        <a:xfrm>
          <a:off x="14401800" y="10861116"/>
          <a:ext cx="889000" cy="1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59766</xdr:rowOff>
    </xdr:from>
    <xdr:to>
      <xdr:col>21</xdr:col>
      <xdr:colOff>0</xdr:colOff>
      <xdr:row>63</xdr:row>
      <xdr:rowOff>113576</xdr:rowOff>
    </xdr:to>
    <xdr:cxnSp macro="">
      <xdr:nvCxnSpPr>
        <xdr:cNvPr id="325" name="直線コネクタ 324"/>
        <xdr:cNvCxnSpPr/>
      </xdr:nvCxnSpPr>
      <xdr:spPr>
        <a:xfrm flipV="1">
          <a:off x="13512800" y="10861116"/>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22834</xdr:rowOff>
    </xdr:from>
    <xdr:to>
      <xdr:col>24</xdr:col>
      <xdr:colOff>609600</xdr:colOff>
      <xdr:row>64</xdr:row>
      <xdr:rowOff>124434</xdr:rowOff>
    </xdr:to>
    <xdr:sp macro="" textlink="">
      <xdr:nvSpPr>
        <xdr:cNvPr id="335" name="円/楕円 334"/>
        <xdr:cNvSpPr/>
      </xdr:nvSpPr>
      <xdr:spPr>
        <a:xfrm>
          <a:off x="16967200" y="109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166361</xdr:rowOff>
    </xdr:from>
    <xdr:ext cx="762000" cy="259045"/>
    <xdr:sp macro="" textlink="">
      <xdr:nvSpPr>
        <xdr:cNvPr id="336" name="定員管理の状況該当値テキスト"/>
        <xdr:cNvSpPr txBox="1"/>
      </xdr:nvSpPr>
      <xdr:spPr>
        <a:xfrm>
          <a:off x="17106900" y="1096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137579</xdr:rowOff>
    </xdr:from>
    <xdr:to>
      <xdr:col>23</xdr:col>
      <xdr:colOff>457200</xdr:colOff>
      <xdr:row>64</xdr:row>
      <xdr:rowOff>67729</xdr:rowOff>
    </xdr:to>
    <xdr:sp macro="" textlink="">
      <xdr:nvSpPr>
        <xdr:cNvPr id="337" name="円/楕円 336"/>
        <xdr:cNvSpPr/>
      </xdr:nvSpPr>
      <xdr:spPr>
        <a:xfrm>
          <a:off x="16129000" y="109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52506</xdr:rowOff>
    </xdr:from>
    <xdr:ext cx="736600" cy="259045"/>
    <xdr:sp macro="" textlink="">
      <xdr:nvSpPr>
        <xdr:cNvPr id="338" name="テキスト ボックス 337"/>
        <xdr:cNvSpPr txBox="1"/>
      </xdr:nvSpPr>
      <xdr:spPr>
        <a:xfrm>
          <a:off x="15798800" y="1102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139751</xdr:rowOff>
    </xdr:from>
    <xdr:to>
      <xdr:col>22</xdr:col>
      <xdr:colOff>254000</xdr:colOff>
      <xdr:row>64</xdr:row>
      <xdr:rowOff>69901</xdr:rowOff>
    </xdr:to>
    <xdr:sp macro="" textlink="">
      <xdr:nvSpPr>
        <xdr:cNvPr id="339" name="円/楕円 338"/>
        <xdr:cNvSpPr/>
      </xdr:nvSpPr>
      <xdr:spPr>
        <a:xfrm>
          <a:off x="15240000" y="10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54678</xdr:rowOff>
    </xdr:from>
    <xdr:ext cx="762000" cy="259045"/>
    <xdr:sp macro="" textlink="">
      <xdr:nvSpPr>
        <xdr:cNvPr id="340" name="テキスト ボックス 339"/>
        <xdr:cNvSpPr txBox="1"/>
      </xdr:nvSpPr>
      <xdr:spPr>
        <a:xfrm>
          <a:off x="14909800" y="1102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8966</xdr:rowOff>
    </xdr:from>
    <xdr:to>
      <xdr:col>21</xdr:col>
      <xdr:colOff>50800</xdr:colOff>
      <xdr:row>63</xdr:row>
      <xdr:rowOff>110566</xdr:rowOff>
    </xdr:to>
    <xdr:sp macro="" textlink="">
      <xdr:nvSpPr>
        <xdr:cNvPr id="341" name="円/楕円 340"/>
        <xdr:cNvSpPr/>
      </xdr:nvSpPr>
      <xdr:spPr>
        <a:xfrm>
          <a:off x="14351000" y="108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95343</xdr:rowOff>
    </xdr:from>
    <xdr:ext cx="762000" cy="259045"/>
    <xdr:sp macro="" textlink="">
      <xdr:nvSpPr>
        <xdr:cNvPr id="342" name="テキスト ボックス 341"/>
        <xdr:cNvSpPr txBox="1"/>
      </xdr:nvSpPr>
      <xdr:spPr>
        <a:xfrm>
          <a:off x="14020800" y="1089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62776</xdr:rowOff>
    </xdr:from>
    <xdr:to>
      <xdr:col>19</xdr:col>
      <xdr:colOff>533400</xdr:colOff>
      <xdr:row>63</xdr:row>
      <xdr:rowOff>164376</xdr:rowOff>
    </xdr:to>
    <xdr:sp macro="" textlink="">
      <xdr:nvSpPr>
        <xdr:cNvPr id="343" name="円/楕円 342"/>
        <xdr:cNvSpPr/>
      </xdr:nvSpPr>
      <xdr:spPr>
        <a:xfrm>
          <a:off x="13462000" y="108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149153</xdr:rowOff>
    </xdr:from>
    <xdr:ext cx="762000" cy="259045"/>
    <xdr:sp macro="" textlink="">
      <xdr:nvSpPr>
        <xdr:cNvPr id="344" name="テキスト ボックス 343"/>
        <xdr:cNvSpPr txBox="1"/>
      </xdr:nvSpPr>
      <xdr:spPr>
        <a:xfrm>
          <a:off x="13131800" y="109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離島という地理的条件により、漁港・漁場・下水道等の社会資本の整備を重点的に行っており、その大半の財源に起債を充当している。しかし、元利償還金のピーク（平成２２年度）を過ぎているため、実質公債費比率は年々減少しているところである。しかし、今後においては、現存する社会資本の更新に多額の費用がかかると推測されるため、将来負担の増とならないよう注視し、計画的に実施していくとともに、借入については交付税措置の多い地方債の借入を中心に考慮し、財政の健全化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47244</xdr:rowOff>
    </xdr:from>
    <xdr:to>
      <xdr:col>24</xdr:col>
      <xdr:colOff>558800</xdr:colOff>
      <xdr:row>41</xdr:row>
      <xdr:rowOff>109982</xdr:rowOff>
    </xdr:to>
    <xdr:cxnSp macro="">
      <xdr:nvCxnSpPr>
        <xdr:cNvPr id="375" name="直線コネクタ 374"/>
        <xdr:cNvCxnSpPr/>
      </xdr:nvCxnSpPr>
      <xdr:spPr>
        <a:xfrm flipV="1">
          <a:off x="16179800" y="707669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109982</xdr:rowOff>
    </xdr:from>
    <xdr:to>
      <xdr:col>23</xdr:col>
      <xdr:colOff>406400</xdr:colOff>
      <xdr:row>41</xdr:row>
      <xdr:rowOff>158242</xdr:rowOff>
    </xdr:to>
    <xdr:cxnSp macro="">
      <xdr:nvCxnSpPr>
        <xdr:cNvPr id="378" name="直線コネクタ 377"/>
        <xdr:cNvCxnSpPr/>
      </xdr:nvCxnSpPr>
      <xdr:spPr>
        <a:xfrm flipV="1">
          <a:off x="15290800" y="713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42</xdr:row>
      <xdr:rowOff>64008</xdr:rowOff>
    </xdr:to>
    <xdr:cxnSp macro="">
      <xdr:nvCxnSpPr>
        <xdr:cNvPr id="381" name="直線コネクタ 380"/>
        <xdr:cNvCxnSpPr/>
      </xdr:nvCxnSpPr>
      <xdr:spPr>
        <a:xfrm flipV="1">
          <a:off x="14401800" y="718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42</xdr:row>
      <xdr:rowOff>150876</xdr:rowOff>
    </xdr:to>
    <xdr:cxnSp macro="">
      <xdr:nvCxnSpPr>
        <xdr:cNvPr id="384" name="直線コネクタ 383"/>
        <xdr:cNvCxnSpPr/>
      </xdr:nvCxnSpPr>
      <xdr:spPr>
        <a:xfrm flipV="1">
          <a:off x="13512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94" name="円/楕円 393"/>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12971</xdr:rowOff>
    </xdr:from>
    <xdr:ext cx="762000" cy="259045"/>
    <xdr:sp macro="" textlink="">
      <xdr:nvSpPr>
        <xdr:cNvPr id="395" name="公債費負担の状況該当値テキスト"/>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396" name="円/楕円 395"/>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97" name="テキスト ボックス 39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107442</xdr:rowOff>
    </xdr:from>
    <xdr:to>
      <xdr:col>22</xdr:col>
      <xdr:colOff>254000</xdr:colOff>
      <xdr:row>42</xdr:row>
      <xdr:rowOff>37592</xdr:rowOff>
    </xdr:to>
    <xdr:sp macro="" textlink="">
      <xdr:nvSpPr>
        <xdr:cNvPr id="398" name="円/楕円 397"/>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99" name="テキスト ボックス 398"/>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400" name="円/楕円 399"/>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401" name="テキスト ボックス 400"/>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2" name="円/楕円 401"/>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03" name="テキスト ボックス 402"/>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２４８．８％となっている。退職手当支給見込額に対し、多く積立金を保有しており、公営企業債を含んだ地方債現在高より、充当可能基金と基準財政需要額算入見込額が上回っているため、将来負担比率は０％を下回っている。今後の職員の新採用を抑制し、退職手当額を抑えて、また借入については交付税措置の多い地方債の借入を中心に考慮し、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2,202
2,202
6.98
2,258,238
2,094,900
144,851
1,397,373
2,007,181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住促進・雇用の場の確保として職員１人あたりの給与を低くし、職員を多く雇用する施策を実施しているため、類似団体と比較して高くなっている。平成２６年度に比べて２．３ポイント改善しているが、要因として退職手当組合負担金の減があげられる。今後も引き続き、職員給与費の削減や、退職者の補充を必要最小限にとどめる等の歳出削減策を行い、経常収支比率の減少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156718</xdr:rowOff>
    </xdr:from>
    <xdr:to>
      <xdr:col>7</xdr:col>
      <xdr:colOff>15875</xdr:colOff>
      <xdr:row>40</xdr:row>
      <xdr:rowOff>90424</xdr:rowOff>
    </xdr:to>
    <xdr:cxnSp macro="">
      <xdr:nvCxnSpPr>
        <xdr:cNvPr id="64" name="直線コネクタ 63"/>
        <xdr:cNvCxnSpPr/>
      </xdr:nvCxnSpPr>
      <xdr:spPr>
        <a:xfrm flipV="1">
          <a:off x="3987800" y="68432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138430</xdr:rowOff>
    </xdr:from>
    <xdr:to>
      <xdr:col>5</xdr:col>
      <xdr:colOff>549275</xdr:colOff>
      <xdr:row>40</xdr:row>
      <xdr:rowOff>90424</xdr:rowOff>
    </xdr:to>
    <xdr:cxnSp macro="">
      <xdr:nvCxnSpPr>
        <xdr:cNvPr id="67" name="直線コネクタ 66"/>
        <xdr:cNvCxnSpPr/>
      </xdr:nvCxnSpPr>
      <xdr:spPr>
        <a:xfrm>
          <a:off x="3098800" y="68249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39</xdr:row>
      <xdr:rowOff>147574</xdr:rowOff>
    </xdr:to>
    <xdr:cxnSp macro="">
      <xdr:nvCxnSpPr>
        <xdr:cNvPr id="70" name="直線コネクタ 69"/>
        <xdr:cNvCxnSpPr/>
      </xdr:nvCxnSpPr>
      <xdr:spPr>
        <a:xfrm flipV="1">
          <a:off x="2209800" y="6824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147574</xdr:rowOff>
    </xdr:from>
    <xdr:to>
      <xdr:col>3</xdr:col>
      <xdr:colOff>142875</xdr:colOff>
      <xdr:row>40</xdr:row>
      <xdr:rowOff>17272</xdr:rowOff>
    </xdr:to>
    <xdr:cxnSp macro="">
      <xdr:nvCxnSpPr>
        <xdr:cNvPr id="73" name="直線コネクタ 72"/>
        <xdr:cNvCxnSpPr/>
      </xdr:nvCxnSpPr>
      <xdr:spPr>
        <a:xfrm flipV="1">
          <a:off x="1320800" y="6834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105918</xdr:rowOff>
    </xdr:from>
    <xdr:to>
      <xdr:col>7</xdr:col>
      <xdr:colOff>66675</xdr:colOff>
      <xdr:row>40</xdr:row>
      <xdr:rowOff>36068</xdr:rowOff>
    </xdr:to>
    <xdr:sp macro="" textlink="">
      <xdr:nvSpPr>
        <xdr:cNvPr id="83" name="円/楕円 82"/>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77995</xdr:rowOff>
    </xdr:from>
    <xdr:ext cx="762000" cy="259045"/>
    <xdr:sp macro="" textlink="">
      <xdr:nvSpPr>
        <xdr:cNvPr id="84" name="人件費該当値テキスト"/>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39624</xdr:rowOff>
    </xdr:from>
    <xdr:to>
      <xdr:col>5</xdr:col>
      <xdr:colOff>600075</xdr:colOff>
      <xdr:row>40</xdr:row>
      <xdr:rowOff>141224</xdr:rowOff>
    </xdr:to>
    <xdr:sp macro="" textlink="">
      <xdr:nvSpPr>
        <xdr:cNvPr id="85" name="円/楕円 84"/>
        <xdr:cNvSpPr/>
      </xdr:nvSpPr>
      <xdr:spPr>
        <a:xfrm>
          <a:off x="3937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126001</xdr:rowOff>
    </xdr:from>
    <xdr:ext cx="736600" cy="259045"/>
    <xdr:sp macro="" textlink="">
      <xdr:nvSpPr>
        <xdr:cNvPr id="86" name="テキスト ボックス 85"/>
        <xdr:cNvSpPr txBox="1"/>
      </xdr:nvSpPr>
      <xdr:spPr>
        <a:xfrm>
          <a:off x="3606800" y="69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7" name="円/楕円 86"/>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88" name="テキスト ボックス 87"/>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96774</xdr:rowOff>
    </xdr:from>
    <xdr:to>
      <xdr:col>3</xdr:col>
      <xdr:colOff>193675</xdr:colOff>
      <xdr:row>40</xdr:row>
      <xdr:rowOff>26924</xdr:rowOff>
    </xdr:to>
    <xdr:sp macro="" textlink="">
      <xdr:nvSpPr>
        <xdr:cNvPr id="89" name="円/楕円 88"/>
        <xdr:cNvSpPr/>
      </xdr:nvSpPr>
      <xdr:spPr>
        <a:xfrm>
          <a:off x="2159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11701</xdr:rowOff>
    </xdr:from>
    <xdr:ext cx="762000" cy="259045"/>
    <xdr:sp macro="" textlink="">
      <xdr:nvSpPr>
        <xdr:cNvPr id="90" name="テキスト ボックス 89"/>
        <xdr:cNvSpPr txBox="1"/>
      </xdr:nvSpPr>
      <xdr:spPr>
        <a:xfrm>
          <a:off x="1828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137922</xdr:rowOff>
    </xdr:from>
    <xdr:to>
      <xdr:col>1</xdr:col>
      <xdr:colOff>676275</xdr:colOff>
      <xdr:row>40</xdr:row>
      <xdr:rowOff>68072</xdr:rowOff>
    </xdr:to>
    <xdr:sp macro="" textlink="">
      <xdr:nvSpPr>
        <xdr:cNvPr id="91" name="円/楕円 90"/>
        <xdr:cNvSpPr/>
      </xdr:nvSpPr>
      <xdr:spPr>
        <a:xfrm>
          <a:off x="1270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52849</xdr:rowOff>
    </xdr:from>
    <xdr:ext cx="762000" cy="259045"/>
    <xdr:sp macro="" textlink="">
      <xdr:nvSpPr>
        <xdr:cNvPr id="92" name="テキスト ボックス 91"/>
        <xdr:cNvSpPr txBox="1"/>
      </xdr:nvSpPr>
      <xdr:spPr>
        <a:xfrm>
          <a:off x="939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平成２６年度と比べて、ポイントに変更はない。今後も引き続き、物品調達の見直し等の経費削減に努め、財政の健全化を図る。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1270</xdr:rowOff>
    </xdr:to>
    <xdr:cxnSp macro="">
      <xdr:nvCxnSpPr>
        <xdr:cNvPr id="125" name="直線コネクタ 124"/>
        <xdr:cNvCxnSpPr/>
      </xdr:nvCxnSpPr>
      <xdr:spPr>
        <a:xfrm>
          <a:off x="15671800" y="2915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1270</xdr:rowOff>
    </xdr:to>
    <xdr:cxnSp macro="">
      <xdr:nvCxnSpPr>
        <xdr:cNvPr id="128" name="直線コネクタ 127"/>
        <xdr:cNvCxnSpPr/>
      </xdr:nvCxnSpPr>
      <xdr:spPr>
        <a:xfrm>
          <a:off x="14782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17</xdr:row>
      <xdr:rowOff>1270</xdr:rowOff>
    </xdr:to>
    <xdr:cxnSp macro="">
      <xdr:nvCxnSpPr>
        <xdr:cNvPr id="131" name="直線コネクタ 130"/>
        <xdr:cNvCxnSpPr/>
      </xdr:nvCxnSpPr>
      <xdr:spPr>
        <a:xfrm>
          <a:off x="13893800" y="2839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73660</xdr:rowOff>
    </xdr:from>
    <xdr:to>
      <xdr:col>20</xdr:col>
      <xdr:colOff>158750</xdr:colOff>
      <xdr:row>16</xdr:row>
      <xdr:rowOff>96520</xdr:rowOff>
    </xdr:to>
    <xdr:cxnSp macro="">
      <xdr:nvCxnSpPr>
        <xdr:cNvPr id="134" name="直線コネクタ 133"/>
        <xdr:cNvCxnSpPr/>
      </xdr:nvCxnSpPr>
      <xdr:spPr>
        <a:xfrm>
          <a:off x="13004800" y="281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0" name="円/楕円 149"/>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1" name="テキスト ボックス 150"/>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2" name="円/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109237</xdr:rowOff>
    </xdr:from>
    <xdr:ext cx="762000" cy="259045"/>
    <xdr:sp macro="" textlink="">
      <xdr:nvSpPr>
        <xdr:cNvPr id="153" name="テキスト ボックス 152"/>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べて０．２ポイント減少している。その要因は子ども医療費の助成について平成２７年度はその財源を平成２６年度から繰り越して実施した地方創生先行型交付金を充当して実施したことによるものと考えられる。平成２８年度以降については平成２６年度と同様に地方債（過疎対策事業債・ソフト事業）を充当するため、ポイントについては、平成２６年度の水準に戻ると考え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29028</xdr:rowOff>
    </xdr:to>
    <xdr:cxnSp macro="">
      <xdr:nvCxnSpPr>
        <xdr:cNvPr id="187" name="直線コネクタ 186"/>
        <xdr:cNvCxnSpPr/>
      </xdr:nvCxnSpPr>
      <xdr:spPr>
        <a:xfrm flipV="1">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29028</xdr:rowOff>
    </xdr:to>
    <xdr:cxnSp macro="">
      <xdr:nvCxnSpPr>
        <xdr:cNvPr id="190" name="直線コネクタ 189"/>
        <xdr:cNvCxnSpPr/>
      </xdr:nvCxnSpPr>
      <xdr:spPr>
        <a:xfrm>
          <a:off x="3098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3" name="直線コネクタ 192"/>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54</xdr:row>
      <xdr:rowOff>12700</xdr:rowOff>
    </xdr:to>
    <xdr:cxnSp macro="">
      <xdr:nvCxnSpPr>
        <xdr:cNvPr id="196" name="直線コネクタ 195"/>
        <xdr:cNvCxnSpPr/>
      </xdr:nvCxnSpPr>
      <xdr:spPr>
        <a:xfrm>
          <a:off x="1320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平成２６年度と比べて０．２ポイント改善しているが、金額は７，１００千円の増となっている。金額の増については、介護保険特別会計及び後期高齢者医療特別会計への繰出金の増が主な要因である。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156718</xdr:rowOff>
    </xdr:from>
    <xdr:to>
      <xdr:col>24</xdr:col>
      <xdr:colOff>31750</xdr:colOff>
      <xdr:row>55</xdr:row>
      <xdr:rowOff>165862</xdr:rowOff>
    </xdr:to>
    <xdr:cxnSp macro="">
      <xdr:nvCxnSpPr>
        <xdr:cNvPr id="245" name="直線コネクタ 244"/>
        <xdr:cNvCxnSpPr/>
      </xdr:nvCxnSpPr>
      <xdr:spPr>
        <a:xfrm flipV="1">
          <a:off x="15671800" y="9586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165862</xdr:rowOff>
    </xdr:from>
    <xdr:to>
      <xdr:col>22</xdr:col>
      <xdr:colOff>565150</xdr:colOff>
      <xdr:row>56</xdr:row>
      <xdr:rowOff>3556</xdr:rowOff>
    </xdr:to>
    <xdr:cxnSp macro="">
      <xdr:nvCxnSpPr>
        <xdr:cNvPr id="248" name="直線コネクタ 247"/>
        <xdr:cNvCxnSpPr/>
      </xdr:nvCxnSpPr>
      <xdr:spPr>
        <a:xfrm flipV="1">
          <a:off x="14782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xdr:rowOff>
    </xdr:from>
    <xdr:to>
      <xdr:col>21</xdr:col>
      <xdr:colOff>361950</xdr:colOff>
      <xdr:row>56</xdr:row>
      <xdr:rowOff>12700</xdr:rowOff>
    </xdr:to>
    <xdr:cxnSp macro="">
      <xdr:nvCxnSpPr>
        <xdr:cNvPr id="251" name="直線コネクタ 250"/>
        <xdr:cNvCxnSpPr/>
      </xdr:nvCxnSpPr>
      <xdr:spPr>
        <a:xfrm flipV="1">
          <a:off x="13893800" y="9604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30988</xdr:rowOff>
    </xdr:to>
    <xdr:cxnSp macro="">
      <xdr:nvCxnSpPr>
        <xdr:cNvPr id="254" name="直線コネクタ 253"/>
        <xdr:cNvCxnSpPr/>
      </xdr:nvCxnSpPr>
      <xdr:spPr>
        <a:xfrm flipV="1">
          <a:off x="13004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105918</xdr:rowOff>
    </xdr:from>
    <xdr:to>
      <xdr:col>24</xdr:col>
      <xdr:colOff>82550</xdr:colOff>
      <xdr:row>56</xdr:row>
      <xdr:rowOff>36068</xdr:rowOff>
    </xdr:to>
    <xdr:sp macro="" textlink="">
      <xdr:nvSpPr>
        <xdr:cNvPr id="264" name="円/楕円 263"/>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122445</xdr:rowOff>
    </xdr:from>
    <xdr:ext cx="762000" cy="259045"/>
    <xdr:sp macro="" textlink="">
      <xdr:nvSpPr>
        <xdr:cNvPr id="265"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115062</xdr:rowOff>
    </xdr:from>
    <xdr:to>
      <xdr:col>22</xdr:col>
      <xdr:colOff>615950</xdr:colOff>
      <xdr:row>56</xdr:row>
      <xdr:rowOff>45212</xdr:rowOff>
    </xdr:to>
    <xdr:sp macro="" textlink="">
      <xdr:nvSpPr>
        <xdr:cNvPr id="266" name="円/楕円 265"/>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55389</xdr:rowOff>
    </xdr:from>
    <xdr:ext cx="736600" cy="259045"/>
    <xdr:sp macro="" textlink="">
      <xdr:nvSpPr>
        <xdr:cNvPr id="267" name="テキスト ボックス 266"/>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124206</xdr:rowOff>
    </xdr:from>
    <xdr:to>
      <xdr:col>21</xdr:col>
      <xdr:colOff>412750</xdr:colOff>
      <xdr:row>56</xdr:row>
      <xdr:rowOff>54356</xdr:rowOff>
    </xdr:to>
    <xdr:sp macro="" textlink="">
      <xdr:nvSpPr>
        <xdr:cNvPr id="268" name="円/楕円 267"/>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64533</xdr:rowOff>
    </xdr:from>
    <xdr:ext cx="762000" cy="259045"/>
    <xdr:sp macro="" textlink="">
      <xdr:nvSpPr>
        <xdr:cNvPr id="269" name="テキスト ボックス 268"/>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0" name="円/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72" name="円/楕円 271"/>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73" name="テキスト ボックス 272"/>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平成２６年度と比べて０．１ポイントの悪化となっている。主な要因として、出産祝金の増（出生数の増加）が要因と考えている。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165862</xdr:rowOff>
    </xdr:from>
    <xdr:to>
      <xdr:col>24</xdr:col>
      <xdr:colOff>31750</xdr:colOff>
      <xdr:row>33</xdr:row>
      <xdr:rowOff>170434</xdr:rowOff>
    </xdr:to>
    <xdr:cxnSp macro="">
      <xdr:nvCxnSpPr>
        <xdr:cNvPr id="303" name="直線コネクタ 302"/>
        <xdr:cNvCxnSpPr/>
      </xdr:nvCxnSpPr>
      <xdr:spPr>
        <a:xfrm>
          <a:off x="15671800" y="58237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165862</xdr:rowOff>
    </xdr:from>
    <xdr:to>
      <xdr:col>22</xdr:col>
      <xdr:colOff>565150</xdr:colOff>
      <xdr:row>33</xdr:row>
      <xdr:rowOff>170434</xdr:rowOff>
    </xdr:to>
    <xdr:cxnSp macro="">
      <xdr:nvCxnSpPr>
        <xdr:cNvPr id="306" name="直線コネクタ 305"/>
        <xdr:cNvCxnSpPr/>
      </xdr:nvCxnSpPr>
      <xdr:spPr>
        <a:xfrm flipV="1">
          <a:off x="14782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161290</xdr:rowOff>
    </xdr:from>
    <xdr:to>
      <xdr:col>21</xdr:col>
      <xdr:colOff>361950</xdr:colOff>
      <xdr:row>33</xdr:row>
      <xdr:rowOff>170434</xdr:rowOff>
    </xdr:to>
    <xdr:cxnSp macro="">
      <xdr:nvCxnSpPr>
        <xdr:cNvPr id="309" name="直線コネクタ 308"/>
        <xdr:cNvCxnSpPr/>
      </xdr:nvCxnSpPr>
      <xdr:spPr>
        <a:xfrm>
          <a:off x="13893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161290</xdr:rowOff>
    </xdr:from>
    <xdr:to>
      <xdr:col>20</xdr:col>
      <xdr:colOff>158750</xdr:colOff>
      <xdr:row>33</xdr:row>
      <xdr:rowOff>170434</xdr:rowOff>
    </xdr:to>
    <xdr:cxnSp macro="">
      <xdr:nvCxnSpPr>
        <xdr:cNvPr id="312" name="直線コネクタ 311"/>
        <xdr:cNvCxnSpPr/>
      </xdr:nvCxnSpPr>
      <xdr:spPr>
        <a:xfrm flipV="1">
          <a:off x="13004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119634</xdr:rowOff>
    </xdr:from>
    <xdr:to>
      <xdr:col>24</xdr:col>
      <xdr:colOff>82550</xdr:colOff>
      <xdr:row>34</xdr:row>
      <xdr:rowOff>49784</xdr:rowOff>
    </xdr:to>
    <xdr:sp macro="" textlink="">
      <xdr:nvSpPr>
        <xdr:cNvPr id="322" name="円/楕円 321"/>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28211</xdr:rowOff>
    </xdr:from>
    <xdr:ext cx="762000" cy="259045"/>
    <xdr:sp macro="" textlink="">
      <xdr:nvSpPr>
        <xdr:cNvPr id="323" name="補助費等該当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115062</xdr:rowOff>
    </xdr:from>
    <xdr:to>
      <xdr:col>22</xdr:col>
      <xdr:colOff>615950</xdr:colOff>
      <xdr:row>34</xdr:row>
      <xdr:rowOff>45212</xdr:rowOff>
    </xdr:to>
    <xdr:sp macro="" textlink="">
      <xdr:nvSpPr>
        <xdr:cNvPr id="324" name="円/楕円 323"/>
        <xdr:cNvSpPr/>
      </xdr:nvSpPr>
      <xdr:spPr>
        <a:xfrm>
          <a:off x="15621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55389</xdr:rowOff>
    </xdr:from>
    <xdr:ext cx="736600" cy="259045"/>
    <xdr:sp macro="" textlink="">
      <xdr:nvSpPr>
        <xdr:cNvPr id="325" name="テキスト ボックス 324"/>
        <xdr:cNvSpPr txBox="1"/>
      </xdr:nvSpPr>
      <xdr:spPr>
        <a:xfrm>
          <a:off x="15290800" y="554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119634</xdr:rowOff>
    </xdr:from>
    <xdr:to>
      <xdr:col>21</xdr:col>
      <xdr:colOff>412750</xdr:colOff>
      <xdr:row>34</xdr:row>
      <xdr:rowOff>49784</xdr:rowOff>
    </xdr:to>
    <xdr:sp macro="" textlink="">
      <xdr:nvSpPr>
        <xdr:cNvPr id="326" name="円/楕円 325"/>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59961</xdr:rowOff>
    </xdr:from>
    <xdr:ext cx="762000" cy="259045"/>
    <xdr:sp macro="" textlink="">
      <xdr:nvSpPr>
        <xdr:cNvPr id="327" name="テキスト ボックス 326"/>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110490</xdr:rowOff>
    </xdr:from>
    <xdr:to>
      <xdr:col>20</xdr:col>
      <xdr:colOff>209550</xdr:colOff>
      <xdr:row>34</xdr:row>
      <xdr:rowOff>40640</xdr:rowOff>
    </xdr:to>
    <xdr:sp macro="" textlink="">
      <xdr:nvSpPr>
        <xdr:cNvPr id="328" name="円/楕円 327"/>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50817</xdr:rowOff>
    </xdr:from>
    <xdr:ext cx="762000" cy="259045"/>
    <xdr:sp macro="" textlink="">
      <xdr:nvSpPr>
        <xdr:cNvPr id="329" name="テキスト ボックス 328"/>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119634</xdr:rowOff>
    </xdr:from>
    <xdr:to>
      <xdr:col>19</xdr:col>
      <xdr:colOff>6350</xdr:colOff>
      <xdr:row>34</xdr:row>
      <xdr:rowOff>49784</xdr:rowOff>
    </xdr:to>
    <xdr:sp macro="" textlink="">
      <xdr:nvSpPr>
        <xdr:cNvPr id="330" name="円/楕円 329"/>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59961</xdr:rowOff>
    </xdr:from>
    <xdr:ext cx="762000" cy="259045"/>
    <xdr:sp macro="" textlink="">
      <xdr:nvSpPr>
        <xdr:cNvPr id="331" name="テキスト ボックス 330"/>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べて５．４ポイント改善している。主な要因は平成１３年度借入分（過疎債）の償還完了によるもの（主な事業：ケーブルテレビ建設事業）である。平成２２年度が公債費のピークであり、今後も減少していく。今後も、将来負担の増とならないよう、交付税措置の割合の高い地方債を中心に借入を考慮し、財政の健全化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157480</xdr:rowOff>
    </xdr:from>
    <xdr:to>
      <xdr:col>7</xdr:col>
      <xdr:colOff>15875</xdr:colOff>
      <xdr:row>79</xdr:row>
      <xdr:rowOff>20320</xdr:rowOff>
    </xdr:to>
    <xdr:cxnSp macro="">
      <xdr:nvCxnSpPr>
        <xdr:cNvPr id="363" name="直線コネクタ 362"/>
        <xdr:cNvCxnSpPr/>
      </xdr:nvCxnSpPr>
      <xdr:spPr>
        <a:xfrm flipV="1">
          <a:off x="3987800" y="1335913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20320</xdr:rowOff>
    </xdr:from>
    <xdr:to>
      <xdr:col>5</xdr:col>
      <xdr:colOff>549275</xdr:colOff>
      <xdr:row>79</xdr:row>
      <xdr:rowOff>54611</xdr:rowOff>
    </xdr:to>
    <xdr:cxnSp macro="">
      <xdr:nvCxnSpPr>
        <xdr:cNvPr id="366" name="直線コネクタ 365"/>
        <xdr:cNvCxnSpPr/>
      </xdr:nvCxnSpPr>
      <xdr:spPr>
        <a:xfrm flipV="1">
          <a:off x="3098800" y="13564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54611</xdr:rowOff>
    </xdr:to>
    <xdr:cxnSp macro="">
      <xdr:nvCxnSpPr>
        <xdr:cNvPr id="369" name="直線コネクタ 368"/>
        <xdr:cNvCxnSpPr/>
      </xdr:nvCxnSpPr>
      <xdr:spPr>
        <a:xfrm>
          <a:off x="2209800" y="13545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81280</xdr:rowOff>
    </xdr:to>
    <xdr:cxnSp macro="">
      <xdr:nvCxnSpPr>
        <xdr:cNvPr id="372" name="直線コネクタ 371"/>
        <xdr:cNvCxnSpPr/>
      </xdr:nvCxnSpPr>
      <xdr:spPr>
        <a:xfrm flipV="1">
          <a:off x="1320800" y="13545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106680</xdr:rowOff>
    </xdr:from>
    <xdr:to>
      <xdr:col>7</xdr:col>
      <xdr:colOff>66675</xdr:colOff>
      <xdr:row>78</xdr:row>
      <xdr:rowOff>36830</xdr:rowOff>
    </xdr:to>
    <xdr:sp macro="" textlink="">
      <xdr:nvSpPr>
        <xdr:cNvPr id="382" name="円/楕円 381"/>
        <xdr:cNvSpPr/>
      </xdr:nvSpPr>
      <xdr:spPr>
        <a:xfrm>
          <a:off x="4775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78757</xdr:rowOff>
    </xdr:from>
    <xdr:ext cx="762000" cy="259045"/>
    <xdr:sp macro="" textlink="">
      <xdr:nvSpPr>
        <xdr:cNvPr id="383" name="公債費該当値テキスト"/>
        <xdr:cNvSpPr txBox="1"/>
      </xdr:nvSpPr>
      <xdr:spPr>
        <a:xfrm>
          <a:off x="4914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140970</xdr:rowOff>
    </xdr:from>
    <xdr:to>
      <xdr:col>5</xdr:col>
      <xdr:colOff>600075</xdr:colOff>
      <xdr:row>79</xdr:row>
      <xdr:rowOff>71120</xdr:rowOff>
    </xdr:to>
    <xdr:sp macro="" textlink="">
      <xdr:nvSpPr>
        <xdr:cNvPr id="384" name="円/楕円 383"/>
        <xdr:cNvSpPr/>
      </xdr:nvSpPr>
      <xdr:spPr>
        <a:xfrm>
          <a:off x="3937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55897</xdr:rowOff>
    </xdr:from>
    <xdr:ext cx="736600" cy="259045"/>
    <xdr:sp macro="" textlink="">
      <xdr:nvSpPr>
        <xdr:cNvPr id="385" name="テキスト ボックス 384"/>
        <xdr:cNvSpPr txBox="1"/>
      </xdr:nvSpPr>
      <xdr:spPr>
        <a:xfrm>
          <a:off x="3606800" y="1360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86" name="円/楕円 385"/>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7" name="テキスト ボックス 386"/>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88" name="円/楕円 387"/>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9" name="テキスト ボックス 388"/>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30480</xdr:rowOff>
    </xdr:from>
    <xdr:to>
      <xdr:col>1</xdr:col>
      <xdr:colOff>676275</xdr:colOff>
      <xdr:row>79</xdr:row>
      <xdr:rowOff>132080</xdr:rowOff>
    </xdr:to>
    <xdr:sp macro="" textlink="">
      <xdr:nvSpPr>
        <xdr:cNvPr id="390" name="円/楕円 389"/>
        <xdr:cNvSpPr/>
      </xdr:nvSpPr>
      <xdr:spPr>
        <a:xfrm>
          <a:off x="1270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116857</xdr:rowOff>
    </xdr:from>
    <xdr:ext cx="762000" cy="259045"/>
    <xdr:sp macro="" textlink="">
      <xdr:nvSpPr>
        <xdr:cNvPr id="391" name="テキスト ボックス 390"/>
        <xdr:cNvSpPr txBox="1"/>
      </xdr:nvSpPr>
      <xdr:spPr>
        <a:xfrm>
          <a:off x="939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平成２６年度と比較して２．６ポイントの改善となっているが、金額としては大きな増減はない（平成２６年度：８５４，８６６千円、平成２７年度：８７４，８０４千円　増減　１９，９３８千円）。今後も引き続き、歳出削減策を実施し、併せて職員の経費削減に対する意識の高揚を引き続き図っていき、財政の健全化を図っていく。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78</xdr:row>
      <xdr:rowOff>54611</xdr:rowOff>
    </xdr:to>
    <xdr:cxnSp macro="">
      <xdr:nvCxnSpPr>
        <xdr:cNvPr id="424" name="直線コネクタ 423"/>
        <xdr:cNvCxnSpPr/>
      </xdr:nvCxnSpPr>
      <xdr:spPr>
        <a:xfrm flipV="1">
          <a:off x="15671800" y="133286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78</xdr:row>
      <xdr:rowOff>54611</xdr:rowOff>
    </xdr:to>
    <xdr:cxnSp macro="">
      <xdr:nvCxnSpPr>
        <xdr:cNvPr id="427" name="直線コネクタ 426"/>
        <xdr:cNvCxnSpPr/>
      </xdr:nvCxnSpPr>
      <xdr:spPr>
        <a:xfrm>
          <a:off x="14782800" y="133362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77</xdr:row>
      <xdr:rowOff>134620</xdr:rowOff>
    </xdr:to>
    <xdr:cxnSp macro="">
      <xdr:nvCxnSpPr>
        <xdr:cNvPr id="430" name="直線コネクタ 429"/>
        <xdr:cNvCxnSpPr/>
      </xdr:nvCxnSpPr>
      <xdr:spPr>
        <a:xfrm>
          <a:off x="13893800" y="13301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100330</xdr:rowOff>
    </xdr:from>
    <xdr:to>
      <xdr:col>20</xdr:col>
      <xdr:colOff>158750</xdr:colOff>
      <xdr:row>77</xdr:row>
      <xdr:rowOff>130811</xdr:rowOff>
    </xdr:to>
    <xdr:cxnSp macro="">
      <xdr:nvCxnSpPr>
        <xdr:cNvPr id="433" name="直線コネクタ 432"/>
        <xdr:cNvCxnSpPr/>
      </xdr:nvCxnSpPr>
      <xdr:spPr>
        <a:xfrm flipV="1">
          <a:off x="13004800" y="13301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43" name="円/楕円 442"/>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92727</xdr:rowOff>
    </xdr:from>
    <xdr:ext cx="762000" cy="259045"/>
    <xdr:sp macro="" textlink="">
      <xdr:nvSpPr>
        <xdr:cNvPr id="444" name="公債費以外該当値テキスト"/>
        <xdr:cNvSpPr txBox="1"/>
      </xdr:nvSpPr>
      <xdr:spPr>
        <a:xfrm>
          <a:off x="16598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3811</xdr:rowOff>
    </xdr:from>
    <xdr:to>
      <xdr:col>22</xdr:col>
      <xdr:colOff>615950</xdr:colOff>
      <xdr:row>78</xdr:row>
      <xdr:rowOff>105411</xdr:rowOff>
    </xdr:to>
    <xdr:sp macro="" textlink="">
      <xdr:nvSpPr>
        <xdr:cNvPr id="445" name="円/楕円 444"/>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46" name="テキスト ボックス 445"/>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47" name="円/楕円 446"/>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48" name="テキスト ボックス 447"/>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49" name="円/楕円 448"/>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135907</xdr:rowOff>
    </xdr:from>
    <xdr:ext cx="762000" cy="259045"/>
    <xdr:sp macro="" textlink="">
      <xdr:nvSpPr>
        <xdr:cNvPr id="450" name="テキスト ボックス 449"/>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51" name="円/楕円 450"/>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52" name="テキスト ボックス 451"/>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大分県姫島村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86067</xdr:rowOff>
    </xdr:from>
    <xdr:to>
      <xdr:col>4</xdr:col>
      <xdr:colOff>1117600</xdr:colOff>
      <xdr:row>17</xdr:row>
      <xdr:rowOff>121653</xdr:rowOff>
    </xdr:to>
    <xdr:cxnSp macro="">
      <xdr:nvCxnSpPr>
        <xdr:cNvPr id="49" name="直線コネクタ 48"/>
        <xdr:cNvCxnSpPr/>
      </xdr:nvCxnSpPr>
      <xdr:spPr bwMode="auto">
        <a:xfrm flipV="1">
          <a:off x="5003800" y="3048342"/>
          <a:ext cx="6477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121653</xdr:rowOff>
    </xdr:from>
    <xdr:to>
      <xdr:col>4</xdr:col>
      <xdr:colOff>469900</xdr:colOff>
      <xdr:row>17</xdr:row>
      <xdr:rowOff>146498</xdr:rowOff>
    </xdr:to>
    <xdr:cxnSp macro="">
      <xdr:nvCxnSpPr>
        <xdr:cNvPr id="52" name="直線コネクタ 51"/>
        <xdr:cNvCxnSpPr/>
      </xdr:nvCxnSpPr>
      <xdr:spPr bwMode="auto">
        <a:xfrm flipV="1">
          <a:off x="4305300" y="3083928"/>
          <a:ext cx="698500" cy="2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138009</xdr:rowOff>
    </xdr:from>
    <xdr:to>
      <xdr:col>3</xdr:col>
      <xdr:colOff>904875</xdr:colOff>
      <xdr:row>17</xdr:row>
      <xdr:rowOff>146498</xdr:rowOff>
    </xdr:to>
    <xdr:cxnSp macro="">
      <xdr:nvCxnSpPr>
        <xdr:cNvPr id="55" name="直線コネクタ 54"/>
        <xdr:cNvCxnSpPr/>
      </xdr:nvCxnSpPr>
      <xdr:spPr bwMode="auto">
        <a:xfrm>
          <a:off x="3606800" y="3100284"/>
          <a:ext cx="698500" cy="8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110320</xdr:rowOff>
    </xdr:from>
    <xdr:to>
      <xdr:col>3</xdr:col>
      <xdr:colOff>206375</xdr:colOff>
      <xdr:row>17</xdr:row>
      <xdr:rowOff>138009</xdr:rowOff>
    </xdr:to>
    <xdr:cxnSp macro="">
      <xdr:nvCxnSpPr>
        <xdr:cNvPr id="58" name="直線コネクタ 57"/>
        <xdr:cNvCxnSpPr/>
      </xdr:nvCxnSpPr>
      <xdr:spPr bwMode="auto">
        <a:xfrm>
          <a:off x="2908300" y="3072595"/>
          <a:ext cx="698500" cy="27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35267</xdr:rowOff>
    </xdr:from>
    <xdr:to>
      <xdr:col>5</xdr:col>
      <xdr:colOff>34925</xdr:colOff>
      <xdr:row>17</xdr:row>
      <xdr:rowOff>136867</xdr:rowOff>
    </xdr:to>
    <xdr:sp macro="" textlink="">
      <xdr:nvSpPr>
        <xdr:cNvPr id="68" name="円/楕円 67"/>
        <xdr:cNvSpPr/>
      </xdr:nvSpPr>
      <xdr:spPr bwMode="auto">
        <a:xfrm>
          <a:off x="5600700" y="29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51794</xdr:rowOff>
    </xdr:from>
    <xdr:ext cx="762000" cy="259045"/>
    <xdr:sp macro="" textlink="">
      <xdr:nvSpPr>
        <xdr:cNvPr id="69" name="人口1人当たり決算額の推移該当値テキスト130"/>
        <xdr:cNvSpPr txBox="1"/>
      </xdr:nvSpPr>
      <xdr:spPr>
        <a:xfrm>
          <a:off x="5740400" y="284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266,487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70853</xdr:rowOff>
    </xdr:from>
    <xdr:to>
      <xdr:col>4</xdr:col>
      <xdr:colOff>520700</xdr:colOff>
      <xdr:row>18</xdr:row>
      <xdr:rowOff>1003</xdr:rowOff>
    </xdr:to>
    <xdr:sp macro="" textlink="">
      <xdr:nvSpPr>
        <xdr:cNvPr id="70" name="円/楕円 69"/>
        <xdr:cNvSpPr/>
      </xdr:nvSpPr>
      <xdr:spPr bwMode="auto">
        <a:xfrm>
          <a:off x="4953000" y="303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11180</xdr:rowOff>
    </xdr:from>
    <xdr:ext cx="736600" cy="259045"/>
    <xdr:sp macro="" textlink="">
      <xdr:nvSpPr>
        <xdr:cNvPr id="71" name="テキスト ボックス 70"/>
        <xdr:cNvSpPr txBox="1"/>
      </xdr:nvSpPr>
      <xdr:spPr>
        <a:xfrm>
          <a:off x="4622800" y="280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95698</xdr:rowOff>
    </xdr:from>
    <xdr:to>
      <xdr:col>3</xdr:col>
      <xdr:colOff>955675</xdr:colOff>
      <xdr:row>18</xdr:row>
      <xdr:rowOff>25848</xdr:rowOff>
    </xdr:to>
    <xdr:sp macro="" textlink="">
      <xdr:nvSpPr>
        <xdr:cNvPr id="72" name="円/楕円 71"/>
        <xdr:cNvSpPr/>
      </xdr:nvSpPr>
      <xdr:spPr bwMode="auto">
        <a:xfrm>
          <a:off x="4254500" y="305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36025</xdr:rowOff>
    </xdr:from>
    <xdr:ext cx="762000" cy="259045"/>
    <xdr:sp macro="" textlink="">
      <xdr:nvSpPr>
        <xdr:cNvPr id="73" name="テキスト ボックス 72"/>
        <xdr:cNvSpPr txBox="1"/>
      </xdr:nvSpPr>
      <xdr:spPr>
        <a:xfrm>
          <a:off x="3924300" y="282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87209</xdr:rowOff>
    </xdr:from>
    <xdr:to>
      <xdr:col>3</xdr:col>
      <xdr:colOff>257175</xdr:colOff>
      <xdr:row>18</xdr:row>
      <xdr:rowOff>17359</xdr:rowOff>
    </xdr:to>
    <xdr:sp macro="" textlink="">
      <xdr:nvSpPr>
        <xdr:cNvPr id="74" name="円/楕円 73"/>
        <xdr:cNvSpPr/>
      </xdr:nvSpPr>
      <xdr:spPr bwMode="auto">
        <a:xfrm>
          <a:off x="3556000" y="3049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27536</xdr:rowOff>
    </xdr:from>
    <xdr:ext cx="762000" cy="259045"/>
    <xdr:sp macro="" textlink="">
      <xdr:nvSpPr>
        <xdr:cNvPr id="75" name="テキスト ボックス 74"/>
        <xdr:cNvSpPr txBox="1"/>
      </xdr:nvSpPr>
      <xdr:spPr>
        <a:xfrm>
          <a:off x="3225800" y="281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59520</xdr:rowOff>
    </xdr:from>
    <xdr:to>
      <xdr:col>2</xdr:col>
      <xdr:colOff>692150</xdr:colOff>
      <xdr:row>17</xdr:row>
      <xdr:rowOff>161120</xdr:rowOff>
    </xdr:to>
    <xdr:sp macro="" textlink="">
      <xdr:nvSpPr>
        <xdr:cNvPr id="76" name="円/楕円 75"/>
        <xdr:cNvSpPr/>
      </xdr:nvSpPr>
      <xdr:spPr bwMode="auto">
        <a:xfrm>
          <a:off x="2857500" y="302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171297</xdr:rowOff>
    </xdr:from>
    <xdr:ext cx="762000" cy="259045"/>
    <xdr:sp macro="" textlink="">
      <xdr:nvSpPr>
        <xdr:cNvPr id="77" name="テキスト ボックス 76"/>
        <xdr:cNvSpPr txBox="1"/>
      </xdr:nvSpPr>
      <xdr:spPr>
        <a:xfrm>
          <a:off x="2527300" y="27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321699</xdr:rowOff>
    </xdr:from>
    <xdr:to>
      <xdr:col>4</xdr:col>
      <xdr:colOff>1117600</xdr:colOff>
      <xdr:row>36</xdr:row>
      <xdr:rowOff>47196</xdr:rowOff>
    </xdr:to>
    <xdr:cxnSp macro="">
      <xdr:nvCxnSpPr>
        <xdr:cNvPr id="110" name="直線コネクタ 109"/>
        <xdr:cNvCxnSpPr/>
      </xdr:nvCxnSpPr>
      <xdr:spPr bwMode="auto">
        <a:xfrm>
          <a:off x="5003800" y="6932049"/>
          <a:ext cx="647700" cy="68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281175</xdr:rowOff>
    </xdr:from>
    <xdr:to>
      <xdr:col>4</xdr:col>
      <xdr:colOff>469900</xdr:colOff>
      <xdr:row>35</xdr:row>
      <xdr:rowOff>321699</xdr:rowOff>
    </xdr:to>
    <xdr:cxnSp macro="">
      <xdr:nvCxnSpPr>
        <xdr:cNvPr id="113" name="直線コネクタ 112"/>
        <xdr:cNvCxnSpPr/>
      </xdr:nvCxnSpPr>
      <xdr:spPr bwMode="auto">
        <a:xfrm>
          <a:off x="4305300" y="6891525"/>
          <a:ext cx="698500" cy="4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281175</xdr:rowOff>
    </xdr:from>
    <xdr:to>
      <xdr:col>3</xdr:col>
      <xdr:colOff>904875</xdr:colOff>
      <xdr:row>35</xdr:row>
      <xdr:rowOff>292987</xdr:rowOff>
    </xdr:to>
    <xdr:cxnSp macro="">
      <xdr:nvCxnSpPr>
        <xdr:cNvPr id="116" name="直線コネクタ 115"/>
        <xdr:cNvCxnSpPr/>
      </xdr:nvCxnSpPr>
      <xdr:spPr bwMode="auto">
        <a:xfrm flipV="1">
          <a:off x="3606800" y="6891525"/>
          <a:ext cx="698500" cy="1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208838</xdr:rowOff>
    </xdr:from>
    <xdr:to>
      <xdr:col>3</xdr:col>
      <xdr:colOff>206375</xdr:colOff>
      <xdr:row>35</xdr:row>
      <xdr:rowOff>292987</xdr:rowOff>
    </xdr:to>
    <xdr:cxnSp macro="">
      <xdr:nvCxnSpPr>
        <xdr:cNvPr id="119" name="直線コネクタ 118"/>
        <xdr:cNvCxnSpPr/>
      </xdr:nvCxnSpPr>
      <xdr:spPr bwMode="auto">
        <a:xfrm>
          <a:off x="2908300" y="6819188"/>
          <a:ext cx="698500" cy="84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339296</xdr:rowOff>
    </xdr:from>
    <xdr:to>
      <xdr:col>5</xdr:col>
      <xdr:colOff>34925</xdr:colOff>
      <xdr:row>36</xdr:row>
      <xdr:rowOff>97996</xdr:rowOff>
    </xdr:to>
    <xdr:sp macro="" textlink="">
      <xdr:nvSpPr>
        <xdr:cNvPr id="129" name="円/楕円 128"/>
        <xdr:cNvSpPr/>
      </xdr:nvSpPr>
      <xdr:spPr bwMode="auto">
        <a:xfrm>
          <a:off x="5600700" y="694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311373</xdr:rowOff>
    </xdr:from>
    <xdr:ext cx="762000" cy="259045"/>
    <xdr:sp macro="" textlink="">
      <xdr:nvSpPr>
        <xdr:cNvPr id="130" name="人口1人当たり決算額の推移該当値テキスト445"/>
        <xdr:cNvSpPr txBox="1"/>
      </xdr:nvSpPr>
      <xdr:spPr>
        <a:xfrm>
          <a:off x="5740400" y="692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270899</xdr:rowOff>
    </xdr:from>
    <xdr:to>
      <xdr:col>4</xdr:col>
      <xdr:colOff>520700</xdr:colOff>
      <xdr:row>36</xdr:row>
      <xdr:rowOff>29599</xdr:rowOff>
    </xdr:to>
    <xdr:sp macro="" textlink="">
      <xdr:nvSpPr>
        <xdr:cNvPr id="131" name="円/楕円 130"/>
        <xdr:cNvSpPr/>
      </xdr:nvSpPr>
      <xdr:spPr bwMode="auto">
        <a:xfrm>
          <a:off x="4953000" y="688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14376</xdr:rowOff>
    </xdr:from>
    <xdr:ext cx="736600" cy="259045"/>
    <xdr:sp macro="" textlink="">
      <xdr:nvSpPr>
        <xdr:cNvPr id="132" name="テキスト ボックス 131"/>
        <xdr:cNvSpPr txBox="1"/>
      </xdr:nvSpPr>
      <xdr:spPr>
        <a:xfrm>
          <a:off x="4622800" y="6967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230375</xdr:rowOff>
    </xdr:from>
    <xdr:to>
      <xdr:col>3</xdr:col>
      <xdr:colOff>955675</xdr:colOff>
      <xdr:row>35</xdr:row>
      <xdr:rowOff>331975</xdr:rowOff>
    </xdr:to>
    <xdr:sp macro="" textlink="">
      <xdr:nvSpPr>
        <xdr:cNvPr id="133" name="円/楕円 132"/>
        <xdr:cNvSpPr/>
      </xdr:nvSpPr>
      <xdr:spPr bwMode="auto">
        <a:xfrm>
          <a:off x="4254500" y="684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316752</xdr:rowOff>
    </xdr:from>
    <xdr:ext cx="762000" cy="259045"/>
    <xdr:sp macro="" textlink="">
      <xdr:nvSpPr>
        <xdr:cNvPr id="134" name="テキスト ボックス 133"/>
        <xdr:cNvSpPr txBox="1"/>
      </xdr:nvSpPr>
      <xdr:spPr>
        <a:xfrm>
          <a:off x="3924300" y="692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242187</xdr:rowOff>
    </xdr:from>
    <xdr:to>
      <xdr:col>3</xdr:col>
      <xdr:colOff>257175</xdr:colOff>
      <xdr:row>36</xdr:row>
      <xdr:rowOff>887</xdr:rowOff>
    </xdr:to>
    <xdr:sp macro="" textlink="">
      <xdr:nvSpPr>
        <xdr:cNvPr id="135" name="円/楕円 134"/>
        <xdr:cNvSpPr/>
      </xdr:nvSpPr>
      <xdr:spPr bwMode="auto">
        <a:xfrm>
          <a:off x="3556000" y="685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328564</xdr:rowOff>
    </xdr:from>
    <xdr:ext cx="762000" cy="259045"/>
    <xdr:sp macro="" textlink="">
      <xdr:nvSpPr>
        <xdr:cNvPr id="136" name="テキスト ボックス 135"/>
        <xdr:cNvSpPr txBox="1"/>
      </xdr:nvSpPr>
      <xdr:spPr>
        <a:xfrm>
          <a:off x="3225800" y="693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158038</xdr:rowOff>
    </xdr:from>
    <xdr:to>
      <xdr:col>2</xdr:col>
      <xdr:colOff>692150</xdr:colOff>
      <xdr:row>35</xdr:row>
      <xdr:rowOff>259638</xdr:rowOff>
    </xdr:to>
    <xdr:sp macro="" textlink="">
      <xdr:nvSpPr>
        <xdr:cNvPr id="137" name="円/楕円 136"/>
        <xdr:cNvSpPr/>
      </xdr:nvSpPr>
      <xdr:spPr bwMode="auto">
        <a:xfrm>
          <a:off x="2857500" y="67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244415</xdr:rowOff>
    </xdr:from>
    <xdr:ext cx="762000" cy="259045"/>
    <xdr:sp macro="" textlink="">
      <xdr:nvSpPr>
        <xdr:cNvPr id="138" name="テキスト ボックス 137"/>
        <xdr:cNvSpPr txBox="1"/>
      </xdr:nvSpPr>
      <xdr:spPr>
        <a:xfrm>
          <a:off x="2527300" y="68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2,202
2,202
6.98
2,258,238
2,094,900
144,851
1,397,373
2,007,181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15381</xdr:rowOff>
    </xdr:from>
    <xdr:to>
      <xdr:col>6</xdr:col>
      <xdr:colOff>511175</xdr:colOff>
      <xdr:row>37</xdr:row>
      <xdr:rowOff>26076</xdr:rowOff>
    </xdr:to>
    <xdr:cxnSp macro="">
      <xdr:nvCxnSpPr>
        <xdr:cNvPr id="63" name="直線コネクタ 62"/>
        <xdr:cNvCxnSpPr/>
      </xdr:nvCxnSpPr>
      <xdr:spPr>
        <a:xfrm flipV="1">
          <a:off x="3797300" y="6359031"/>
          <a:ext cx="8382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26076</xdr:rowOff>
    </xdr:from>
    <xdr:to>
      <xdr:col>5</xdr:col>
      <xdr:colOff>358775</xdr:colOff>
      <xdr:row>37</xdr:row>
      <xdr:rowOff>95619</xdr:rowOff>
    </xdr:to>
    <xdr:cxnSp macro="">
      <xdr:nvCxnSpPr>
        <xdr:cNvPr id="66" name="直線コネクタ 65"/>
        <xdr:cNvCxnSpPr/>
      </xdr:nvCxnSpPr>
      <xdr:spPr>
        <a:xfrm flipV="1">
          <a:off x="2908300" y="6369726"/>
          <a:ext cx="889000" cy="6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86436</xdr:rowOff>
    </xdr:from>
    <xdr:to>
      <xdr:col>4</xdr:col>
      <xdr:colOff>155575</xdr:colOff>
      <xdr:row>37</xdr:row>
      <xdr:rowOff>95619</xdr:rowOff>
    </xdr:to>
    <xdr:cxnSp macro="">
      <xdr:nvCxnSpPr>
        <xdr:cNvPr id="69" name="直線コネクタ 68"/>
        <xdr:cNvCxnSpPr/>
      </xdr:nvCxnSpPr>
      <xdr:spPr>
        <a:xfrm>
          <a:off x="2019300" y="6430086"/>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51719</xdr:rowOff>
    </xdr:from>
    <xdr:to>
      <xdr:col>2</xdr:col>
      <xdr:colOff>638175</xdr:colOff>
      <xdr:row>37</xdr:row>
      <xdr:rowOff>86436</xdr:rowOff>
    </xdr:to>
    <xdr:cxnSp macro="">
      <xdr:nvCxnSpPr>
        <xdr:cNvPr id="72" name="直線コネクタ 71"/>
        <xdr:cNvCxnSpPr/>
      </xdr:nvCxnSpPr>
      <xdr:spPr>
        <a:xfrm>
          <a:off x="1130300" y="6395369"/>
          <a:ext cx="8890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136031</xdr:rowOff>
    </xdr:from>
    <xdr:to>
      <xdr:col>6</xdr:col>
      <xdr:colOff>561975</xdr:colOff>
      <xdr:row>37</xdr:row>
      <xdr:rowOff>66181</xdr:rowOff>
    </xdr:to>
    <xdr:sp macro="" textlink="">
      <xdr:nvSpPr>
        <xdr:cNvPr id="82" name="円/楕円 81"/>
        <xdr:cNvSpPr/>
      </xdr:nvSpPr>
      <xdr:spPr>
        <a:xfrm>
          <a:off x="4584700" y="630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158908</xdr:rowOff>
    </xdr:from>
    <xdr:ext cx="599010" cy="259045"/>
    <xdr:sp macro="" textlink="">
      <xdr:nvSpPr>
        <xdr:cNvPr id="83" name="人件費該当値テキスト"/>
        <xdr:cNvSpPr txBox="1"/>
      </xdr:nvSpPr>
      <xdr:spPr>
        <a:xfrm>
          <a:off x="4686300" y="615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230,568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146726</xdr:rowOff>
    </xdr:from>
    <xdr:to>
      <xdr:col>5</xdr:col>
      <xdr:colOff>409575</xdr:colOff>
      <xdr:row>37</xdr:row>
      <xdr:rowOff>76876</xdr:rowOff>
    </xdr:to>
    <xdr:sp macro="" textlink="">
      <xdr:nvSpPr>
        <xdr:cNvPr id="84" name="円/楕円 83"/>
        <xdr:cNvSpPr/>
      </xdr:nvSpPr>
      <xdr:spPr>
        <a:xfrm>
          <a:off x="3746500" y="63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93403</xdr:rowOff>
    </xdr:from>
    <xdr:ext cx="599010" cy="259045"/>
    <xdr:sp macro="" textlink="">
      <xdr:nvSpPr>
        <xdr:cNvPr id="85" name="テキスト ボックス 84"/>
        <xdr:cNvSpPr txBox="1"/>
      </xdr:nvSpPr>
      <xdr:spPr>
        <a:xfrm>
          <a:off x="3497794" y="609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44819</xdr:rowOff>
    </xdr:from>
    <xdr:to>
      <xdr:col>4</xdr:col>
      <xdr:colOff>206375</xdr:colOff>
      <xdr:row>37</xdr:row>
      <xdr:rowOff>146419</xdr:rowOff>
    </xdr:to>
    <xdr:sp macro="" textlink="">
      <xdr:nvSpPr>
        <xdr:cNvPr id="86" name="円/楕円 85"/>
        <xdr:cNvSpPr/>
      </xdr:nvSpPr>
      <xdr:spPr>
        <a:xfrm>
          <a:off x="2857500" y="63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162946</xdr:rowOff>
    </xdr:from>
    <xdr:ext cx="599010" cy="259045"/>
    <xdr:sp macro="" textlink="">
      <xdr:nvSpPr>
        <xdr:cNvPr id="87" name="テキスト ボックス 86"/>
        <xdr:cNvSpPr txBox="1"/>
      </xdr:nvSpPr>
      <xdr:spPr>
        <a:xfrm>
          <a:off x="2608794" y="616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35636</xdr:rowOff>
    </xdr:from>
    <xdr:to>
      <xdr:col>3</xdr:col>
      <xdr:colOff>3175</xdr:colOff>
      <xdr:row>37</xdr:row>
      <xdr:rowOff>137236</xdr:rowOff>
    </xdr:to>
    <xdr:sp macro="" textlink="">
      <xdr:nvSpPr>
        <xdr:cNvPr id="88" name="円/楕円 87"/>
        <xdr:cNvSpPr/>
      </xdr:nvSpPr>
      <xdr:spPr>
        <a:xfrm>
          <a:off x="1968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153763</xdr:rowOff>
    </xdr:from>
    <xdr:ext cx="599010" cy="259045"/>
    <xdr:sp macro="" textlink="">
      <xdr:nvSpPr>
        <xdr:cNvPr id="89" name="テキスト ボックス 88"/>
        <xdr:cNvSpPr txBox="1"/>
      </xdr:nvSpPr>
      <xdr:spPr>
        <a:xfrm>
          <a:off x="1719794" y="615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208,810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919</xdr:rowOff>
    </xdr:from>
    <xdr:to>
      <xdr:col>1</xdr:col>
      <xdr:colOff>485775</xdr:colOff>
      <xdr:row>37</xdr:row>
      <xdr:rowOff>102519</xdr:rowOff>
    </xdr:to>
    <xdr:sp macro="" textlink="">
      <xdr:nvSpPr>
        <xdr:cNvPr id="90" name="円/楕円 89"/>
        <xdr:cNvSpPr/>
      </xdr:nvSpPr>
      <xdr:spPr>
        <a:xfrm>
          <a:off x="1079500" y="63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119046</xdr:rowOff>
    </xdr:from>
    <xdr:ext cx="599010" cy="259045"/>
    <xdr:sp macro="" textlink="">
      <xdr:nvSpPr>
        <xdr:cNvPr id="91" name="テキスト ボックス 90"/>
        <xdr:cNvSpPr txBox="1"/>
      </xdr:nvSpPr>
      <xdr:spPr>
        <a:xfrm>
          <a:off x="830794" y="611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26079</xdr:rowOff>
    </xdr:from>
    <xdr:to>
      <xdr:col>6</xdr:col>
      <xdr:colOff>511175</xdr:colOff>
      <xdr:row>58</xdr:row>
      <xdr:rowOff>55015</xdr:rowOff>
    </xdr:to>
    <xdr:cxnSp macro="">
      <xdr:nvCxnSpPr>
        <xdr:cNvPr id="122" name="直線コネクタ 121"/>
        <xdr:cNvCxnSpPr/>
      </xdr:nvCxnSpPr>
      <xdr:spPr>
        <a:xfrm flipV="1">
          <a:off x="3797300" y="9970179"/>
          <a:ext cx="8382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55015</xdr:rowOff>
    </xdr:from>
    <xdr:to>
      <xdr:col>5</xdr:col>
      <xdr:colOff>358775</xdr:colOff>
      <xdr:row>58</xdr:row>
      <xdr:rowOff>74026</xdr:rowOff>
    </xdr:to>
    <xdr:cxnSp macro="">
      <xdr:nvCxnSpPr>
        <xdr:cNvPr id="125" name="直線コネクタ 124"/>
        <xdr:cNvCxnSpPr/>
      </xdr:nvCxnSpPr>
      <xdr:spPr>
        <a:xfrm flipV="1">
          <a:off x="2908300" y="9999115"/>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47501</xdr:rowOff>
    </xdr:from>
    <xdr:to>
      <xdr:col>4</xdr:col>
      <xdr:colOff>155575</xdr:colOff>
      <xdr:row>58</xdr:row>
      <xdr:rowOff>74026</xdr:rowOff>
    </xdr:to>
    <xdr:cxnSp macro="">
      <xdr:nvCxnSpPr>
        <xdr:cNvPr id="128" name="直線コネクタ 127"/>
        <xdr:cNvCxnSpPr/>
      </xdr:nvCxnSpPr>
      <xdr:spPr>
        <a:xfrm>
          <a:off x="2019300" y="9991601"/>
          <a:ext cx="889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47501</xdr:rowOff>
    </xdr:from>
    <xdr:to>
      <xdr:col>2</xdr:col>
      <xdr:colOff>638175</xdr:colOff>
      <xdr:row>58</xdr:row>
      <xdr:rowOff>57583</xdr:rowOff>
    </xdr:to>
    <xdr:cxnSp macro="">
      <xdr:nvCxnSpPr>
        <xdr:cNvPr id="131" name="直線コネクタ 130"/>
        <xdr:cNvCxnSpPr/>
      </xdr:nvCxnSpPr>
      <xdr:spPr>
        <a:xfrm flipV="1">
          <a:off x="1130300" y="9991601"/>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146729</xdr:rowOff>
    </xdr:from>
    <xdr:to>
      <xdr:col>6</xdr:col>
      <xdr:colOff>561975</xdr:colOff>
      <xdr:row>58</xdr:row>
      <xdr:rowOff>76879</xdr:rowOff>
    </xdr:to>
    <xdr:sp macro="" textlink="">
      <xdr:nvSpPr>
        <xdr:cNvPr id="141" name="円/楕円 140"/>
        <xdr:cNvSpPr/>
      </xdr:nvSpPr>
      <xdr:spPr>
        <a:xfrm>
          <a:off x="4584700" y="99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125156</xdr:rowOff>
    </xdr:from>
    <xdr:ext cx="599010" cy="259045"/>
    <xdr:sp macro="" textlink="">
      <xdr:nvSpPr>
        <xdr:cNvPr id="142" name="物件費該当値テキスト"/>
        <xdr:cNvSpPr txBox="1"/>
      </xdr:nvSpPr>
      <xdr:spPr>
        <a:xfrm>
          <a:off x="4686300" y="989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4215</xdr:rowOff>
    </xdr:from>
    <xdr:to>
      <xdr:col>5</xdr:col>
      <xdr:colOff>409575</xdr:colOff>
      <xdr:row>58</xdr:row>
      <xdr:rowOff>105815</xdr:rowOff>
    </xdr:to>
    <xdr:sp macro="" textlink="">
      <xdr:nvSpPr>
        <xdr:cNvPr id="143" name="円/楕円 142"/>
        <xdr:cNvSpPr/>
      </xdr:nvSpPr>
      <xdr:spPr>
        <a:xfrm>
          <a:off x="3746500" y="99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96942</xdr:rowOff>
    </xdr:from>
    <xdr:ext cx="599010" cy="259045"/>
    <xdr:sp macro="" textlink="">
      <xdr:nvSpPr>
        <xdr:cNvPr id="144" name="テキスト ボックス 143"/>
        <xdr:cNvSpPr txBox="1"/>
      </xdr:nvSpPr>
      <xdr:spPr>
        <a:xfrm>
          <a:off x="3497794" y="1004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23226</xdr:rowOff>
    </xdr:from>
    <xdr:to>
      <xdr:col>4</xdr:col>
      <xdr:colOff>206375</xdr:colOff>
      <xdr:row>58</xdr:row>
      <xdr:rowOff>124826</xdr:rowOff>
    </xdr:to>
    <xdr:sp macro="" textlink="">
      <xdr:nvSpPr>
        <xdr:cNvPr id="145" name="円/楕円 144"/>
        <xdr:cNvSpPr/>
      </xdr:nvSpPr>
      <xdr:spPr>
        <a:xfrm>
          <a:off x="2857500" y="99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115953</xdr:rowOff>
    </xdr:from>
    <xdr:ext cx="599010" cy="259045"/>
    <xdr:sp macro="" textlink="">
      <xdr:nvSpPr>
        <xdr:cNvPr id="146" name="テキスト ボックス 145"/>
        <xdr:cNvSpPr txBox="1"/>
      </xdr:nvSpPr>
      <xdr:spPr>
        <a:xfrm>
          <a:off x="2608794" y="1006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168151</xdr:rowOff>
    </xdr:from>
    <xdr:to>
      <xdr:col>3</xdr:col>
      <xdr:colOff>3175</xdr:colOff>
      <xdr:row>58</xdr:row>
      <xdr:rowOff>98301</xdr:rowOff>
    </xdr:to>
    <xdr:sp macro="" textlink="">
      <xdr:nvSpPr>
        <xdr:cNvPr id="147" name="円/楕円 146"/>
        <xdr:cNvSpPr/>
      </xdr:nvSpPr>
      <xdr:spPr>
        <a:xfrm>
          <a:off x="1968500" y="99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89428</xdr:rowOff>
    </xdr:from>
    <xdr:ext cx="599010" cy="259045"/>
    <xdr:sp macro="" textlink="">
      <xdr:nvSpPr>
        <xdr:cNvPr id="148" name="テキスト ボックス 147"/>
        <xdr:cNvSpPr txBox="1"/>
      </xdr:nvSpPr>
      <xdr:spPr>
        <a:xfrm>
          <a:off x="1719794" y="1003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6783</xdr:rowOff>
    </xdr:from>
    <xdr:to>
      <xdr:col>1</xdr:col>
      <xdr:colOff>485775</xdr:colOff>
      <xdr:row>58</xdr:row>
      <xdr:rowOff>108383</xdr:rowOff>
    </xdr:to>
    <xdr:sp macro="" textlink="">
      <xdr:nvSpPr>
        <xdr:cNvPr id="149" name="円/楕円 148"/>
        <xdr:cNvSpPr/>
      </xdr:nvSpPr>
      <xdr:spPr>
        <a:xfrm>
          <a:off x="1079500" y="99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99510</xdr:rowOff>
    </xdr:from>
    <xdr:ext cx="599010" cy="259045"/>
    <xdr:sp macro="" textlink="">
      <xdr:nvSpPr>
        <xdr:cNvPr id="150" name="テキスト ボックス 149"/>
        <xdr:cNvSpPr txBox="1"/>
      </xdr:nvSpPr>
      <xdr:spPr>
        <a:xfrm>
          <a:off x="830794" y="1004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161113</xdr:rowOff>
    </xdr:from>
    <xdr:to>
      <xdr:col>6</xdr:col>
      <xdr:colOff>511175</xdr:colOff>
      <xdr:row>79</xdr:row>
      <xdr:rowOff>17030</xdr:rowOff>
    </xdr:to>
    <xdr:cxnSp macro="">
      <xdr:nvCxnSpPr>
        <xdr:cNvPr id="179" name="直線コネクタ 178"/>
        <xdr:cNvCxnSpPr/>
      </xdr:nvCxnSpPr>
      <xdr:spPr>
        <a:xfrm flipV="1">
          <a:off x="3797300" y="13534213"/>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12040</xdr:rowOff>
    </xdr:from>
    <xdr:to>
      <xdr:col>5</xdr:col>
      <xdr:colOff>358775</xdr:colOff>
      <xdr:row>79</xdr:row>
      <xdr:rowOff>17030</xdr:rowOff>
    </xdr:to>
    <xdr:cxnSp macro="">
      <xdr:nvCxnSpPr>
        <xdr:cNvPr id="182" name="直線コネクタ 181"/>
        <xdr:cNvCxnSpPr/>
      </xdr:nvCxnSpPr>
      <xdr:spPr>
        <a:xfrm>
          <a:off x="2908300" y="13556590"/>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10122</xdr:rowOff>
    </xdr:from>
    <xdr:to>
      <xdr:col>4</xdr:col>
      <xdr:colOff>155575</xdr:colOff>
      <xdr:row>79</xdr:row>
      <xdr:rowOff>12040</xdr:rowOff>
    </xdr:to>
    <xdr:cxnSp macro="">
      <xdr:nvCxnSpPr>
        <xdr:cNvPr id="185" name="直線コネクタ 184"/>
        <xdr:cNvCxnSpPr/>
      </xdr:nvCxnSpPr>
      <xdr:spPr>
        <a:xfrm>
          <a:off x="2019300" y="13554672"/>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10122</xdr:rowOff>
    </xdr:from>
    <xdr:to>
      <xdr:col>2</xdr:col>
      <xdr:colOff>638175</xdr:colOff>
      <xdr:row>79</xdr:row>
      <xdr:rowOff>23419</xdr:rowOff>
    </xdr:to>
    <xdr:cxnSp macro="">
      <xdr:nvCxnSpPr>
        <xdr:cNvPr id="188" name="直線コネクタ 187"/>
        <xdr:cNvCxnSpPr/>
      </xdr:nvCxnSpPr>
      <xdr:spPr>
        <a:xfrm flipV="1">
          <a:off x="1130300" y="13554672"/>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110313</xdr:rowOff>
    </xdr:from>
    <xdr:to>
      <xdr:col>6</xdr:col>
      <xdr:colOff>561975</xdr:colOff>
      <xdr:row>79</xdr:row>
      <xdr:rowOff>40463</xdr:rowOff>
    </xdr:to>
    <xdr:sp macro="" textlink="">
      <xdr:nvSpPr>
        <xdr:cNvPr id="198" name="円/楕円 197"/>
        <xdr:cNvSpPr/>
      </xdr:nvSpPr>
      <xdr:spPr>
        <a:xfrm>
          <a:off x="45847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25240</xdr:rowOff>
    </xdr:from>
    <xdr:ext cx="469744" cy="259045"/>
    <xdr:sp macro="" textlink="">
      <xdr:nvSpPr>
        <xdr:cNvPr id="199" name="維持補修費該当値テキスト"/>
        <xdr:cNvSpPr txBox="1"/>
      </xdr:nvSpPr>
      <xdr:spPr>
        <a:xfrm>
          <a:off x="4686300" y="133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137680</xdr:rowOff>
    </xdr:from>
    <xdr:to>
      <xdr:col>5</xdr:col>
      <xdr:colOff>409575</xdr:colOff>
      <xdr:row>79</xdr:row>
      <xdr:rowOff>67830</xdr:rowOff>
    </xdr:to>
    <xdr:sp macro="" textlink="">
      <xdr:nvSpPr>
        <xdr:cNvPr id="200" name="円/楕円 199"/>
        <xdr:cNvSpPr/>
      </xdr:nvSpPr>
      <xdr:spPr>
        <a:xfrm>
          <a:off x="3746500" y="13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58957</xdr:rowOff>
    </xdr:from>
    <xdr:ext cx="469744" cy="259045"/>
    <xdr:sp macro="" textlink="">
      <xdr:nvSpPr>
        <xdr:cNvPr id="201" name="テキスト ボックス 200"/>
        <xdr:cNvSpPr txBox="1"/>
      </xdr:nvSpPr>
      <xdr:spPr>
        <a:xfrm>
          <a:off x="3562427" y="1360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132690</xdr:rowOff>
    </xdr:from>
    <xdr:to>
      <xdr:col>4</xdr:col>
      <xdr:colOff>206375</xdr:colOff>
      <xdr:row>79</xdr:row>
      <xdr:rowOff>62840</xdr:rowOff>
    </xdr:to>
    <xdr:sp macro="" textlink="">
      <xdr:nvSpPr>
        <xdr:cNvPr id="202" name="円/楕円 201"/>
        <xdr:cNvSpPr/>
      </xdr:nvSpPr>
      <xdr:spPr>
        <a:xfrm>
          <a:off x="2857500" y="135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53967</xdr:rowOff>
    </xdr:from>
    <xdr:ext cx="469744" cy="259045"/>
    <xdr:sp macro="" textlink="">
      <xdr:nvSpPr>
        <xdr:cNvPr id="203" name="テキスト ボックス 202"/>
        <xdr:cNvSpPr txBox="1"/>
      </xdr:nvSpPr>
      <xdr:spPr>
        <a:xfrm>
          <a:off x="2673427" y="1359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130772</xdr:rowOff>
    </xdr:from>
    <xdr:to>
      <xdr:col>3</xdr:col>
      <xdr:colOff>3175</xdr:colOff>
      <xdr:row>79</xdr:row>
      <xdr:rowOff>60922</xdr:rowOff>
    </xdr:to>
    <xdr:sp macro="" textlink="">
      <xdr:nvSpPr>
        <xdr:cNvPr id="204" name="円/楕円 203"/>
        <xdr:cNvSpPr/>
      </xdr:nvSpPr>
      <xdr:spPr>
        <a:xfrm>
          <a:off x="1968500" y="135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52049</xdr:rowOff>
    </xdr:from>
    <xdr:ext cx="469744" cy="259045"/>
    <xdr:sp macro="" textlink="">
      <xdr:nvSpPr>
        <xdr:cNvPr id="205" name="テキスト ボックス 204"/>
        <xdr:cNvSpPr txBox="1"/>
      </xdr:nvSpPr>
      <xdr:spPr>
        <a:xfrm>
          <a:off x="1784427" y="1359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144069</xdr:rowOff>
    </xdr:from>
    <xdr:to>
      <xdr:col>1</xdr:col>
      <xdr:colOff>485775</xdr:colOff>
      <xdr:row>79</xdr:row>
      <xdr:rowOff>74219</xdr:rowOff>
    </xdr:to>
    <xdr:sp macro="" textlink="">
      <xdr:nvSpPr>
        <xdr:cNvPr id="206" name="円/楕円 205"/>
        <xdr:cNvSpPr/>
      </xdr:nvSpPr>
      <xdr:spPr>
        <a:xfrm>
          <a:off x="1079500" y="13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65346</xdr:rowOff>
    </xdr:from>
    <xdr:ext cx="469744" cy="259045"/>
    <xdr:sp macro="" textlink="">
      <xdr:nvSpPr>
        <xdr:cNvPr id="207" name="テキスト ボックス 206"/>
        <xdr:cNvSpPr txBox="1"/>
      </xdr:nvSpPr>
      <xdr:spPr>
        <a:xfrm>
          <a:off x="895427" y="136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72200</xdr:rowOff>
    </xdr:from>
    <xdr:to>
      <xdr:col>6</xdr:col>
      <xdr:colOff>511175</xdr:colOff>
      <xdr:row>98</xdr:row>
      <xdr:rowOff>106350</xdr:rowOff>
    </xdr:to>
    <xdr:cxnSp macro="">
      <xdr:nvCxnSpPr>
        <xdr:cNvPr id="237" name="直線コネクタ 236"/>
        <xdr:cNvCxnSpPr/>
      </xdr:nvCxnSpPr>
      <xdr:spPr>
        <a:xfrm>
          <a:off x="3797300" y="16874300"/>
          <a:ext cx="8382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72200</xdr:rowOff>
    </xdr:from>
    <xdr:to>
      <xdr:col>5</xdr:col>
      <xdr:colOff>358775</xdr:colOff>
      <xdr:row>98</xdr:row>
      <xdr:rowOff>111734</xdr:rowOff>
    </xdr:to>
    <xdr:cxnSp macro="">
      <xdr:nvCxnSpPr>
        <xdr:cNvPr id="240" name="直線コネクタ 239"/>
        <xdr:cNvCxnSpPr/>
      </xdr:nvCxnSpPr>
      <xdr:spPr>
        <a:xfrm flipV="1">
          <a:off x="2908300" y="16874300"/>
          <a:ext cx="889000" cy="3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111734</xdr:rowOff>
    </xdr:from>
    <xdr:to>
      <xdr:col>4</xdr:col>
      <xdr:colOff>155575</xdr:colOff>
      <xdr:row>98</xdr:row>
      <xdr:rowOff>153048</xdr:rowOff>
    </xdr:to>
    <xdr:cxnSp macro="">
      <xdr:nvCxnSpPr>
        <xdr:cNvPr id="243" name="直線コネクタ 242"/>
        <xdr:cNvCxnSpPr/>
      </xdr:nvCxnSpPr>
      <xdr:spPr>
        <a:xfrm flipV="1">
          <a:off x="2019300" y="16913834"/>
          <a:ext cx="8890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153048</xdr:rowOff>
    </xdr:from>
    <xdr:to>
      <xdr:col>2</xdr:col>
      <xdr:colOff>638175</xdr:colOff>
      <xdr:row>99</xdr:row>
      <xdr:rowOff>45365</xdr:rowOff>
    </xdr:to>
    <xdr:cxnSp macro="">
      <xdr:nvCxnSpPr>
        <xdr:cNvPr id="246" name="直線コネクタ 245"/>
        <xdr:cNvCxnSpPr/>
      </xdr:nvCxnSpPr>
      <xdr:spPr>
        <a:xfrm flipV="1">
          <a:off x="1130300" y="16955148"/>
          <a:ext cx="889000" cy="6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55550</xdr:rowOff>
    </xdr:from>
    <xdr:to>
      <xdr:col>6</xdr:col>
      <xdr:colOff>561975</xdr:colOff>
      <xdr:row>98</xdr:row>
      <xdr:rowOff>157150</xdr:rowOff>
    </xdr:to>
    <xdr:sp macro="" textlink="">
      <xdr:nvSpPr>
        <xdr:cNvPr id="256" name="円/楕円 255"/>
        <xdr:cNvSpPr/>
      </xdr:nvSpPr>
      <xdr:spPr>
        <a:xfrm>
          <a:off x="4584700" y="16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33977</xdr:rowOff>
    </xdr:from>
    <xdr:ext cx="534377" cy="259045"/>
    <xdr:sp macro="" textlink="">
      <xdr:nvSpPr>
        <xdr:cNvPr id="257" name="扶助費該当値テキスト"/>
        <xdr:cNvSpPr txBox="1"/>
      </xdr:nvSpPr>
      <xdr:spPr>
        <a:xfrm>
          <a:off x="4686300" y="168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21400</xdr:rowOff>
    </xdr:from>
    <xdr:to>
      <xdr:col>5</xdr:col>
      <xdr:colOff>409575</xdr:colOff>
      <xdr:row>98</xdr:row>
      <xdr:rowOff>123000</xdr:rowOff>
    </xdr:to>
    <xdr:sp macro="" textlink="">
      <xdr:nvSpPr>
        <xdr:cNvPr id="258" name="円/楕円 257"/>
        <xdr:cNvSpPr/>
      </xdr:nvSpPr>
      <xdr:spPr>
        <a:xfrm>
          <a:off x="3746500" y="168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114127</xdr:rowOff>
    </xdr:from>
    <xdr:ext cx="534377" cy="259045"/>
    <xdr:sp macro="" textlink="">
      <xdr:nvSpPr>
        <xdr:cNvPr id="259" name="テキスト ボックス 258"/>
        <xdr:cNvSpPr txBox="1"/>
      </xdr:nvSpPr>
      <xdr:spPr>
        <a:xfrm>
          <a:off x="3530111" y="169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60934</xdr:rowOff>
    </xdr:from>
    <xdr:to>
      <xdr:col>4</xdr:col>
      <xdr:colOff>206375</xdr:colOff>
      <xdr:row>98</xdr:row>
      <xdr:rowOff>162534</xdr:rowOff>
    </xdr:to>
    <xdr:sp macro="" textlink="">
      <xdr:nvSpPr>
        <xdr:cNvPr id="260" name="円/楕円 259"/>
        <xdr:cNvSpPr/>
      </xdr:nvSpPr>
      <xdr:spPr>
        <a:xfrm>
          <a:off x="2857500" y="168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153661</xdr:rowOff>
    </xdr:from>
    <xdr:ext cx="534377" cy="259045"/>
    <xdr:sp macro="" textlink="">
      <xdr:nvSpPr>
        <xdr:cNvPr id="261" name="テキスト ボックス 260"/>
        <xdr:cNvSpPr txBox="1"/>
      </xdr:nvSpPr>
      <xdr:spPr>
        <a:xfrm>
          <a:off x="2641111" y="169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102248</xdr:rowOff>
    </xdr:from>
    <xdr:to>
      <xdr:col>3</xdr:col>
      <xdr:colOff>3175</xdr:colOff>
      <xdr:row>99</xdr:row>
      <xdr:rowOff>32398</xdr:rowOff>
    </xdr:to>
    <xdr:sp macro="" textlink="">
      <xdr:nvSpPr>
        <xdr:cNvPr id="262" name="円/楕円 261"/>
        <xdr:cNvSpPr/>
      </xdr:nvSpPr>
      <xdr:spPr>
        <a:xfrm>
          <a:off x="1968500" y="169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23525</xdr:rowOff>
    </xdr:from>
    <xdr:ext cx="534377" cy="259045"/>
    <xdr:sp macro="" textlink="">
      <xdr:nvSpPr>
        <xdr:cNvPr id="263" name="テキスト ボックス 262"/>
        <xdr:cNvSpPr txBox="1"/>
      </xdr:nvSpPr>
      <xdr:spPr>
        <a:xfrm>
          <a:off x="1752111" y="169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166015</xdr:rowOff>
    </xdr:from>
    <xdr:to>
      <xdr:col>1</xdr:col>
      <xdr:colOff>485775</xdr:colOff>
      <xdr:row>99</xdr:row>
      <xdr:rowOff>96165</xdr:rowOff>
    </xdr:to>
    <xdr:sp macro="" textlink="">
      <xdr:nvSpPr>
        <xdr:cNvPr id="264" name="円/楕円 263"/>
        <xdr:cNvSpPr/>
      </xdr:nvSpPr>
      <xdr:spPr>
        <a:xfrm>
          <a:off x="1079500" y="169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87292</xdr:rowOff>
    </xdr:from>
    <xdr:ext cx="534377" cy="259045"/>
    <xdr:sp macro="" textlink="">
      <xdr:nvSpPr>
        <xdr:cNvPr id="265" name="テキスト ボックス 264"/>
        <xdr:cNvSpPr txBox="1"/>
      </xdr:nvSpPr>
      <xdr:spPr>
        <a:xfrm>
          <a:off x="863111" y="1706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130322</xdr:rowOff>
    </xdr:from>
    <xdr:to>
      <xdr:col>15</xdr:col>
      <xdr:colOff>180975</xdr:colOff>
      <xdr:row>38</xdr:row>
      <xdr:rowOff>144059</xdr:rowOff>
    </xdr:to>
    <xdr:cxnSp macro="">
      <xdr:nvCxnSpPr>
        <xdr:cNvPr id="294" name="直線コネクタ 293"/>
        <xdr:cNvCxnSpPr/>
      </xdr:nvCxnSpPr>
      <xdr:spPr>
        <a:xfrm flipV="1">
          <a:off x="9639300" y="6645422"/>
          <a:ext cx="838200" cy="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144059</xdr:rowOff>
    </xdr:from>
    <xdr:to>
      <xdr:col>14</xdr:col>
      <xdr:colOff>28575</xdr:colOff>
      <xdr:row>38</xdr:row>
      <xdr:rowOff>148309</xdr:rowOff>
    </xdr:to>
    <xdr:cxnSp macro="">
      <xdr:nvCxnSpPr>
        <xdr:cNvPr id="297" name="直線コネクタ 296"/>
        <xdr:cNvCxnSpPr/>
      </xdr:nvCxnSpPr>
      <xdr:spPr>
        <a:xfrm flipV="1">
          <a:off x="8750300" y="6659159"/>
          <a:ext cx="889000" cy="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148309</xdr:rowOff>
    </xdr:from>
    <xdr:to>
      <xdr:col>12</xdr:col>
      <xdr:colOff>511175</xdr:colOff>
      <xdr:row>38</xdr:row>
      <xdr:rowOff>148892</xdr:rowOff>
    </xdr:to>
    <xdr:cxnSp macro="">
      <xdr:nvCxnSpPr>
        <xdr:cNvPr id="300" name="直線コネクタ 299"/>
        <xdr:cNvCxnSpPr/>
      </xdr:nvCxnSpPr>
      <xdr:spPr>
        <a:xfrm flipV="1">
          <a:off x="7861300" y="6663409"/>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148892</xdr:rowOff>
    </xdr:from>
    <xdr:to>
      <xdr:col>11</xdr:col>
      <xdr:colOff>307975</xdr:colOff>
      <xdr:row>38</xdr:row>
      <xdr:rowOff>154216</xdr:rowOff>
    </xdr:to>
    <xdr:cxnSp macro="">
      <xdr:nvCxnSpPr>
        <xdr:cNvPr id="303" name="直線コネクタ 302"/>
        <xdr:cNvCxnSpPr/>
      </xdr:nvCxnSpPr>
      <xdr:spPr>
        <a:xfrm flipV="1">
          <a:off x="6972300" y="6663992"/>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79522</xdr:rowOff>
    </xdr:from>
    <xdr:to>
      <xdr:col>15</xdr:col>
      <xdr:colOff>231775</xdr:colOff>
      <xdr:row>39</xdr:row>
      <xdr:rowOff>9672</xdr:rowOff>
    </xdr:to>
    <xdr:sp macro="" textlink="">
      <xdr:nvSpPr>
        <xdr:cNvPr id="313" name="円/楕円 312"/>
        <xdr:cNvSpPr/>
      </xdr:nvSpPr>
      <xdr:spPr>
        <a:xfrm>
          <a:off x="10426700" y="65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165899</xdr:rowOff>
    </xdr:from>
    <xdr:ext cx="534377" cy="259045"/>
    <xdr:sp macro="" textlink="">
      <xdr:nvSpPr>
        <xdr:cNvPr id="314" name="補助費等該当値テキスト"/>
        <xdr:cNvSpPr txBox="1"/>
      </xdr:nvSpPr>
      <xdr:spPr>
        <a:xfrm>
          <a:off x="10528300" y="65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93259</xdr:rowOff>
    </xdr:from>
    <xdr:to>
      <xdr:col>14</xdr:col>
      <xdr:colOff>79375</xdr:colOff>
      <xdr:row>39</xdr:row>
      <xdr:rowOff>23409</xdr:rowOff>
    </xdr:to>
    <xdr:sp macro="" textlink="">
      <xdr:nvSpPr>
        <xdr:cNvPr id="315" name="円/楕円 314"/>
        <xdr:cNvSpPr/>
      </xdr:nvSpPr>
      <xdr:spPr>
        <a:xfrm>
          <a:off x="9588500" y="66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14536</xdr:rowOff>
    </xdr:from>
    <xdr:ext cx="534377" cy="259045"/>
    <xdr:sp macro="" textlink="">
      <xdr:nvSpPr>
        <xdr:cNvPr id="316" name="テキスト ボックス 315"/>
        <xdr:cNvSpPr txBox="1"/>
      </xdr:nvSpPr>
      <xdr:spPr>
        <a:xfrm>
          <a:off x="9372111" y="67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97509</xdr:rowOff>
    </xdr:from>
    <xdr:to>
      <xdr:col>12</xdr:col>
      <xdr:colOff>561975</xdr:colOff>
      <xdr:row>39</xdr:row>
      <xdr:rowOff>27659</xdr:rowOff>
    </xdr:to>
    <xdr:sp macro="" textlink="">
      <xdr:nvSpPr>
        <xdr:cNvPr id="317" name="円/楕円 316"/>
        <xdr:cNvSpPr/>
      </xdr:nvSpPr>
      <xdr:spPr>
        <a:xfrm>
          <a:off x="8699500" y="66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18786</xdr:rowOff>
    </xdr:from>
    <xdr:ext cx="534377" cy="259045"/>
    <xdr:sp macro="" textlink="">
      <xdr:nvSpPr>
        <xdr:cNvPr id="318" name="テキスト ボックス 317"/>
        <xdr:cNvSpPr txBox="1"/>
      </xdr:nvSpPr>
      <xdr:spPr>
        <a:xfrm>
          <a:off x="8483111" y="67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98092</xdr:rowOff>
    </xdr:from>
    <xdr:to>
      <xdr:col>11</xdr:col>
      <xdr:colOff>358775</xdr:colOff>
      <xdr:row>39</xdr:row>
      <xdr:rowOff>28242</xdr:rowOff>
    </xdr:to>
    <xdr:sp macro="" textlink="">
      <xdr:nvSpPr>
        <xdr:cNvPr id="319" name="円/楕円 318"/>
        <xdr:cNvSpPr/>
      </xdr:nvSpPr>
      <xdr:spPr>
        <a:xfrm>
          <a:off x="7810500" y="66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19369</xdr:rowOff>
    </xdr:from>
    <xdr:ext cx="534377" cy="259045"/>
    <xdr:sp macro="" textlink="">
      <xdr:nvSpPr>
        <xdr:cNvPr id="320" name="テキスト ボックス 319"/>
        <xdr:cNvSpPr txBox="1"/>
      </xdr:nvSpPr>
      <xdr:spPr>
        <a:xfrm>
          <a:off x="7594111" y="67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103416</xdr:rowOff>
    </xdr:from>
    <xdr:to>
      <xdr:col>10</xdr:col>
      <xdr:colOff>155575</xdr:colOff>
      <xdr:row>39</xdr:row>
      <xdr:rowOff>33566</xdr:rowOff>
    </xdr:to>
    <xdr:sp macro="" textlink="">
      <xdr:nvSpPr>
        <xdr:cNvPr id="321" name="円/楕円 320"/>
        <xdr:cNvSpPr/>
      </xdr:nvSpPr>
      <xdr:spPr>
        <a:xfrm>
          <a:off x="6921500" y="66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24693</xdr:rowOff>
    </xdr:from>
    <xdr:ext cx="534377" cy="259045"/>
    <xdr:sp macro="" textlink="">
      <xdr:nvSpPr>
        <xdr:cNvPr id="322" name="テキスト ボックス 321"/>
        <xdr:cNvSpPr txBox="1"/>
      </xdr:nvSpPr>
      <xdr:spPr>
        <a:xfrm>
          <a:off x="6705111" y="67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95794</xdr:rowOff>
    </xdr:from>
    <xdr:to>
      <xdr:col>15</xdr:col>
      <xdr:colOff>180975</xdr:colOff>
      <xdr:row>58</xdr:row>
      <xdr:rowOff>127584</xdr:rowOff>
    </xdr:to>
    <xdr:cxnSp macro="">
      <xdr:nvCxnSpPr>
        <xdr:cNvPr id="351" name="直線コネクタ 350"/>
        <xdr:cNvCxnSpPr/>
      </xdr:nvCxnSpPr>
      <xdr:spPr>
        <a:xfrm>
          <a:off x="9639300" y="10039894"/>
          <a:ext cx="838200" cy="3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95794</xdr:rowOff>
    </xdr:from>
    <xdr:to>
      <xdr:col>14</xdr:col>
      <xdr:colOff>28575</xdr:colOff>
      <xdr:row>58</xdr:row>
      <xdr:rowOff>102654</xdr:rowOff>
    </xdr:to>
    <xdr:cxnSp macro="">
      <xdr:nvCxnSpPr>
        <xdr:cNvPr id="354" name="直線コネクタ 353"/>
        <xdr:cNvCxnSpPr/>
      </xdr:nvCxnSpPr>
      <xdr:spPr>
        <a:xfrm flipV="1">
          <a:off x="8750300" y="10039894"/>
          <a:ext cx="8890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102654</xdr:rowOff>
    </xdr:from>
    <xdr:to>
      <xdr:col>12</xdr:col>
      <xdr:colOff>511175</xdr:colOff>
      <xdr:row>58</xdr:row>
      <xdr:rowOff>154819</xdr:rowOff>
    </xdr:to>
    <xdr:cxnSp macro="">
      <xdr:nvCxnSpPr>
        <xdr:cNvPr id="357" name="直線コネクタ 356"/>
        <xdr:cNvCxnSpPr/>
      </xdr:nvCxnSpPr>
      <xdr:spPr>
        <a:xfrm flipV="1">
          <a:off x="7861300" y="10046754"/>
          <a:ext cx="889000" cy="5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131011</xdr:rowOff>
    </xdr:from>
    <xdr:to>
      <xdr:col>11</xdr:col>
      <xdr:colOff>307975</xdr:colOff>
      <xdr:row>58</xdr:row>
      <xdr:rowOff>154819</xdr:rowOff>
    </xdr:to>
    <xdr:cxnSp macro="">
      <xdr:nvCxnSpPr>
        <xdr:cNvPr id="360" name="直線コネクタ 359"/>
        <xdr:cNvCxnSpPr/>
      </xdr:nvCxnSpPr>
      <xdr:spPr>
        <a:xfrm>
          <a:off x="6972300" y="10075111"/>
          <a:ext cx="889000" cy="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76784</xdr:rowOff>
    </xdr:from>
    <xdr:to>
      <xdr:col>15</xdr:col>
      <xdr:colOff>231775</xdr:colOff>
      <xdr:row>59</xdr:row>
      <xdr:rowOff>6934</xdr:rowOff>
    </xdr:to>
    <xdr:sp macro="" textlink="">
      <xdr:nvSpPr>
        <xdr:cNvPr id="370" name="円/楕円 369"/>
        <xdr:cNvSpPr/>
      </xdr:nvSpPr>
      <xdr:spPr>
        <a:xfrm>
          <a:off x="104267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163161</xdr:rowOff>
    </xdr:from>
    <xdr:ext cx="599010" cy="259045"/>
    <xdr:sp macro="" textlink="">
      <xdr:nvSpPr>
        <xdr:cNvPr id="371" name="普通建設事業費該当値テキスト"/>
        <xdr:cNvSpPr txBox="1"/>
      </xdr:nvSpPr>
      <xdr:spPr>
        <a:xfrm>
          <a:off x="10528300" y="993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44994</xdr:rowOff>
    </xdr:from>
    <xdr:to>
      <xdr:col>14</xdr:col>
      <xdr:colOff>79375</xdr:colOff>
      <xdr:row>58</xdr:row>
      <xdr:rowOff>146594</xdr:rowOff>
    </xdr:to>
    <xdr:sp macro="" textlink="">
      <xdr:nvSpPr>
        <xdr:cNvPr id="372" name="円/楕円 371"/>
        <xdr:cNvSpPr/>
      </xdr:nvSpPr>
      <xdr:spPr>
        <a:xfrm>
          <a:off x="9588500" y="99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137721</xdr:rowOff>
    </xdr:from>
    <xdr:ext cx="599010" cy="259045"/>
    <xdr:sp macro="" textlink="">
      <xdr:nvSpPr>
        <xdr:cNvPr id="373" name="テキスト ボックス 372"/>
        <xdr:cNvSpPr txBox="1"/>
      </xdr:nvSpPr>
      <xdr:spPr>
        <a:xfrm>
          <a:off x="9339794" y="1008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51854</xdr:rowOff>
    </xdr:from>
    <xdr:to>
      <xdr:col>12</xdr:col>
      <xdr:colOff>561975</xdr:colOff>
      <xdr:row>58</xdr:row>
      <xdr:rowOff>153454</xdr:rowOff>
    </xdr:to>
    <xdr:sp macro="" textlink="">
      <xdr:nvSpPr>
        <xdr:cNvPr id="374" name="円/楕円 373"/>
        <xdr:cNvSpPr/>
      </xdr:nvSpPr>
      <xdr:spPr>
        <a:xfrm>
          <a:off x="8699500" y="99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144581</xdr:rowOff>
    </xdr:from>
    <xdr:ext cx="599010" cy="259045"/>
    <xdr:sp macro="" textlink="">
      <xdr:nvSpPr>
        <xdr:cNvPr id="375" name="テキスト ボックス 374"/>
        <xdr:cNvSpPr txBox="1"/>
      </xdr:nvSpPr>
      <xdr:spPr>
        <a:xfrm>
          <a:off x="8450794" y="100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104019</xdr:rowOff>
    </xdr:from>
    <xdr:to>
      <xdr:col>11</xdr:col>
      <xdr:colOff>358775</xdr:colOff>
      <xdr:row>59</xdr:row>
      <xdr:rowOff>34169</xdr:rowOff>
    </xdr:to>
    <xdr:sp macro="" textlink="">
      <xdr:nvSpPr>
        <xdr:cNvPr id="376" name="円/楕円 375"/>
        <xdr:cNvSpPr/>
      </xdr:nvSpPr>
      <xdr:spPr>
        <a:xfrm>
          <a:off x="7810500" y="100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25296</xdr:rowOff>
    </xdr:from>
    <xdr:ext cx="534377" cy="259045"/>
    <xdr:sp macro="" textlink="">
      <xdr:nvSpPr>
        <xdr:cNvPr id="377" name="テキスト ボックス 376"/>
        <xdr:cNvSpPr txBox="1"/>
      </xdr:nvSpPr>
      <xdr:spPr>
        <a:xfrm>
          <a:off x="7594111" y="1014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80211</xdr:rowOff>
    </xdr:from>
    <xdr:to>
      <xdr:col>10</xdr:col>
      <xdr:colOff>155575</xdr:colOff>
      <xdr:row>59</xdr:row>
      <xdr:rowOff>10361</xdr:rowOff>
    </xdr:to>
    <xdr:sp macro="" textlink="">
      <xdr:nvSpPr>
        <xdr:cNvPr id="378" name="円/楕円 377"/>
        <xdr:cNvSpPr/>
      </xdr:nvSpPr>
      <xdr:spPr>
        <a:xfrm>
          <a:off x="6921500" y="100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1488</xdr:rowOff>
    </xdr:from>
    <xdr:ext cx="599010" cy="259045"/>
    <xdr:sp macro="" textlink="">
      <xdr:nvSpPr>
        <xdr:cNvPr id="379" name="テキスト ボックス 378"/>
        <xdr:cNvSpPr txBox="1"/>
      </xdr:nvSpPr>
      <xdr:spPr>
        <a:xfrm>
          <a:off x="6672794" y="101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170893</xdr:rowOff>
    </xdr:from>
    <xdr:to>
      <xdr:col>15</xdr:col>
      <xdr:colOff>180975</xdr:colOff>
      <xdr:row>79</xdr:row>
      <xdr:rowOff>346</xdr:rowOff>
    </xdr:to>
    <xdr:cxnSp macro="">
      <xdr:nvCxnSpPr>
        <xdr:cNvPr id="408" name="直線コネクタ 407"/>
        <xdr:cNvCxnSpPr/>
      </xdr:nvCxnSpPr>
      <xdr:spPr>
        <a:xfrm>
          <a:off x="9639300" y="13543993"/>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120996</xdr:rowOff>
    </xdr:from>
    <xdr:to>
      <xdr:col>15</xdr:col>
      <xdr:colOff>231775</xdr:colOff>
      <xdr:row>79</xdr:row>
      <xdr:rowOff>51146</xdr:rowOff>
    </xdr:to>
    <xdr:sp macro="" textlink="">
      <xdr:nvSpPr>
        <xdr:cNvPr id="418" name="円/楕円 417"/>
        <xdr:cNvSpPr/>
      </xdr:nvSpPr>
      <xdr:spPr>
        <a:xfrm>
          <a:off x="10426700" y="134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35923</xdr:rowOff>
    </xdr:from>
    <xdr:ext cx="534377" cy="259045"/>
    <xdr:sp macro="" textlink="">
      <xdr:nvSpPr>
        <xdr:cNvPr id="419" name="普通建設事業費 （ うち新規整備　）該当値テキスト"/>
        <xdr:cNvSpPr txBox="1"/>
      </xdr:nvSpPr>
      <xdr:spPr>
        <a:xfrm>
          <a:off x="10528300" y="134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120093</xdr:rowOff>
    </xdr:from>
    <xdr:to>
      <xdr:col>14</xdr:col>
      <xdr:colOff>79375</xdr:colOff>
      <xdr:row>79</xdr:row>
      <xdr:rowOff>50243</xdr:rowOff>
    </xdr:to>
    <xdr:sp macro="" textlink="">
      <xdr:nvSpPr>
        <xdr:cNvPr id="420" name="円/楕円 419"/>
        <xdr:cNvSpPr/>
      </xdr:nvSpPr>
      <xdr:spPr>
        <a:xfrm>
          <a:off x="9588500" y="134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41370</xdr:rowOff>
    </xdr:from>
    <xdr:ext cx="534377" cy="259045"/>
    <xdr:sp macro="" textlink="">
      <xdr:nvSpPr>
        <xdr:cNvPr id="421" name="テキスト ボックス 420"/>
        <xdr:cNvSpPr txBox="1"/>
      </xdr:nvSpPr>
      <xdr:spPr>
        <a:xfrm>
          <a:off x="9372111" y="135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32356</xdr:rowOff>
    </xdr:from>
    <xdr:to>
      <xdr:col>15</xdr:col>
      <xdr:colOff>180975</xdr:colOff>
      <xdr:row>98</xdr:row>
      <xdr:rowOff>74662</xdr:rowOff>
    </xdr:to>
    <xdr:cxnSp macro="">
      <xdr:nvCxnSpPr>
        <xdr:cNvPr id="448" name="直線コネクタ 447"/>
        <xdr:cNvCxnSpPr/>
      </xdr:nvCxnSpPr>
      <xdr:spPr>
        <a:xfrm>
          <a:off x="9639300" y="16834456"/>
          <a:ext cx="838200" cy="4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23862</xdr:rowOff>
    </xdr:from>
    <xdr:to>
      <xdr:col>15</xdr:col>
      <xdr:colOff>231775</xdr:colOff>
      <xdr:row>98</xdr:row>
      <xdr:rowOff>125462</xdr:rowOff>
    </xdr:to>
    <xdr:sp macro="" textlink="">
      <xdr:nvSpPr>
        <xdr:cNvPr id="458" name="円/楕円 457"/>
        <xdr:cNvSpPr/>
      </xdr:nvSpPr>
      <xdr:spPr>
        <a:xfrm>
          <a:off x="10426700" y="168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153006</xdr:rowOff>
    </xdr:from>
    <xdr:to>
      <xdr:col>14</xdr:col>
      <xdr:colOff>79375</xdr:colOff>
      <xdr:row>98</xdr:row>
      <xdr:rowOff>83156</xdr:rowOff>
    </xdr:to>
    <xdr:sp macro="" textlink="">
      <xdr:nvSpPr>
        <xdr:cNvPr id="460" name="円/楕円 459"/>
        <xdr:cNvSpPr/>
      </xdr:nvSpPr>
      <xdr:spPr>
        <a:xfrm>
          <a:off x="9588500" y="167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74283</xdr:rowOff>
    </xdr:from>
    <xdr:ext cx="599010" cy="259045"/>
    <xdr:sp macro="" textlink="">
      <xdr:nvSpPr>
        <xdr:cNvPr id="461" name="テキスト ボックス 460"/>
        <xdr:cNvSpPr txBox="1"/>
      </xdr:nvSpPr>
      <xdr:spPr>
        <a:xfrm>
          <a:off x="9339794" y="1687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139037</xdr:rowOff>
    </xdr:from>
    <xdr:to>
      <xdr:col>23</xdr:col>
      <xdr:colOff>517525</xdr:colOff>
      <xdr:row>38</xdr:row>
      <xdr:rowOff>139700</xdr:rowOff>
    </xdr:to>
    <xdr:cxnSp macro="">
      <xdr:nvCxnSpPr>
        <xdr:cNvPr id="488" name="直線コネクタ 487"/>
        <xdr:cNvCxnSpPr/>
      </xdr:nvCxnSpPr>
      <xdr:spPr>
        <a:xfrm>
          <a:off x="15481300" y="6654137"/>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139037</xdr:rowOff>
    </xdr:from>
    <xdr:to>
      <xdr:col>22</xdr:col>
      <xdr:colOff>365125</xdr:colOff>
      <xdr:row>38</xdr:row>
      <xdr:rowOff>139700</xdr:rowOff>
    </xdr:to>
    <xdr:cxnSp macro="">
      <xdr:nvCxnSpPr>
        <xdr:cNvPr id="491" name="直線コネクタ 490"/>
        <xdr:cNvCxnSpPr/>
      </xdr:nvCxnSpPr>
      <xdr:spPr>
        <a:xfrm flipV="1">
          <a:off x="14592300" y="6654137"/>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88237</xdr:rowOff>
    </xdr:from>
    <xdr:to>
      <xdr:col>22</xdr:col>
      <xdr:colOff>415925</xdr:colOff>
      <xdr:row>39</xdr:row>
      <xdr:rowOff>18387</xdr:rowOff>
    </xdr:to>
    <xdr:sp macro="" textlink="">
      <xdr:nvSpPr>
        <xdr:cNvPr id="509" name="円/楕円 508"/>
        <xdr:cNvSpPr/>
      </xdr:nvSpPr>
      <xdr:spPr>
        <a:xfrm>
          <a:off x="15430500" y="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9514</xdr:rowOff>
    </xdr:from>
    <xdr:ext cx="378565" cy="259045"/>
    <xdr:sp macro="" textlink="">
      <xdr:nvSpPr>
        <xdr:cNvPr id="510" name="テキスト ボックス 509"/>
        <xdr:cNvSpPr txBox="1"/>
      </xdr:nvSpPr>
      <xdr:spPr>
        <a:xfrm>
          <a:off x="15292017" y="669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72766</xdr:rowOff>
    </xdr:from>
    <xdr:to>
      <xdr:col>23</xdr:col>
      <xdr:colOff>517525</xdr:colOff>
      <xdr:row>77</xdr:row>
      <xdr:rowOff>112806</xdr:rowOff>
    </xdr:to>
    <xdr:cxnSp macro="">
      <xdr:nvCxnSpPr>
        <xdr:cNvPr id="600" name="直線コネクタ 599"/>
        <xdr:cNvCxnSpPr/>
      </xdr:nvCxnSpPr>
      <xdr:spPr>
        <a:xfrm>
          <a:off x="15481300" y="13274416"/>
          <a:ext cx="838200" cy="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70000</xdr:rowOff>
    </xdr:from>
    <xdr:to>
      <xdr:col>22</xdr:col>
      <xdr:colOff>365125</xdr:colOff>
      <xdr:row>77</xdr:row>
      <xdr:rowOff>72766</xdr:rowOff>
    </xdr:to>
    <xdr:cxnSp macro="">
      <xdr:nvCxnSpPr>
        <xdr:cNvPr id="603" name="直線コネクタ 602"/>
        <xdr:cNvCxnSpPr/>
      </xdr:nvCxnSpPr>
      <xdr:spPr>
        <a:xfrm>
          <a:off x="14592300" y="1327165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70000</xdr:rowOff>
    </xdr:from>
    <xdr:to>
      <xdr:col>21</xdr:col>
      <xdr:colOff>161925</xdr:colOff>
      <xdr:row>77</xdr:row>
      <xdr:rowOff>82283</xdr:rowOff>
    </xdr:to>
    <xdr:cxnSp macro="">
      <xdr:nvCxnSpPr>
        <xdr:cNvPr id="606" name="直線コネクタ 605"/>
        <xdr:cNvCxnSpPr/>
      </xdr:nvCxnSpPr>
      <xdr:spPr>
        <a:xfrm flipV="1">
          <a:off x="13703300" y="13271650"/>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50580</xdr:rowOff>
    </xdr:from>
    <xdr:to>
      <xdr:col>19</xdr:col>
      <xdr:colOff>644525</xdr:colOff>
      <xdr:row>77</xdr:row>
      <xdr:rowOff>82283</xdr:rowOff>
    </xdr:to>
    <xdr:cxnSp macro="">
      <xdr:nvCxnSpPr>
        <xdr:cNvPr id="609" name="直線コネクタ 608"/>
        <xdr:cNvCxnSpPr/>
      </xdr:nvCxnSpPr>
      <xdr:spPr>
        <a:xfrm>
          <a:off x="12814300" y="13252230"/>
          <a:ext cx="889000" cy="3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62006</xdr:rowOff>
    </xdr:from>
    <xdr:to>
      <xdr:col>23</xdr:col>
      <xdr:colOff>568325</xdr:colOff>
      <xdr:row>77</xdr:row>
      <xdr:rowOff>163606</xdr:rowOff>
    </xdr:to>
    <xdr:sp macro="" textlink="">
      <xdr:nvSpPr>
        <xdr:cNvPr id="619" name="円/楕円 618"/>
        <xdr:cNvSpPr/>
      </xdr:nvSpPr>
      <xdr:spPr>
        <a:xfrm>
          <a:off x="16268700" y="132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40433</xdr:rowOff>
    </xdr:from>
    <xdr:ext cx="599010" cy="259045"/>
    <xdr:sp macro="" textlink="">
      <xdr:nvSpPr>
        <xdr:cNvPr id="620" name="公債費該当値テキスト"/>
        <xdr:cNvSpPr txBox="1"/>
      </xdr:nvSpPr>
      <xdr:spPr>
        <a:xfrm>
          <a:off x="16370300" y="1324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21966</xdr:rowOff>
    </xdr:from>
    <xdr:to>
      <xdr:col>22</xdr:col>
      <xdr:colOff>415925</xdr:colOff>
      <xdr:row>77</xdr:row>
      <xdr:rowOff>123566</xdr:rowOff>
    </xdr:to>
    <xdr:sp macro="" textlink="">
      <xdr:nvSpPr>
        <xdr:cNvPr id="621" name="円/楕円 620"/>
        <xdr:cNvSpPr/>
      </xdr:nvSpPr>
      <xdr:spPr>
        <a:xfrm>
          <a:off x="15430500" y="132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140093</xdr:rowOff>
    </xdr:from>
    <xdr:ext cx="599010" cy="259045"/>
    <xdr:sp macro="" textlink="">
      <xdr:nvSpPr>
        <xdr:cNvPr id="622" name="テキスト ボックス 621"/>
        <xdr:cNvSpPr txBox="1"/>
      </xdr:nvSpPr>
      <xdr:spPr>
        <a:xfrm>
          <a:off x="15181794" y="1299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19200</xdr:rowOff>
    </xdr:from>
    <xdr:to>
      <xdr:col>21</xdr:col>
      <xdr:colOff>212725</xdr:colOff>
      <xdr:row>77</xdr:row>
      <xdr:rowOff>120800</xdr:rowOff>
    </xdr:to>
    <xdr:sp macro="" textlink="">
      <xdr:nvSpPr>
        <xdr:cNvPr id="623" name="円/楕円 622"/>
        <xdr:cNvSpPr/>
      </xdr:nvSpPr>
      <xdr:spPr>
        <a:xfrm>
          <a:off x="14541500" y="132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137327</xdr:rowOff>
    </xdr:from>
    <xdr:ext cx="599010" cy="259045"/>
    <xdr:sp macro="" textlink="">
      <xdr:nvSpPr>
        <xdr:cNvPr id="624" name="テキスト ボックス 623"/>
        <xdr:cNvSpPr txBox="1"/>
      </xdr:nvSpPr>
      <xdr:spPr>
        <a:xfrm>
          <a:off x="14292794" y="1299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31483</xdr:rowOff>
    </xdr:from>
    <xdr:to>
      <xdr:col>20</xdr:col>
      <xdr:colOff>9525</xdr:colOff>
      <xdr:row>77</xdr:row>
      <xdr:rowOff>133083</xdr:rowOff>
    </xdr:to>
    <xdr:sp macro="" textlink="">
      <xdr:nvSpPr>
        <xdr:cNvPr id="625" name="円/楕円 624"/>
        <xdr:cNvSpPr/>
      </xdr:nvSpPr>
      <xdr:spPr>
        <a:xfrm>
          <a:off x="13652500" y="132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149610</xdr:rowOff>
    </xdr:from>
    <xdr:ext cx="599010" cy="259045"/>
    <xdr:sp macro="" textlink="">
      <xdr:nvSpPr>
        <xdr:cNvPr id="626" name="テキスト ボックス 625"/>
        <xdr:cNvSpPr txBox="1"/>
      </xdr:nvSpPr>
      <xdr:spPr>
        <a:xfrm>
          <a:off x="13403794" y="1300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160,140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171230</xdr:rowOff>
    </xdr:from>
    <xdr:to>
      <xdr:col>18</xdr:col>
      <xdr:colOff>492125</xdr:colOff>
      <xdr:row>77</xdr:row>
      <xdr:rowOff>101380</xdr:rowOff>
    </xdr:to>
    <xdr:sp macro="" textlink="">
      <xdr:nvSpPr>
        <xdr:cNvPr id="627" name="円/楕円 626"/>
        <xdr:cNvSpPr/>
      </xdr:nvSpPr>
      <xdr:spPr>
        <a:xfrm>
          <a:off x="12763500" y="132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117907</xdr:rowOff>
    </xdr:from>
    <xdr:ext cx="599010" cy="259045"/>
    <xdr:sp macro="" textlink="">
      <xdr:nvSpPr>
        <xdr:cNvPr id="628" name="テキスト ボックス 627"/>
        <xdr:cNvSpPr txBox="1"/>
      </xdr:nvSpPr>
      <xdr:spPr>
        <a:xfrm>
          <a:off x="12514794" y="1297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116230</xdr:rowOff>
    </xdr:from>
    <xdr:to>
      <xdr:col>23</xdr:col>
      <xdr:colOff>517525</xdr:colOff>
      <xdr:row>98</xdr:row>
      <xdr:rowOff>157846</xdr:rowOff>
    </xdr:to>
    <xdr:cxnSp macro="">
      <xdr:nvCxnSpPr>
        <xdr:cNvPr id="657" name="直線コネクタ 656"/>
        <xdr:cNvCxnSpPr/>
      </xdr:nvCxnSpPr>
      <xdr:spPr>
        <a:xfrm flipV="1">
          <a:off x="15481300" y="16918330"/>
          <a:ext cx="838200" cy="4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91691</xdr:rowOff>
    </xdr:from>
    <xdr:to>
      <xdr:col>22</xdr:col>
      <xdr:colOff>365125</xdr:colOff>
      <xdr:row>98</xdr:row>
      <xdr:rowOff>157846</xdr:rowOff>
    </xdr:to>
    <xdr:cxnSp macro="">
      <xdr:nvCxnSpPr>
        <xdr:cNvPr id="660" name="直線コネクタ 659"/>
        <xdr:cNvCxnSpPr/>
      </xdr:nvCxnSpPr>
      <xdr:spPr>
        <a:xfrm>
          <a:off x="14592300" y="16893791"/>
          <a:ext cx="889000" cy="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91691</xdr:rowOff>
    </xdr:from>
    <xdr:to>
      <xdr:col>21</xdr:col>
      <xdr:colOff>161925</xdr:colOff>
      <xdr:row>98</xdr:row>
      <xdr:rowOff>160855</xdr:rowOff>
    </xdr:to>
    <xdr:cxnSp macro="">
      <xdr:nvCxnSpPr>
        <xdr:cNvPr id="663" name="直線コネクタ 662"/>
        <xdr:cNvCxnSpPr/>
      </xdr:nvCxnSpPr>
      <xdr:spPr>
        <a:xfrm flipV="1">
          <a:off x="13703300" y="16893791"/>
          <a:ext cx="889000" cy="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124890</xdr:rowOff>
    </xdr:from>
    <xdr:to>
      <xdr:col>19</xdr:col>
      <xdr:colOff>644525</xdr:colOff>
      <xdr:row>98</xdr:row>
      <xdr:rowOff>160855</xdr:rowOff>
    </xdr:to>
    <xdr:cxnSp macro="">
      <xdr:nvCxnSpPr>
        <xdr:cNvPr id="666" name="直線コネクタ 665"/>
        <xdr:cNvCxnSpPr/>
      </xdr:nvCxnSpPr>
      <xdr:spPr>
        <a:xfrm>
          <a:off x="12814300" y="16926990"/>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65430</xdr:rowOff>
    </xdr:from>
    <xdr:to>
      <xdr:col>23</xdr:col>
      <xdr:colOff>568325</xdr:colOff>
      <xdr:row>98</xdr:row>
      <xdr:rowOff>167030</xdr:rowOff>
    </xdr:to>
    <xdr:sp macro="" textlink="">
      <xdr:nvSpPr>
        <xdr:cNvPr id="676" name="円/楕円 675"/>
        <xdr:cNvSpPr/>
      </xdr:nvSpPr>
      <xdr:spPr>
        <a:xfrm>
          <a:off x="16268700" y="168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42617</xdr:rowOff>
    </xdr:from>
    <xdr:ext cx="534377" cy="259045"/>
    <xdr:sp macro="" textlink="">
      <xdr:nvSpPr>
        <xdr:cNvPr id="677" name="積立金該当値テキスト"/>
        <xdr:cNvSpPr txBox="1"/>
      </xdr:nvSpPr>
      <xdr:spPr>
        <a:xfrm>
          <a:off x="16370300"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107046</xdr:rowOff>
    </xdr:from>
    <xdr:to>
      <xdr:col>22</xdr:col>
      <xdr:colOff>415925</xdr:colOff>
      <xdr:row>99</xdr:row>
      <xdr:rowOff>37196</xdr:rowOff>
    </xdr:to>
    <xdr:sp macro="" textlink="">
      <xdr:nvSpPr>
        <xdr:cNvPr id="678" name="円/楕円 677"/>
        <xdr:cNvSpPr/>
      </xdr:nvSpPr>
      <xdr:spPr>
        <a:xfrm>
          <a:off x="15430500" y="169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28323</xdr:rowOff>
    </xdr:from>
    <xdr:ext cx="534377" cy="259045"/>
    <xdr:sp macro="" textlink="">
      <xdr:nvSpPr>
        <xdr:cNvPr id="679" name="テキスト ボックス 678"/>
        <xdr:cNvSpPr txBox="1"/>
      </xdr:nvSpPr>
      <xdr:spPr>
        <a:xfrm>
          <a:off x="15214111" y="170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40891</xdr:rowOff>
    </xdr:from>
    <xdr:to>
      <xdr:col>21</xdr:col>
      <xdr:colOff>212725</xdr:colOff>
      <xdr:row>98</xdr:row>
      <xdr:rowOff>142491</xdr:rowOff>
    </xdr:to>
    <xdr:sp macro="" textlink="">
      <xdr:nvSpPr>
        <xdr:cNvPr id="680" name="円/楕円 679"/>
        <xdr:cNvSpPr/>
      </xdr:nvSpPr>
      <xdr:spPr>
        <a:xfrm>
          <a:off x="14541500" y="168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159018</xdr:rowOff>
    </xdr:from>
    <xdr:ext cx="534377" cy="259045"/>
    <xdr:sp macro="" textlink="">
      <xdr:nvSpPr>
        <xdr:cNvPr id="681" name="テキスト ボックス 680"/>
        <xdr:cNvSpPr txBox="1"/>
      </xdr:nvSpPr>
      <xdr:spPr>
        <a:xfrm>
          <a:off x="14325111" y="166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110055</xdr:rowOff>
    </xdr:from>
    <xdr:to>
      <xdr:col>20</xdr:col>
      <xdr:colOff>9525</xdr:colOff>
      <xdr:row>99</xdr:row>
      <xdr:rowOff>40205</xdr:rowOff>
    </xdr:to>
    <xdr:sp macro="" textlink="">
      <xdr:nvSpPr>
        <xdr:cNvPr id="682" name="円/楕円 681"/>
        <xdr:cNvSpPr/>
      </xdr:nvSpPr>
      <xdr:spPr>
        <a:xfrm>
          <a:off x="13652500" y="169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31332</xdr:rowOff>
    </xdr:from>
    <xdr:ext cx="534377" cy="259045"/>
    <xdr:sp macro="" textlink="">
      <xdr:nvSpPr>
        <xdr:cNvPr id="683" name="テキスト ボックス 682"/>
        <xdr:cNvSpPr txBox="1"/>
      </xdr:nvSpPr>
      <xdr:spPr>
        <a:xfrm>
          <a:off x="13436111" y="170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74090</xdr:rowOff>
    </xdr:from>
    <xdr:to>
      <xdr:col>18</xdr:col>
      <xdr:colOff>492125</xdr:colOff>
      <xdr:row>99</xdr:row>
      <xdr:rowOff>4240</xdr:rowOff>
    </xdr:to>
    <xdr:sp macro="" textlink="">
      <xdr:nvSpPr>
        <xdr:cNvPr id="684" name="円/楕円 683"/>
        <xdr:cNvSpPr/>
      </xdr:nvSpPr>
      <xdr:spPr>
        <a:xfrm>
          <a:off x="12763500" y="168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166817</xdr:rowOff>
    </xdr:from>
    <xdr:ext cx="534377" cy="259045"/>
    <xdr:sp macro="" textlink="">
      <xdr:nvSpPr>
        <xdr:cNvPr id="685" name="テキスト ボックス 684"/>
        <xdr:cNvSpPr txBox="1"/>
      </xdr:nvSpPr>
      <xdr:spPr>
        <a:xfrm>
          <a:off x="12547111" y="169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43955</xdr:rowOff>
    </xdr:from>
    <xdr:to>
      <xdr:col>32</xdr:col>
      <xdr:colOff>187325</xdr:colOff>
      <xdr:row>39</xdr:row>
      <xdr:rowOff>44450</xdr:rowOff>
    </xdr:to>
    <xdr:cxnSp macro="">
      <xdr:nvCxnSpPr>
        <xdr:cNvPr id="714" name="直線コネクタ 713"/>
        <xdr:cNvCxnSpPr/>
      </xdr:nvCxnSpPr>
      <xdr:spPr>
        <a:xfrm>
          <a:off x="21323300" y="673050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43955</xdr:rowOff>
    </xdr:from>
    <xdr:to>
      <xdr:col>31</xdr:col>
      <xdr:colOff>34925</xdr:colOff>
      <xdr:row>39</xdr:row>
      <xdr:rowOff>44450</xdr:rowOff>
    </xdr:to>
    <xdr:cxnSp macro="">
      <xdr:nvCxnSpPr>
        <xdr:cNvPr id="717" name="直線コネクタ 716"/>
        <xdr:cNvCxnSpPr/>
      </xdr:nvCxnSpPr>
      <xdr:spPr>
        <a:xfrm flipV="1">
          <a:off x="20434300" y="6730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164605</xdr:rowOff>
    </xdr:from>
    <xdr:to>
      <xdr:col>31</xdr:col>
      <xdr:colOff>85725</xdr:colOff>
      <xdr:row>39</xdr:row>
      <xdr:rowOff>94755</xdr:rowOff>
    </xdr:to>
    <xdr:sp macro="" textlink="">
      <xdr:nvSpPr>
        <xdr:cNvPr id="735" name="円/楕円 734"/>
        <xdr:cNvSpPr/>
      </xdr:nvSpPr>
      <xdr:spPr>
        <a:xfrm>
          <a:off x="21272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85882</xdr:rowOff>
    </xdr:from>
    <xdr:ext cx="313932" cy="259045"/>
    <xdr:sp macro="" textlink="">
      <xdr:nvSpPr>
        <xdr:cNvPr id="736" name="テキスト ボックス 735"/>
        <xdr:cNvSpPr txBox="1"/>
      </xdr:nvSpPr>
      <xdr:spPr>
        <a:xfrm>
          <a:off x="21166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38758</xdr:rowOff>
    </xdr:from>
    <xdr:to>
      <xdr:col>32</xdr:col>
      <xdr:colOff>187325</xdr:colOff>
      <xdr:row>59</xdr:row>
      <xdr:rowOff>44450</xdr:rowOff>
    </xdr:to>
    <xdr:cxnSp macro="">
      <xdr:nvCxnSpPr>
        <xdr:cNvPr id="771" name="直線コネクタ 770"/>
        <xdr:cNvCxnSpPr/>
      </xdr:nvCxnSpPr>
      <xdr:spPr>
        <a:xfrm>
          <a:off x="21323300" y="10154308"/>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36556</xdr:rowOff>
    </xdr:from>
    <xdr:to>
      <xdr:col>31</xdr:col>
      <xdr:colOff>34925</xdr:colOff>
      <xdr:row>59</xdr:row>
      <xdr:rowOff>38758</xdr:rowOff>
    </xdr:to>
    <xdr:cxnSp macro="">
      <xdr:nvCxnSpPr>
        <xdr:cNvPr id="774" name="直線コネクタ 773"/>
        <xdr:cNvCxnSpPr/>
      </xdr:nvCxnSpPr>
      <xdr:spPr>
        <a:xfrm>
          <a:off x="20434300" y="10152106"/>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36556</xdr:rowOff>
    </xdr:from>
    <xdr:to>
      <xdr:col>29</xdr:col>
      <xdr:colOff>517525</xdr:colOff>
      <xdr:row>59</xdr:row>
      <xdr:rowOff>44450</xdr:rowOff>
    </xdr:to>
    <xdr:cxnSp macro="">
      <xdr:nvCxnSpPr>
        <xdr:cNvPr id="777" name="直線コネクタ 776"/>
        <xdr:cNvCxnSpPr/>
      </xdr:nvCxnSpPr>
      <xdr:spPr>
        <a:xfrm flipV="1">
          <a:off x="19545300" y="10152106"/>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159408</xdr:rowOff>
    </xdr:from>
    <xdr:to>
      <xdr:col>31</xdr:col>
      <xdr:colOff>85725</xdr:colOff>
      <xdr:row>59</xdr:row>
      <xdr:rowOff>89558</xdr:rowOff>
    </xdr:to>
    <xdr:sp macro="" textlink="">
      <xdr:nvSpPr>
        <xdr:cNvPr id="792" name="円/楕円 791"/>
        <xdr:cNvSpPr/>
      </xdr:nvSpPr>
      <xdr:spPr>
        <a:xfrm>
          <a:off x="21272500" y="101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80685</xdr:rowOff>
    </xdr:from>
    <xdr:ext cx="378565" cy="259045"/>
    <xdr:sp macro="" textlink="">
      <xdr:nvSpPr>
        <xdr:cNvPr id="793" name="テキスト ボックス 792"/>
        <xdr:cNvSpPr txBox="1"/>
      </xdr:nvSpPr>
      <xdr:spPr>
        <a:xfrm>
          <a:off x="21134017" y="1019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157206</xdr:rowOff>
    </xdr:from>
    <xdr:to>
      <xdr:col>29</xdr:col>
      <xdr:colOff>568325</xdr:colOff>
      <xdr:row>59</xdr:row>
      <xdr:rowOff>87356</xdr:rowOff>
    </xdr:to>
    <xdr:sp macro="" textlink="">
      <xdr:nvSpPr>
        <xdr:cNvPr id="794" name="円/楕円 793"/>
        <xdr:cNvSpPr/>
      </xdr:nvSpPr>
      <xdr:spPr>
        <a:xfrm>
          <a:off x="20383500" y="101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78483</xdr:rowOff>
    </xdr:from>
    <xdr:ext cx="469744" cy="259045"/>
    <xdr:sp macro="" textlink="">
      <xdr:nvSpPr>
        <xdr:cNvPr id="795" name="テキスト ボックス 794"/>
        <xdr:cNvSpPr txBox="1"/>
      </xdr:nvSpPr>
      <xdr:spPr>
        <a:xfrm>
          <a:off x="20199427" y="1019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6925</xdr:rowOff>
    </xdr:from>
    <xdr:to>
      <xdr:col>32</xdr:col>
      <xdr:colOff>187325</xdr:colOff>
      <xdr:row>76</xdr:row>
      <xdr:rowOff>103333</xdr:rowOff>
    </xdr:to>
    <xdr:cxnSp macro="">
      <xdr:nvCxnSpPr>
        <xdr:cNvPr id="828" name="直線コネクタ 827"/>
        <xdr:cNvCxnSpPr/>
      </xdr:nvCxnSpPr>
      <xdr:spPr>
        <a:xfrm flipV="1">
          <a:off x="21323300" y="13037125"/>
          <a:ext cx="838200" cy="9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59248</xdr:rowOff>
    </xdr:from>
    <xdr:to>
      <xdr:col>31</xdr:col>
      <xdr:colOff>34925</xdr:colOff>
      <xdr:row>76</xdr:row>
      <xdr:rowOff>103333</xdr:rowOff>
    </xdr:to>
    <xdr:cxnSp macro="">
      <xdr:nvCxnSpPr>
        <xdr:cNvPr id="831" name="直線コネクタ 830"/>
        <xdr:cNvCxnSpPr/>
      </xdr:nvCxnSpPr>
      <xdr:spPr>
        <a:xfrm>
          <a:off x="20434300" y="13089448"/>
          <a:ext cx="889000" cy="4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53747</xdr:rowOff>
    </xdr:from>
    <xdr:to>
      <xdr:col>29</xdr:col>
      <xdr:colOff>517525</xdr:colOff>
      <xdr:row>76</xdr:row>
      <xdr:rowOff>59248</xdr:rowOff>
    </xdr:to>
    <xdr:cxnSp macro="">
      <xdr:nvCxnSpPr>
        <xdr:cNvPr id="834" name="直線コネクタ 833"/>
        <xdr:cNvCxnSpPr/>
      </xdr:nvCxnSpPr>
      <xdr:spPr>
        <a:xfrm>
          <a:off x="19545300" y="13083947"/>
          <a:ext cx="889000" cy="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126049</xdr:rowOff>
    </xdr:from>
    <xdr:to>
      <xdr:col>28</xdr:col>
      <xdr:colOff>314325</xdr:colOff>
      <xdr:row>76</xdr:row>
      <xdr:rowOff>53747</xdr:rowOff>
    </xdr:to>
    <xdr:cxnSp macro="">
      <xdr:nvCxnSpPr>
        <xdr:cNvPr id="837" name="直線コネクタ 836"/>
        <xdr:cNvCxnSpPr/>
      </xdr:nvCxnSpPr>
      <xdr:spPr>
        <a:xfrm>
          <a:off x="18656300" y="12984799"/>
          <a:ext cx="889000" cy="9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127575</xdr:rowOff>
    </xdr:from>
    <xdr:to>
      <xdr:col>32</xdr:col>
      <xdr:colOff>238125</xdr:colOff>
      <xdr:row>76</xdr:row>
      <xdr:rowOff>57725</xdr:rowOff>
    </xdr:to>
    <xdr:sp macro="" textlink="">
      <xdr:nvSpPr>
        <xdr:cNvPr id="847" name="円/楕円 846"/>
        <xdr:cNvSpPr/>
      </xdr:nvSpPr>
      <xdr:spPr>
        <a:xfrm>
          <a:off x="22110700" y="129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150452</xdr:rowOff>
    </xdr:from>
    <xdr:ext cx="599010" cy="259045"/>
    <xdr:sp macro="" textlink="">
      <xdr:nvSpPr>
        <xdr:cNvPr id="848" name="繰出金該当値テキスト"/>
        <xdr:cNvSpPr txBox="1"/>
      </xdr:nvSpPr>
      <xdr:spPr>
        <a:xfrm>
          <a:off x="22212300" y="1283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52533</xdr:rowOff>
    </xdr:from>
    <xdr:to>
      <xdr:col>31</xdr:col>
      <xdr:colOff>85725</xdr:colOff>
      <xdr:row>76</xdr:row>
      <xdr:rowOff>154133</xdr:rowOff>
    </xdr:to>
    <xdr:sp macro="" textlink="">
      <xdr:nvSpPr>
        <xdr:cNvPr id="849" name="円/楕円 848"/>
        <xdr:cNvSpPr/>
      </xdr:nvSpPr>
      <xdr:spPr>
        <a:xfrm>
          <a:off x="21272500" y="130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170660</xdr:rowOff>
    </xdr:from>
    <xdr:ext cx="599010" cy="259045"/>
    <xdr:sp macro="" textlink="">
      <xdr:nvSpPr>
        <xdr:cNvPr id="850" name="テキスト ボックス 849"/>
        <xdr:cNvSpPr txBox="1"/>
      </xdr:nvSpPr>
      <xdr:spPr>
        <a:xfrm>
          <a:off x="21023794" y="1285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8448</xdr:rowOff>
    </xdr:from>
    <xdr:to>
      <xdr:col>29</xdr:col>
      <xdr:colOff>568325</xdr:colOff>
      <xdr:row>76</xdr:row>
      <xdr:rowOff>110048</xdr:rowOff>
    </xdr:to>
    <xdr:sp macro="" textlink="">
      <xdr:nvSpPr>
        <xdr:cNvPr id="851" name="円/楕円 850"/>
        <xdr:cNvSpPr/>
      </xdr:nvSpPr>
      <xdr:spPr>
        <a:xfrm>
          <a:off x="20383500" y="130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126575</xdr:rowOff>
    </xdr:from>
    <xdr:ext cx="599010" cy="259045"/>
    <xdr:sp macro="" textlink="">
      <xdr:nvSpPr>
        <xdr:cNvPr id="852" name="テキスト ボックス 851"/>
        <xdr:cNvSpPr txBox="1"/>
      </xdr:nvSpPr>
      <xdr:spPr>
        <a:xfrm>
          <a:off x="20134794" y="1281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2947</xdr:rowOff>
    </xdr:from>
    <xdr:to>
      <xdr:col>28</xdr:col>
      <xdr:colOff>365125</xdr:colOff>
      <xdr:row>76</xdr:row>
      <xdr:rowOff>104547</xdr:rowOff>
    </xdr:to>
    <xdr:sp macro="" textlink="">
      <xdr:nvSpPr>
        <xdr:cNvPr id="853" name="円/楕円 852"/>
        <xdr:cNvSpPr/>
      </xdr:nvSpPr>
      <xdr:spPr>
        <a:xfrm>
          <a:off x="19494500" y="130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121073</xdr:rowOff>
    </xdr:from>
    <xdr:ext cx="599010" cy="259045"/>
    <xdr:sp macro="" textlink="">
      <xdr:nvSpPr>
        <xdr:cNvPr id="854" name="テキスト ボックス 853"/>
        <xdr:cNvSpPr txBox="1"/>
      </xdr:nvSpPr>
      <xdr:spPr>
        <a:xfrm>
          <a:off x="19245794" y="1280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132,560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75249</xdr:rowOff>
    </xdr:from>
    <xdr:to>
      <xdr:col>27</xdr:col>
      <xdr:colOff>161925</xdr:colOff>
      <xdr:row>76</xdr:row>
      <xdr:rowOff>5398</xdr:rowOff>
    </xdr:to>
    <xdr:sp macro="" textlink="">
      <xdr:nvSpPr>
        <xdr:cNvPr id="855" name="円/楕円 854"/>
        <xdr:cNvSpPr/>
      </xdr:nvSpPr>
      <xdr:spPr>
        <a:xfrm>
          <a:off x="18605500" y="12933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21926</xdr:rowOff>
    </xdr:from>
    <xdr:ext cx="599010" cy="259045"/>
    <xdr:sp macro="" textlink="">
      <xdr:nvSpPr>
        <xdr:cNvPr id="856" name="テキスト ボックス 855"/>
        <xdr:cNvSpPr txBox="1"/>
      </xdr:nvSpPr>
      <xdr:spPr>
        <a:xfrm>
          <a:off x="18356794" y="1270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人あたりのコストが高いのは、人件費、物件費、公債費、繰出金である。人件費については、定住促進・雇用の場の確保として職員１人あたりの給与を低くし、職員を多く雇用する施策を実施しているため、全国・県・類似団体と比較して高くなっている。物件費については、主な要因として、消防業務委託料の増（</a:t>
          </a:r>
          <a:r>
            <a:rPr kumimoji="1" lang="en-US" altLang="ja-JP" sz="1300">
              <a:latin typeface="ＭＳ Ｐゴシック"/>
            </a:rPr>
            <a:t>+</a:t>
          </a:r>
          <a:r>
            <a:rPr kumimoji="1" lang="ja-JP" altLang="en-US" sz="1300">
              <a:latin typeface="ＭＳ Ｐゴシック"/>
            </a:rPr>
            <a:t>４，０９２千円）があり、物件費としても１２，３２１千円の増となっているため、１人あたりの負担額も増となっている。公債費については、１人あたりの負担額は減となっている。平成２２年度のピークから徐々に減となっている。繰出金については、全国・県・類似団体と比較しても高く、今年度増額となっている。その理由は、高齢者生活福祉センター特別会計・介護保険特別会計及び後期高齢者医療特別会計への繰出金の増が主な要因である。今後も引き続き、歳出削減策により、財政の健全化を図っていくが、平成２８年度以降、国勢調査による人口の減少により、住民１人あたりのコストが高くなると推測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2,202
2,202
6.98
2,258,238
2,094,900
144,851
1,397,373
2,007,181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145807</xdr:rowOff>
    </xdr:from>
    <xdr:to>
      <xdr:col>6</xdr:col>
      <xdr:colOff>511175</xdr:colOff>
      <xdr:row>37</xdr:row>
      <xdr:rowOff>159148</xdr:rowOff>
    </xdr:to>
    <xdr:cxnSp macro="">
      <xdr:nvCxnSpPr>
        <xdr:cNvPr id="62" name="直線コネクタ 61"/>
        <xdr:cNvCxnSpPr/>
      </xdr:nvCxnSpPr>
      <xdr:spPr>
        <a:xfrm flipV="1">
          <a:off x="3797300" y="6489457"/>
          <a:ext cx="8382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159148</xdr:rowOff>
    </xdr:from>
    <xdr:to>
      <xdr:col>5</xdr:col>
      <xdr:colOff>358775</xdr:colOff>
      <xdr:row>38</xdr:row>
      <xdr:rowOff>7226</xdr:rowOff>
    </xdr:to>
    <xdr:cxnSp macro="">
      <xdr:nvCxnSpPr>
        <xdr:cNvPr id="65" name="直線コネクタ 64"/>
        <xdr:cNvCxnSpPr/>
      </xdr:nvCxnSpPr>
      <xdr:spPr>
        <a:xfrm flipV="1">
          <a:off x="2908300" y="6502798"/>
          <a:ext cx="8890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169108</xdr:rowOff>
    </xdr:from>
    <xdr:to>
      <xdr:col>4</xdr:col>
      <xdr:colOff>155575</xdr:colOff>
      <xdr:row>38</xdr:row>
      <xdr:rowOff>7226</xdr:rowOff>
    </xdr:to>
    <xdr:cxnSp macro="">
      <xdr:nvCxnSpPr>
        <xdr:cNvPr id="68" name="直線コネクタ 67"/>
        <xdr:cNvCxnSpPr/>
      </xdr:nvCxnSpPr>
      <xdr:spPr>
        <a:xfrm>
          <a:off x="2019300" y="6512758"/>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137495</xdr:rowOff>
    </xdr:from>
    <xdr:to>
      <xdr:col>2</xdr:col>
      <xdr:colOff>638175</xdr:colOff>
      <xdr:row>37</xdr:row>
      <xdr:rowOff>169108</xdr:rowOff>
    </xdr:to>
    <xdr:cxnSp macro="">
      <xdr:nvCxnSpPr>
        <xdr:cNvPr id="71" name="直線コネクタ 70"/>
        <xdr:cNvCxnSpPr/>
      </xdr:nvCxnSpPr>
      <xdr:spPr>
        <a:xfrm>
          <a:off x="1130300" y="6481145"/>
          <a:ext cx="8890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95007</xdr:rowOff>
    </xdr:from>
    <xdr:to>
      <xdr:col>6</xdr:col>
      <xdr:colOff>561975</xdr:colOff>
      <xdr:row>38</xdr:row>
      <xdr:rowOff>25157</xdr:rowOff>
    </xdr:to>
    <xdr:sp macro="" textlink="">
      <xdr:nvSpPr>
        <xdr:cNvPr id="81" name="円/楕円 80"/>
        <xdr:cNvSpPr/>
      </xdr:nvSpPr>
      <xdr:spPr>
        <a:xfrm>
          <a:off x="4584700" y="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73434</xdr:rowOff>
    </xdr:from>
    <xdr:ext cx="534377" cy="259045"/>
    <xdr:sp macro="" textlink="">
      <xdr:nvSpPr>
        <xdr:cNvPr id="82" name="議会費該当値テキスト"/>
        <xdr:cNvSpPr txBox="1"/>
      </xdr:nvSpPr>
      <xdr:spPr>
        <a:xfrm>
          <a:off x="4686300" y="64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108347</xdr:rowOff>
    </xdr:from>
    <xdr:to>
      <xdr:col>5</xdr:col>
      <xdr:colOff>409575</xdr:colOff>
      <xdr:row>38</xdr:row>
      <xdr:rowOff>38497</xdr:rowOff>
    </xdr:to>
    <xdr:sp macro="" textlink="">
      <xdr:nvSpPr>
        <xdr:cNvPr id="83" name="円/楕円 82"/>
        <xdr:cNvSpPr/>
      </xdr:nvSpPr>
      <xdr:spPr>
        <a:xfrm>
          <a:off x="3746500" y="64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29625</xdr:rowOff>
    </xdr:from>
    <xdr:ext cx="534377" cy="259045"/>
    <xdr:sp macro="" textlink="">
      <xdr:nvSpPr>
        <xdr:cNvPr id="84" name="テキスト ボックス 83"/>
        <xdr:cNvSpPr txBox="1"/>
      </xdr:nvSpPr>
      <xdr:spPr>
        <a:xfrm>
          <a:off x="3530111" y="65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127876</xdr:rowOff>
    </xdr:from>
    <xdr:to>
      <xdr:col>4</xdr:col>
      <xdr:colOff>206375</xdr:colOff>
      <xdr:row>38</xdr:row>
      <xdr:rowOff>58026</xdr:rowOff>
    </xdr:to>
    <xdr:sp macro="" textlink="">
      <xdr:nvSpPr>
        <xdr:cNvPr id="85" name="円/楕円 84"/>
        <xdr:cNvSpPr/>
      </xdr:nvSpPr>
      <xdr:spPr>
        <a:xfrm>
          <a:off x="2857500" y="64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49153</xdr:rowOff>
    </xdr:from>
    <xdr:ext cx="534377" cy="259045"/>
    <xdr:sp macro="" textlink="">
      <xdr:nvSpPr>
        <xdr:cNvPr id="86" name="テキスト ボックス 85"/>
        <xdr:cNvSpPr txBox="1"/>
      </xdr:nvSpPr>
      <xdr:spPr>
        <a:xfrm>
          <a:off x="2641111" y="65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118308</xdr:rowOff>
    </xdr:from>
    <xdr:to>
      <xdr:col>3</xdr:col>
      <xdr:colOff>3175</xdr:colOff>
      <xdr:row>38</xdr:row>
      <xdr:rowOff>48458</xdr:rowOff>
    </xdr:to>
    <xdr:sp macro="" textlink="">
      <xdr:nvSpPr>
        <xdr:cNvPr id="87" name="円/楕円 86"/>
        <xdr:cNvSpPr/>
      </xdr:nvSpPr>
      <xdr:spPr>
        <a:xfrm>
          <a:off x="1968500" y="64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39585</xdr:rowOff>
    </xdr:from>
    <xdr:ext cx="534377" cy="259045"/>
    <xdr:sp macro="" textlink="">
      <xdr:nvSpPr>
        <xdr:cNvPr id="88" name="テキスト ボックス 87"/>
        <xdr:cNvSpPr txBox="1"/>
      </xdr:nvSpPr>
      <xdr:spPr>
        <a:xfrm>
          <a:off x="1752111" y="655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86695</xdr:rowOff>
    </xdr:from>
    <xdr:to>
      <xdr:col>1</xdr:col>
      <xdr:colOff>485775</xdr:colOff>
      <xdr:row>38</xdr:row>
      <xdr:rowOff>16845</xdr:rowOff>
    </xdr:to>
    <xdr:sp macro="" textlink="">
      <xdr:nvSpPr>
        <xdr:cNvPr id="89" name="円/楕円 88"/>
        <xdr:cNvSpPr/>
      </xdr:nvSpPr>
      <xdr:spPr>
        <a:xfrm>
          <a:off x="1079500" y="64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7972</xdr:rowOff>
    </xdr:from>
    <xdr:ext cx="534377" cy="259045"/>
    <xdr:sp macro="" textlink="">
      <xdr:nvSpPr>
        <xdr:cNvPr id="90" name="テキスト ボックス 89"/>
        <xdr:cNvSpPr txBox="1"/>
      </xdr:nvSpPr>
      <xdr:spPr>
        <a:xfrm>
          <a:off x="863111" y="65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157068</xdr:rowOff>
    </xdr:from>
    <xdr:to>
      <xdr:col>6</xdr:col>
      <xdr:colOff>511175</xdr:colOff>
      <xdr:row>58</xdr:row>
      <xdr:rowOff>16790</xdr:rowOff>
    </xdr:to>
    <xdr:cxnSp macro="">
      <xdr:nvCxnSpPr>
        <xdr:cNvPr id="121" name="直線コネクタ 120"/>
        <xdr:cNvCxnSpPr/>
      </xdr:nvCxnSpPr>
      <xdr:spPr>
        <a:xfrm>
          <a:off x="3797300" y="9929718"/>
          <a:ext cx="8382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157068</xdr:rowOff>
    </xdr:from>
    <xdr:to>
      <xdr:col>5</xdr:col>
      <xdr:colOff>358775</xdr:colOff>
      <xdr:row>58</xdr:row>
      <xdr:rowOff>7367</xdr:rowOff>
    </xdr:to>
    <xdr:cxnSp macro="">
      <xdr:nvCxnSpPr>
        <xdr:cNvPr id="124" name="直線コネクタ 123"/>
        <xdr:cNvCxnSpPr/>
      </xdr:nvCxnSpPr>
      <xdr:spPr>
        <a:xfrm flipV="1">
          <a:off x="2908300" y="9929718"/>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7367</xdr:rowOff>
    </xdr:from>
    <xdr:to>
      <xdr:col>4</xdr:col>
      <xdr:colOff>155575</xdr:colOff>
      <xdr:row>58</xdr:row>
      <xdr:rowOff>67861</xdr:rowOff>
    </xdr:to>
    <xdr:cxnSp macro="">
      <xdr:nvCxnSpPr>
        <xdr:cNvPr id="127" name="直線コネクタ 126"/>
        <xdr:cNvCxnSpPr/>
      </xdr:nvCxnSpPr>
      <xdr:spPr>
        <a:xfrm flipV="1">
          <a:off x="2019300" y="9951467"/>
          <a:ext cx="889000" cy="6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52356</xdr:rowOff>
    </xdr:from>
    <xdr:to>
      <xdr:col>2</xdr:col>
      <xdr:colOff>638175</xdr:colOff>
      <xdr:row>58</xdr:row>
      <xdr:rowOff>67861</xdr:rowOff>
    </xdr:to>
    <xdr:cxnSp macro="">
      <xdr:nvCxnSpPr>
        <xdr:cNvPr id="130" name="直線コネクタ 129"/>
        <xdr:cNvCxnSpPr/>
      </xdr:nvCxnSpPr>
      <xdr:spPr>
        <a:xfrm>
          <a:off x="1130300" y="9996456"/>
          <a:ext cx="889000" cy="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137440</xdr:rowOff>
    </xdr:from>
    <xdr:to>
      <xdr:col>6</xdr:col>
      <xdr:colOff>561975</xdr:colOff>
      <xdr:row>58</xdr:row>
      <xdr:rowOff>67590</xdr:rowOff>
    </xdr:to>
    <xdr:sp macro="" textlink="">
      <xdr:nvSpPr>
        <xdr:cNvPr id="140" name="円/楕円 139"/>
        <xdr:cNvSpPr/>
      </xdr:nvSpPr>
      <xdr:spPr>
        <a:xfrm>
          <a:off x="4584700" y="99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115867</xdr:rowOff>
    </xdr:from>
    <xdr:ext cx="599010" cy="259045"/>
    <xdr:sp macro="" textlink="">
      <xdr:nvSpPr>
        <xdr:cNvPr id="141" name="総務費該当値テキスト"/>
        <xdr:cNvSpPr txBox="1"/>
      </xdr:nvSpPr>
      <xdr:spPr>
        <a:xfrm>
          <a:off x="4686300" y="988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106268</xdr:rowOff>
    </xdr:from>
    <xdr:to>
      <xdr:col>5</xdr:col>
      <xdr:colOff>409575</xdr:colOff>
      <xdr:row>58</xdr:row>
      <xdr:rowOff>36418</xdr:rowOff>
    </xdr:to>
    <xdr:sp macro="" textlink="">
      <xdr:nvSpPr>
        <xdr:cNvPr id="142" name="円/楕円 141"/>
        <xdr:cNvSpPr/>
      </xdr:nvSpPr>
      <xdr:spPr>
        <a:xfrm>
          <a:off x="3746500" y="98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52945</xdr:rowOff>
    </xdr:from>
    <xdr:ext cx="599010" cy="259045"/>
    <xdr:sp macro="" textlink="">
      <xdr:nvSpPr>
        <xdr:cNvPr id="143" name="テキスト ボックス 142"/>
        <xdr:cNvSpPr txBox="1"/>
      </xdr:nvSpPr>
      <xdr:spPr>
        <a:xfrm>
          <a:off x="3497794" y="965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128017</xdr:rowOff>
    </xdr:from>
    <xdr:to>
      <xdr:col>4</xdr:col>
      <xdr:colOff>206375</xdr:colOff>
      <xdr:row>58</xdr:row>
      <xdr:rowOff>58167</xdr:rowOff>
    </xdr:to>
    <xdr:sp macro="" textlink="">
      <xdr:nvSpPr>
        <xdr:cNvPr id="144" name="円/楕円 143"/>
        <xdr:cNvSpPr/>
      </xdr:nvSpPr>
      <xdr:spPr>
        <a:xfrm>
          <a:off x="2857500" y="99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49294</xdr:rowOff>
    </xdr:from>
    <xdr:ext cx="599010" cy="259045"/>
    <xdr:sp macro="" textlink="">
      <xdr:nvSpPr>
        <xdr:cNvPr id="145" name="テキスト ボックス 144"/>
        <xdr:cNvSpPr txBox="1"/>
      </xdr:nvSpPr>
      <xdr:spPr>
        <a:xfrm>
          <a:off x="2608794" y="999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17061</xdr:rowOff>
    </xdr:from>
    <xdr:to>
      <xdr:col>3</xdr:col>
      <xdr:colOff>3175</xdr:colOff>
      <xdr:row>58</xdr:row>
      <xdr:rowOff>118661</xdr:rowOff>
    </xdr:to>
    <xdr:sp macro="" textlink="">
      <xdr:nvSpPr>
        <xdr:cNvPr id="146" name="円/楕円 145"/>
        <xdr:cNvSpPr/>
      </xdr:nvSpPr>
      <xdr:spPr>
        <a:xfrm>
          <a:off x="1968500" y="99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109788</xdr:rowOff>
    </xdr:from>
    <xdr:ext cx="599010" cy="259045"/>
    <xdr:sp macro="" textlink="">
      <xdr:nvSpPr>
        <xdr:cNvPr id="147" name="テキスト ボックス 146"/>
        <xdr:cNvSpPr txBox="1"/>
      </xdr:nvSpPr>
      <xdr:spPr>
        <a:xfrm>
          <a:off x="1719794" y="1005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1556</xdr:rowOff>
    </xdr:from>
    <xdr:to>
      <xdr:col>1</xdr:col>
      <xdr:colOff>485775</xdr:colOff>
      <xdr:row>58</xdr:row>
      <xdr:rowOff>103156</xdr:rowOff>
    </xdr:to>
    <xdr:sp macro="" textlink="">
      <xdr:nvSpPr>
        <xdr:cNvPr id="148" name="円/楕円 147"/>
        <xdr:cNvSpPr/>
      </xdr:nvSpPr>
      <xdr:spPr>
        <a:xfrm>
          <a:off x="1079500" y="99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94283</xdr:rowOff>
    </xdr:from>
    <xdr:ext cx="599010" cy="259045"/>
    <xdr:sp macro="" textlink="">
      <xdr:nvSpPr>
        <xdr:cNvPr id="149" name="テキスト ボックス 148"/>
        <xdr:cNvSpPr txBox="1"/>
      </xdr:nvSpPr>
      <xdr:spPr>
        <a:xfrm>
          <a:off x="830794" y="1003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1849</xdr:rowOff>
    </xdr:from>
    <xdr:to>
      <xdr:col>6</xdr:col>
      <xdr:colOff>511175</xdr:colOff>
      <xdr:row>78</xdr:row>
      <xdr:rowOff>3110</xdr:rowOff>
    </xdr:to>
    <xdr:cxnSp macro="">
      <xdr:nvCxnSpPr>
        <xdr:cNvPr id="178" name="直線コネクタ 177"/>
        <xdr:cNvCxnSpPr/>
      </xdr:nvCxnSpPr>
      <xdr:spPr>
        <a:xfrm flipV="1">
          <a:off x="3797300" y="13374949"/>
          <a:ext cx="8382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3110</xdr:rowOff>
    </xdr:from>
    <xdr:to>
      <xdr:col>5</xdr:col>
      <xdr:colOff>358775</xdr:colOff>
      <xdr:row>78</xdr:row>
      <xdr:rowOff>39131</xdr:rowOff>
    </xdr:to>
    <xdr:cxnSp macro="">
      <xdr:nvCxnSpPr>
        <xdr:cNvPr id="181" name="直線コネクタ 180"/>
        <xdr:cNvCxnSpPr/>
      </xdr:nvCxnSpPr>
      <xdr:spPr>
        <a:xfrm flipV="1">
          <a:off x="2908300" y="13376210"/>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39131</xdr:rowOff>
    </xdr:from>
    <xdr:to>
      <xdr:col>4</xdr:col>
      <xdr:colOff>155575</xdr:colOff>
      <xdr:row>78</xdr:row>
      <xdr:rowOff>45523</xdr:rowOff>
    </xdr:to>
    <xdr:cxnSp macro="">
      <xdr:nvCxnSpPr>
        <xdr:cNvPr id="184" name="直線コネクタ 183"/>
        <xdr:cNvCxnSpPr/>
      </xdr:nvCxnSpPr>
      <xdr:spPr>
        <a:xfrm flipV="1">
          <a:off x="2019300" y="13412231"/>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29380</xdr:rowOff>
    </xdr:from>
    <xdr:to>
      <xdr:col>2</xdr:col>
      <xdr:colOff>638175</xdr:colOff>
      <xdr:row>78</xdr:row>
      <xdr:rowOff>45523</xdr:rowOff>
    </xdr:to>
    <xdr:cxnSp macro="">
      <xdr:nvCxnSpPr>
        <xdr:cNvPr id="187" name="直線コネクタ 186"/>
        <xdr:cNvCxnSpPr/>
      </xdr:nvCxnSpPr>
      <xdr:spPr>
        <a:xfrm>
          <a:off x="1130300" y="13402480"/>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122499</xdr:rowOff>
    </xdr:from>
    <xdr:to>
      <xdr:col>6</xdr:col>
      <xdr:colOff>561975</xdr:colOff>
      <xdr:row>78</xdr:row>
      <xdr:rowOff>52649</xdr:rowOff>
    </xdr:to>
    <xdr:sp macro="" textlink="">
      <xdr:nvSpPr>
        <xdr:cNvPr id="197" name="円/楕円 196"/>
        <xdr:cNvSpPr/>
      </xdr:nvSpPr>
      <xdr:spPr>
        <a:xfrm>
          <a:off x="4584700" y="1332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123760</xdr:rowOff>
    </xdr:from>
    <xdr:to>
      <xdr:col>5</xdr:col>
      <xdr:colOff>409575</xdr:colOff>
      <xdr:row>78</xdr:row>
      <xdr:rowOff>53910</xdr:rowOff>
    </xdr:to>
    <xdr:sp macro="" textlink="">
      <xdr:nvSpPr>
        <xdr:cNvPr id="199" name="円/楕円 198"/>
        <xdr:cNvSpPr/>
      </xdr:nvSpPr>
      <xdr:spPr>
        <a:xfrm>
          <a:off x="3746500" y="133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45037</xdr:rowOff>
    </xdr:from>
    <xdr:ext cx="599010" cy="259045"/>
    <xdr:sp macro="" textlink="">
      <xdr:nvSpPr>
        <xdr:cNvPr id="200" name="テキスト ボックス 199"/>
        <xdr:cNvSpPr txBox="1"/>
      </xdr:nvSpPr>
      <xdr:spPr>
        <a:xfrm>
          <a:off x="3497794" y="1341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159781</xdr:rowOff>
    </xdr:from>
    <xdr:to>
      <xdr:col>4</xdr:col>
      <xdr:colOff>206375</xdr:colOff>
      <xdr:row>78</xdr:row>
      <xdr:rowOff>89931</xdr:rowOff>
    </xdr:to>
    <xdr:sp macro="" textlink="">
      <xdr:nvSpPr>
        <xdr:cNvPr id="201" name="円/楕円 200"/>
        <xdr:cNvSpPr/>
      </xdr:nvSpPr>
      <xdr:spPr>
        <a:xfrm>
          <a:off x="2857500" y="133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81058</xdr:rowOff>
    </xdr:from>
    <xdr:ext cx="599010" cy="259045"/>
    <xdr:sp macro="" textlink="">
      <xdr:nvSpPr>
        <xdr:cNvPr id="202" name="テキスト ボックス 201"/>
        <xdr:cNvSpPr txBox="1"/>
      </xdr:nvSpPr>
      <xdr:spPr>
        <a:xfrm>
          <a:off x="2608794" y="1345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166173</xdr:rowOff>
    </xdr:from>
    <xdr:to>
      <xdr:col>3</xdr:col>
      <xdr:colOff>3175</xdr:colOff>
      <xdr:row>78</xdr:row>
      <xdr:rowOff>96323</xdr:rowOff>
    </xdr:to>
    <xdr:sp macro="" textlink="">
      <xdr:nvSpPr>
        <xdr:cNvPr id="203" name="円/楕円 202"/>
        <xdr:cNvSpPr/>
      </xdr:nvSpPr>
      <xdr:spPr>
        <a:xfrm>
          <a:off x="1968500" y="133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87450</xdr:rowOff>
    </xdr:from>
    <xdr:ext cx="599010" cy="259045"/>
    <xdr:sp macro="" textlink="">
      <xdr:nvSpPr>
        <xdr:cNvPr id="204" name="テキスト ボックス 203"/>
        <xdr:cNvSpPr txBox="1"/>
      </xdr:nvSpPr>
      <xdr:spPr>
        <a:xfrm>
          <a:off x="1719794" y="1346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150030</xdr:rowOff>
    </xdr:from>
    <xdr:to>
      <xdr:col>1</xdr:col>
      <xdr:colOff>485775</xdr:colOff>
      <xdr:row>78</xdr:row>
      <xdr:rowOff>80180</xdr:rowOff>
    </xdr:to>
    <xdr:sp macro="" textlink="">
      <xdr:nvSpPr>
        <xdr:cNvPr id="205" name="円/楕円 204"/>
        <xdr:cNvSpPr/>
      </xdr:nvSpPr>
      <xdr:spPr>
        <a:xfrm>
          <a:off x="1079500" y="133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71307</xdr:rowOff>
    </xdr:from>
    <xdr:ext cx="599010" cy="259045"/>
    <xdr:sp macro="" textlink="">
      <xdr:nvSpPr>
        <xdr:cNvPr id="206" name="テキスト ボックス 205"/>
        <xdr:cNvSpPr txBox="1"/>
      </xdr:nvSpPr>
      <xdr:spPr>
        <a:xfrm>
          <a:off x="830794" y="1344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4990</xdr:rowOff>
    </xdr:from>
    <xdr:to>
      <xdr:col>6</xdr:col>
      <xdr:colOff>511175</xdr:colOff>
      <xdr:row>97</xdr:row>
      <xdr:rowOff>53666</xdr:rowOff>
    </xdr:to>
    <xdr:cxnSp macro="">
      <xdr:nvCxnSpPr>
        <xdr:cNvPr id="235" name="直線コネクタ 234"/>
        <xdr:cNvCxnSpPr/>
      </xdr:nvCxnSpPr>
      <xdr:spPr>
        <a:xfrm flipV="1">
          <a:off x="3797300" y="16635640"/>
          <a:ext cx="838200" cy="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24820</xdr:rowOff>
    </xdr:from>
    <xdr:to>
      <xdr:col>5</xdr:col>
      <xdr:colOff>358775</xdr:colOff>
      <xdr:row>97</xdr:row>
      <xdr:rowOff>53666</xdr:rowOff>
    </xdr:to>
    <xdr:cxnSp macro="">
      <xdr:nvCxnSpPr>
        <xdr:cNvPr id="238" name="直線コネクタ 237"/>
        <xdr:cNvCxnSpPr/>
      </xdr:nvCxnSpPr>
      <xdr:spPr>
        <a:xfrm>
          <a:off x="2908300" y="16655470"/>
          <a:ext cx="8890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24820</xdr:rowOff>
    </xdr:from>
    <xdr:to>
      <xdr:col>4</xdr:col>
      <xdr:colOff>155575</xdr:colOff>
      <xdr:row>97</xdr:row>
      <xdr:rowOff>55180</xdr:rowOff>
    </xdr:to>
    <xdr:cxnSp macro="">
      <xdr:nvCxnSpPr>
        <xdr:cNvPr id="241" name="直線コネクタ 240"/>
        <xdr:cNvCxnSpPr/>
      </xdr:nvCxnSpPr>
      <xdr:spPr>
        <a:xfrm flipV="1">
          <a:off x="2019300" y="16655470"/>
          <a:ext cx="889000" cy="3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97420</xdr:rowOff>
    </xdr:from>
    <xdr:to>
      <xdr:col>2</xdr:col>
      <xdr:colOff>638175</xdr:colOff>
      <xdr:row>97</xdr:row>
      <xdr:rowOff>55180</xdr:rowOff>
    </xdr:to>
    <xdr:cxnSp macro="">
      <xdr:nvCxnSpPr>
        <xdr:cNvPr id="244" name="直線コネクタ 243"/>
        <xdr:cNvCxnSpPr/>
      </xdr:nvCxnSpPr>
      <xdr:spPr>
        <a:xfrm>
          <a:off x="1130300" y="16556620"/>
          <a:ext cx="889000" cy="1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125640</xdr:rowOff>
    </xdr:from>
    <xdr:to>
      <xdr:col>6</xdr:col>
      <xdr:colOff>561975</xdr:colOff>
      <xdr:row>97</xdr:row>
      <xdr:rowOff>55790</xdr:rowOff>
    </xdr:to>
    <xdr:sp macro="" textlink="">
      <xdr:nvSpPr>
        <xdr:cNvPr id="254" name="円/楕円 253"/>
        <xdr:cNvSpPr/>
      </xdr:nvSpPr>
      <xdr:spPr>
        <a:xfrm>
          <a:off x="4584700" y="165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104067</xdr:rowOff>
    </xdr:from>
    <xdr:ext cx="599010" cy="259045"/>
    <xdr:sp macro="" textlink="">
      <xdr:nvSpPr>
        <xdr:cNvPr id="255" name="衛生費該当値テキスト"/>
        <xdr:cNvSpPr txBox="1"/>
      </xdr:nvSpPr>
      <xdr:spPr>
        <a:xfrm>
          <a:off x="4686300" y="165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2866</xdr:rowOff>
    </xdr:from>
    <xdr:to>
      <xdr:col>5</xdr:col>
      <xdr:colOff>409575</xdr:colOff>
      <xdr:row>97</xdr:row>
      <xdr:rowOff>104466</xdr:rowOff>
    </xdr:to>
    <xdr:sp macro="" textlink="">
      <xdr:nvSpPr>
        <xdr:cNvPr id="256" name="円/楕円 255"/>
        <xdr:cNvSpPr/>
      </xdr:nvSpPr>
      <xdr:spPr>
        <a:xfrm>
          <a:off x="3746500" y="166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95593</xdr:rowOff>
    </xdr:from>
    <xdr:ext cx="534377" cy="259045"/>
    <xdr:sp macro="" textlink="">
      <xdr:nvSpPr>
        <xdr:cNvPr id="257" name="テキスト ボックス 256"/>
        <xdr:cNvSpPr txBox="1"/>
      </xdr:nvSpPr>
      <xdr:spPr>
        <a:xfrm>
          <a:off x="3530111" y="1672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145470</xdr:rowOff>
    </xdr:from>
    <xdr:to>
      <xdr:col>4</xdr:col>
      <xdr:colOff>206375</xdr:colOff>
      <xdr:row>97</xdr:row>
      <xdr:rowOff>75620</xdr:rowOff>
    </xdr:to>
    <xdr:sp macro="" textlink="">
      <xdr:nvSpPr>
        <xdr:cNvPr id="258" name="円/楕円 257"/>
        <xdr:cNvSpPr/>
      </xdr:nvSpPr>
      <xdr:spPr>
        <a:xfrm>
          <a:off x="2857500" y="166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66747</xdr:rowOff>
    </xdr:from>
    <xdr:ext cx="534377" cy="259045"/>
    <xdr:sp macro="" textlink="">
      <xdr:nvSpPr>
        <xdr:cNvPr id="259" name="テキスト ボックス 258"/>
        <xdr:cNvSpPr txBox="1"/>
      </xdr:nvSpPr>
      <xdr:spPr>
        <a:xfrm>
          <a:off x="2641111" y="166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4380</xdr:rowOff>
    </xdr:from>
    <xdr:to>
      <xdr:col>3</xdr:col>
      <xdr:colOff>3175</xdr:colOff>
      <xdr:row>97</xdr:row>
      <xdr:rowOff>105980</xdr:rowOff>
    </xdr:to>
    <xdr:sp macro="" textlink="">
      <xdr:nvSpPr>
        <xdr:cNvPr id="260" name="円/楕円 259"/>
        <xdr:cNvSpPr/>
      </xdr:nvSpPr>
      <xdr:spPr>
        <a:xfrm>
          <a:off x="1968500" y="166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97107</xdr:rowOff>
    </xdr:from>
    <xdr:ext cx="534377" cy="259045"/>
    <xdr:sp macro="" textlink="">
      <xdr:nvSpPr>
        <xdr:cNvPr id="261" name="テキスト ボックス 260"/>
        <xdr:cNvSpPr txBox="1"/>
      </xdr:nvSpPr>
      <xdr:spPr>
        <a:xfrm>
          <a:off x="1752111" y="167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46620</xdr:rowOff>
    </xdr:from>
    <xdr:to>
      <xdr:col>1</xdr:col>
      <xdr:colOff>485775</xdr:colOff>
      <xdr:row>96</xdr:row>
      <xdr:rowOff>148220</xdr:rowOff>
    </xdr:to>
    <xdr:sp macro="" textlink="">
      <xdr:nvSpPr>
        <xdr:cNvPr id="262" name="円/楕円 261"/>
        <xdr:cNvSpPr/>
      </xdr:nvSpPr>
      <xdr:spPr>
        <a:xfrm>
          <a:off x="1079500" y="165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164747</xdr:rowOff>
    </xdr:from>
    <xdr:ext cx="599010" cy="259045"/>
    <xdr:sp macro="" textlink="">
      <xdr:nvSpPr>
        <xdr:cNvPr id="263" name="テキスト ボックス 262"/>
        <xdr:cNvSpPr txBox="1"/>
      </xdr:nvSpPr>
      <xdr:spPr>
        <a:xfrm>
          <a:off x="830794" y="1628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97931</xdr:rowOff>
    </xdr:from>
    <xdr:to>
      <xdr:col>15</xdr:col>
      <xdr:colOff>180975</xdr:colOff>
      <xdr:row>39</xdr:row>
      <xdr:rowOff>98878</xdr:rowOff>
    </xdr:to>
    <xdr:cxnSp macro="">
      <xdr:nvCxnSpPr>
        <xdr:cNvPr id="294" name="直線コネクタ 293"/>
        <xdr:cNvCxnSpPr/>
      </xdr:nvCxnSpPr>
      <xdr:spPr>
        <a:xfrm>
          <a:off x="9639300" y="6784481"/>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140</xdr:rowOff>
    </xdr:from>
    <xdr:to>
      <xdr:col>14</xdr:col>
      <xdr:colOff>28575</xdr:colOff>
      <xdr:row>39</xdr:row>
      <xdr:rowOff>97931</xdr:rowOff>
    </xdr:to>
    <xdr:cxnSp macro="">
      <xdr:nvCxnSpPr>
        <xdr:cNvPr id="297" name="直線コネクタ 296"/>
        <xdr:cNvCxnSpPr/>
      </xdr:nvCxnSpPr>
      <xdr:spPr>
        <a:xfrm>
          <a:off x="8750300" y="6686690"/>
          <a:ext cx="889000" cy="9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92004</xdr:rowOff>
    </xdr:from>
    <xdr:to>
      <xdr:col>12</xdr:col>
      <xdr:colOff>511175</xdr:colOff>
      <xdr:row>39</xdr:row>
      <xdr:rowOff>140</xdr:rowOff>
    </xdr:to>
    <xdr:cxnSp macro="">
      <xdr:nvCxnSpPr>
        <xdr:cNvPr id="300" name="直線コネクタ 299"/>
        <xdr:cNvCxnSpPr/>
      </xdr:nvCxnSpPr>
      <xdr:spPr>
        <a:xfrm>
          <a:off x="7861300" y="6607104"/>
          <a:ext cx="8890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44766</xdr:rowOff>
    </xdr:from>
    <xdr:to>
      <xdr:col>11</xdr:col>
      <xdr:colOff>307975</xdr:colOff>
      <xdr:row>38</xdr:row>
      <xdr:rowOff>92004</xdr:rowOff>
    </xdr:to>
    <xdr:cxnSp macro="">
      <xdr:nvCxnSpPr>
        <xdr:cNvPr id="303" name="直線コネクタ 302"/>
        <xdr:cNvCxnSpPr/>
      </xdr:nvCxnSpPr>
      <xdr:spPr>
        <a:xfrm>
          <a:off x="6972300" y="6388416"/>
          <a:ext cx="889000" cy="2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47131</xdr:rowOff>
    </xdr:from>
    <xdr:to>
      <xdr:col>14</xdr:col>
      <xdr:colOff>79375</xdr:colOff>
      <xdr:row>39</xdr:row>
      <xdr:rowOff>148731</xdr:rowOff>
    </xdr:to>
    <xdr:sp macro="" textlink="">
      <xdr:nvSpPr>
        <xdr:cNvPr id="315" name="円/楕円 314"/>
        <xdr:cNvSpPr/>
      </xdr:nvSpPr>
      <xdr:spPr>
        <a:xfrm>
          <a:off x="95885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139858</xdr:rowOff>
    </xdr:from>
    <xdr:ext cx="313932" cy="259045"/>
    <xdr:sp macro="" textlink="">
      <xdr:nvSpPr>
        <xdr:cNvPr id="316" name="テキスト ボックス 315"/>
        <xdr:cNvSpPr txBox="1"/>
      </xdr:nvSpPr>
      <xdr:spPr>
        <a:xfrm>
          <a:off x="9482333" y="6826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120790</xdr:rowOff>
    </xdr:from>
    <xdr:to>
      <xdr:col>12</xdr:col>
      <xdr:colOff>561975</xdr:colOff>
      <xdr:row>39</xdr:row>
      <xdr:rowOff>50940</xdr:rowOff>
    </xdr:to>
    <xdr:sp macro="" textlink="">
      <xdr:nvSpPr>
        <xdr:cNvPr id="317" name="円/楕円 316"/>
        <xdr:cNvSpPr/>
      </xdr:nvSpPr>
      <xdr:spPr>
        <a:xfrm>
          <a:off x="86995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67467</xdr:rowOff>
    </xdr:from>
    <xdr:ext cx="469744" cy="259045"/>
    <xdr:sp macro="" textlink="">
      <xdr:nvSpPr>
        <xdr:cNvPr id="318" name="テキスト ボックス 317"/>
        <xdr:cNvSpPr txBox="1"/>
      </xdr:nvSpPr>
      <xdr:spPr>
        <a:xfrm>
          <a:off x="8515427" y="641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41204</xdr:rowOff>
    </xdr:from>
    <xdr:to>
      <xdr:col>11</xdr:col>
      <xdr:colOff>358775</xdr:colOff>
      <xdr:row>38</xdr:row>
      <xdr:rowOff>142804</xdr:rowOff>
    </xdr:to>
    <xdr:sp macro="" textlink="">
      <xdr:nvSpPr>
        <xdr:cNvPr id="319" name="円/楕円 318"/>
        <xdr:cNvSpPr/>
      </xdr:nvSpPr>
      <xdr:spPr>
        <a:xfrm>
          <a:off x="7810500" y="65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159331</xdr:rowOff>
    </xdr:from>
    <xdr:ext cx="534377" cy="259045"/>
    <xdr:sp macro="" textlink="">
      <xdr:nvSpPr>
        <xdr:cNvPr id="320" name="テキスト ボックス 319"/>
        <xdr:cNvSpPr txBox="1"/>
      </xdr:nvSpPr>
      <xdr:spPr>
        <a:xfrm>
          <a:off x="7594111" y="63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165416</xdr:rowOff>
    </xdr:from>
    <xdr:to>
      <xdr:col>10</xdr:col>
      <xdr:colOff>155575</xdr:colOff>
      <xdr:row>37</xdr:row>
      <xdr:rowOff>95566</xdr:rowOff>
    </xdr:to>
    <xdr:sp macro="" textlink="">
      <xdr:nvSpPr>
        <xdr:cNvPr id="321" name="円/楕円 320"/>
        <xdr:cNvSpPr/>
      </xdr:nvSpPr>
      <xdr:spPr>
        <a:xfrm>
          <a:off x="6921500" y="63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112093</xdr:rowOff>
    </xdr:from>
    <xdr:ext cx="534377" cy="259045"/>
    <xdr:sp macro="" textlink="">
      <xdr:nvSpPr>
        <xdr:cNvPr id="322" name="テキスト ボックス 321"/>
        <xdr:cNvSpPr txBox="1"/>
      </xdr:nvSpPr>
      <xdr:spPr>
        <a:xfrm>
          <a:off x="6705111" y="61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31255</xdr:rowOff>
    </xdr:from>
    <xdr:to>
      <xdr:col>15</xdr:col>
      <xdr:colOff>180975</xdr:colOff>
      <xdr:row>59</xdr:row>
      <xdr:rowOff>62079</xdr:rowOff>
    </xdr:to>
    <xdr:cxnSp macro="">
      <xdr:nvCxnSpPr>
        <xdr:cNvPr id="353" name="直線コネクタ 352"/>
        <xdr:cNvCxnSpPr/>
      </xdr:nvCxnSpPr>
      <xdr:spPr>
        <a:xfrm flipV="1">
          <a:off x="9639300" y="10146805"/>
          <a:ext cx="838200" cy="3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58231</xdr:rowOff>
    </xdr:from>
    <xdr:to>
      <xdr:col>14</xdr:col>
      <xdr:colOff>28575</xdr:colOff>
      <xdr:row>59</xdr:row>
      <xdr:rowOff>62079</xdr:rowOff>
    </xdr:to>
    <xdr:cxnSp macro="">
      <xdr:nvCxnSpPr>
        <xdr:cNvPr id="356" name="直線コネクタ 355"/>
        <xdr:cNvCxnSpPr/>
      </xdr:nvCxnSpPr>
      <xdr:spPr>
        <a:xfrm>
          <a:off x="8750300" y="10173781"/>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30180</xdr:rowOff>
    </xdr:from>
    <xdr:to>
      <xdr:col>12</xdr:col>
      <xdr:colOff>511175</xdr:colOff>
      <xdr:row>59</xdr:row>
      <xdr:rowOff>58231</xdr:rowOff>
    </xdr:to>
    <xdr:cxnSp macro="">
      <xdr:nvCxnSpPr>
        <xdr:cNvPr id="359" name="直線コネクタ 358"/>
        <xdr:cNvCxnSpPr/>
      </xdr:nvCxnSpPr>
      <xdr:spPr>
        <a:xfrm>
          <a:off x="7861300" y="10145730"/>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30180</xdr:rowOff>
    </xdr:from>
    <xdr:to>
      <xdr:col>11</xdr:col>
      <xdr:colOff>307975</xdr:colOff>
      <xdr:row>59</xdr:row>
      <xdr:rowOff>42832</xdr:rowOff>
    </xdr:to>
    <xdr:cxnSp macro="">
      <xdr:nvCxnSpPr>
        <xdr:cNvPr id="362" name="直線コネクタ 361"/>
        <xdr:cNvCxnSpPr/>
      </xdr:nvCxnSpPr>
      <xdr:spPr>
        <a:xfrm flipV="1">
          <a:off x="6972300" y="10145730"/>
          <a:ext cx="889000" cy="1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151905</xdr:rowOff>
    </xdr:from>
    <xdr:to>
      <xdr:col>15</xdr:col>
      <xdr:colOff>231775</xdr:colOff>
      <xdr:row>59</xdr:row>
      <xdr:rowOff>82055</xdr:rowOff>
    </xdr:to>
    <xdr:sp macro="" textlink="">
      <xdr:nvSpPr>
        <xdr:cNvPr id="372" name="円/楕円 371"/>
        <xdr:cNvSpPr/>
      </xdr:nvSpPr>
      <xdr:spPr>
        <a:xfrm>
          <a:off x="10426700" y="100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66832</xdr:rowOff>
    </xdr:from>
    <xdr:ext cx="534377" cy="259045"/>
    <xdr:sp macro="" textlink="">
      <xdr:nvSpPr>
        <xdr:cNvPr id="373" name="農林水産業費該当値テキスト"/>
        <xdr:cNvSpPr txBox="1"/>
      </xdr:nvSpPr>
      <xdr:spPr>
        <a:xfrm>
          <a:off x="10528300" y="100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62,122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11279</xdr:rowOff>
    </xdr:from>
    <xdr:to>
      <xdr:col>14</xdr:col>
      <xdr:colOff>79375</xdr:colOff>
      <xdr:row>59</xdr:row>
      <xdr:rowOff>112879</xdr:rowOff>
    </xdr:to>
    <xdr:sp macro="" textlink="">
      <xdr:nvSpPr>
        <xdr:cNvPr id="374" name="円/楕円 373"/>
        <xdr:cNvSpPr/>
      </xdr:nvSpPr>
      <xdr:spPr>
        <a:xfrm>
          <a:off x="9588500" y="101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104006</xdr:rowOff>
    </xdr:from>
    <xdr:ext cx="534377" cy="259045"/>
    <xdr:sp macro="" textlink="">
      <xdr:nvSpPr>
        <xdr:cNvPr id="375" name="テキスト ボックス 374"/>
        <xdr:cNvSpPr txBox="1"/>
      </xdr:nvSpPr>
      <xdr:spPr>
        <a:xfrm>
          <a:off x="9372111" y="102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7431</xdr:rowOff>
    </xdr:from>
    <xdr:to>
      <xdr:col>12</xdr:col>
      <xdr:colOff>561975</xdr:colOff>
      <xdr:row>59</xdr:row>
      <xdr:rowOff>109031</xdr:rowOff>
    </xdr:to>
    <xdr:sp macro="" textlink="">
      <xdr:nvSpPr>
        <xdr:cNvPr id="376" name="円/楕円 375"/>
        <xdr:cNvSpPr/>
      </xdr:nvSpPr>
      <xdr:spPr>
        <a:xfrm>
          <a:off x="8699500" y="101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100158</xdr:rowOff>
    </xdr:from>
    <xdr:ext cx="534377" cy="259045"/>
    <xdr:sp macro="" textlink="">
      <xdr:nvSpPr>
        <xdr:cNvPr id="377" name="テキスト ボックス 376"/>
        <xdr:cNvSpPr txBox="1"/>
      </xdr:nvSpPr>
      <xdr:spPr>
        <a:xfrm>
          <a:off x="8483111" y="102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150830</xdr:rowOff>
    </xdr:from>
    <xdr:to>
      <xdr:col>11</xdr:col>
      <xdr:colOff>358775</xdr:colOff>
      <xdr:row>59</xdr:row>
      <xdr:rowOff>80980</xdr:rowOff>
    </xdr:to>
    <xdr:sp macro="" textlink="">
      <xdr:nvSpPr>
        <xdr:cNvPr id="378" name="円/楕円 377"/>
        <xdr:cNvSpPr/>
      </xdr:nvSpPr>
      <xdr:spPr>
        <a:xfrm>
          <a:off x="7810500" y="100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72107</xdr:rowOff>
    </xdr:from>
    <xdr:ext cx="534377" cy="259045"/>
    <xdr:sp macro="" textlink="">
      <xdr:nvSpPr>
        <xdr:cNvPr id="379" name="テキスト ボックス 378"/>
        <xdr:cNvSpPr txBox="1"/>
      </xdr:nvSpPr>
      <xdr:spPr>
        <a:xfrm>
          <a:off x="7594111" y="101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163482</xdr:rowOff>
    </xdr:from>
    <xdr:to>
      <xdr:col>10</xdr:col>
      <xdr:colOff>155575</xdr:colOff>
      <xdr:row>59</xdr:row>
      <xdr:rowOff>93632</xdr:rowOff>
    </xdr:to>
    <xdr:sp macro="" textlink="">
      <xdr:nvSpPr>
        <xdr:cNvPr id="380" name="円/楕円 379"/>
        <xdr:cNvSpPr/>
      </xdr:nvSpPr>
      <xdr:spPr>
        <a:xfrm>
          <a:off x="6921500" y="101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84759</xdr:rowOff>
    </xdr:from>
    <xdr:ext cx="534377" cy="259045"/>
    <xdr:sp macro="" textlink="">
      <xdr:nvSpPr>
        <xdr:cNvPr id="381" name="テキスト ボックス 380"/>
        <xdr:cNvSpPr txBox="1"/>
      </xdr:nvSpPr>
      <xdr:spPr>
        <a:xfrm>
          <a:off x="6705111" y="102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95794</xdr:rowOff>
    </xdr:from>
    <xdr:to>
      <xdr:col>15</xdr:col>
      <xdr:colOff>180975</xdr:colOff>
      <xdr:row>78</xdr:row>
      <xdr:rowOff>163973</xdr:rowOff>
    </xdr:to>
    <xdr:cxnSp macro="">
      <xdr:nvCxnSpPr>
        <xdr:cNvPr id="410" name="直線コネクタ 409"/>
        <xdr:cNvCxnSpPr/>
      </xdr:nvCxnSpPr>
      <xdr:spPr>
        <a:xfrm flipV="1">
          <a:off x="9639300" y="13468894"/>
          <a:ext cx="838200" cy="6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163973</xdr:rowOff>
    </xdr:from>
    <xdr:to>
      <xdr:col>14</xdr:col>
      <xdr:colOff>28575</xdr:colOff>
      <xdr:row>78</xdr:row>
      <xdr:rowOff>170000</xdr:rowOff>
    </xdr:to>
    <xdr:cxnSp macro="">
      <xdr:nvCxnSpPr>
        <xdr:cNvPr id="413" name="直線コネクタ 412"/>
        <xdr:cNvCxnSpPr/>
      </xdr:nvCxnSpPr>
      <xdr:spPr>
        <a:xfrm flipV="1">
          <a:off x="8750300" y="13537073"/>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170000</xdr:rowOff>
    </xdr:from>
    <xdr:to>
      <xdr:col>12</xdr:col>
      <xdr:colOff>511175</xdr:colOff>
      <xdr:row>79</xdr:row>
      <xdr:rowOff>4421</xdr:rowOff>
    </xdr:to>
    <xdr:cxnSp macro="">
      <xdr:nvCxnSpPr>
        <xdr:cNvPr id="416" name="直線コネクタ 415"/>
        <xdr:cNvCxnSpPr/>
      </xdr:nvCxnSpPr>
      <xdr:spPr>
        <a:xfrm flipV="1">
          <a:off x="7861300" y="13543100"/>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170196</xdr:rowOff>
    </xdr:from>
    <xdr:to>
      <xdr:col>11</xdr:col>
      <xdr:colOff>307975</xdr:colOff>
      <xdr:row>79</xdr:row>
      <xdr:rowOff>4421</xdr:rowOff>
    </xdr:to>
    <xdr:cxnSp macro="">
      <xdr:nvCxnSpPr>
        <xdr:cNvPr id="419" name="直線コネクタ 418"/>
        <xdr:cNvCxnSpPr/>
      </xdr:nvCxnSpPr>
      <xdr:spPr>
        <a:xfrm>
          <a:off x="6972300" y="13543296"/>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44994</xdr:rowOff>
    </xdr:from>
    <xdr:to>
      <xdr:col>15</xdr:col>
      <xdr:colOff>231775</xdr:colOff>
      <xdr:row>78</xdr:row>
      <xdr:rowOff>146594</xdr:rowOff>
    </xdr:to>
    <xdr:sp macro="" textlink="">
      <xdr:nvSpPr>
        <xdr:cNvPr id="429" name="円/楕円 428"/>
        <xdr:cNvSpPr/>
      </xdr:nvSpPr>
      <xdr:spPr>
        <a:xfrm>
          <a:off x="10426700" y="134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131385</xdr:rowOff>
    </xdr:from>
    <xdr:ext cx="534377" cy="259045"/>
    <xdr:sp macro="" textlink="">
      <xdr:nvSpPr>
        <xdr:cNvPr id="430" name="商工費該当値テキスト"/>
        <xdr:cNvSpPr txBox="1"/>
      </xdr:nvSpPr>
      <xdr:spPr>
        <a:xfrm>
          <a:off x="10528300" y="1333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113173</xdr:rowOff>
    </xdr:from>
    <xdr:to>
      <xdr:col>14</xdr:col>
      <xdr:colOff>79375</xdr:colOff>
      <xdr:row>79</xdr:row>
      <xdr:rowOff>43323</xdr:rowOff>
    </xdr:to>
    <xdr:sp macro="" textlink="">
      <xdr:nvSpPr>
        <xdr:cNvPr id="431" name="円/楕円 430"/>
        <xdr:cNvSpPr/>
      </xdr:nvSpPr>
      <xdr:spPr>
        <a:xfrm>
          <a:off x="9588500" y="134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34450</xdr:rowOff>
    </xdr:from>
    <xdr:ext cx="534377" cy="259045"/>
    <xdr:sp macro="" textlink="">
      <xdr:nvSpPr>
        <xdr:cNvPr id="432" name="テキスト ボックス 431"/>
        <xdr:cNvSpPr txBox="1"/>
      </xdr:nvSpPr>
      <xdr:spPr>
        <a:xfrm>
          <a:off x="9372111" y="135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119200</xdr:rowOff>
    </xdr:from>
    <xdr:to>
      <xdr:col>12</xdr:col>
      <xdr:colOff>561975</xdr:colOff>
      <xdr:row>79</xdr:row>
      <xdr:rowOff>49350</xdr:rowOff>
    </xdr:to>
    <xdr:sp macro="" textlink="">
      <xdr:nvSpPr>
        <xdr:cNvPr id="433" name="円/楕円 432"/>
        <xdr:cNvSpPr/>
      </xdr:nvSpPr>
      <xdr:spPr>
        <a:xfrm>
          <a:off x="8699500" y="134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40477</xdr:rowOff>
    </xdr:from>
    <xdr:ext cx="534377" cy="259045"/>
    <xdr:sp macro="" textlink="">
      <xdr:nvSpPr>
        <xdr:cNvPr id="434" name="テキスト ボックス 433"/>
        <xdr:cNvSpPr txBox="1"/>
      </xdr:nvSpPr>
      <xdr:spPr>
        <a:xfrm>
          <a:off x="8483111" y="1358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125071</xdr:rowOff>
    </xdr:from>
    <xdr:to>
      <xdr:col>11</xdr:col>
      <xdr:colOff>358775</xdr:colOff>
      <xdr:row>79</xdr:row>
      <xdr:rowOff>55221</xdr:rowOff>
    </xdr:to>
    <xdr:sp macro="" textlink="">
      <xdr:nvSpPr>
        <xdr:cNvPr id="435" name="円/楕円 434"/>
        <xdr:cNvSpPr/>
      </xdr:nvSpPr>
      <xdr:spPr>
        <a:xfrm>
          <a:off x="7810500" y="134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46348</xdr:rowOff>
    </xdr:from>
    <xdr:ext cx="534377" cy="259045"/>
    <xdr:sp macro="" textlink="">
      <xdr:nvSpPr>
        <xdr:cNvPr id="436" name="テキスト ボックス 435"/>
        <xdr:cNvSpPr txBox="1"/>
      </xdr:nvSpPr>
      <xdr:spPr>
        <a:xfrm>
          <a:off x="7594111" y="135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119396</xdr:rowOff>
    </xdr:from>
    <xdr:to>
      <xdr:col>10</xdr:col>
      <xdr:colOff>155575</xdr:colOff>
      <xdr:row>79</xdr:row>
      <xdr:rowOff>49546</xdr:rowOff>
    </xdr:to>
    <xdr:sp macro="" textlink="">
      <xdr:nvSpPr>
        <xdr:cNvPr id="437" name="円/楕円 436"/>
        <xdr:cNvSpPr/>
      </xdr:nvSpPr>
      <xdr:spPr>
        <a:xfrm>
          <a:off x="6921500" y="134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40673</xdr:rowOff>
    </xdr:from>
    <xdr:ext cx="534377" cy="259045"/>
    <xdr:sp macro="" textlink="">
      <xdr:nvSpPr>
        <xdr:cNvPr id="438" name="テキスト ボックス 437"/>
        <xdr:cNvSpPr txBox="1"/>
      </xdr:nvSpPr>
      <xdr:spPr>
        <a:xfrm>
          <a:off x="6705111" y="1358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162714</xdr:rowOff>
    </xdr:from>
    <xdr:to>
      <xdr:col>15</xdr:col>
      <xdr:colOff>180975</xdr:colOff>
      <xdr:row>98</xdr:row>
      <xdr:rowOff>170675</xdr:rowOff>
    </xdr:to>
    <xdr:cxnSp macro="">
      <xdr:nvCxnSpPr>
        <xdr:cNvPr id="467" name="直線コネクタ 466"/>
        <xdr:cNvCxnSpPr/>
      </xdr:nvCxnSpPr>
      <xdr:spPr>
        <a:xfrm flipV="1">
          <a:off x="9639300" y="16964814"/>
          <a:ext cx="838200" cy="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170675</xdr:rowOff>
    </xdr:from>
    <xdr:to>
      <xdr:col>14</xdr:col>
      <xdr:colOff>28575</xdr:colOff>
      <xdr:row>99</xdr:row>
      <xdr:rowOff>4435</xdr:rowOff>
    </xdr:to>
    <xdr:cxnSp macro="">
      <xdr:nvCxnSpPr>
        <xdr:cNvPr id="470" name="直線コネクタ 469"/>
        <xdr:cNvCxnSpPr/>
      </xdr:nvCxnSpPr>
      <xdr:spPr>
        <a:xfrm flipV="1">
          <a:off x="8750300" y="16972775"/>
          <a:ext cx="889000" cy="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4435</xdr:rowOff>
    </xdr:from>
    <xdr:to>
      <xdr:col>12</xdr:col>
      <xdr:colOff>511175</xdr:colOff>
      <xdr:row>99</xdr:row>
      <xdr:rowOff>9727</xdr:rowOff>
    </xdr:to>
    <xdr:cxnSp macro="">
      <xdr:nvCxnSpPr>
        <xdr:cNvPr id="473" name="直線コネクタ 472"/>
        <xdr:cNvCxnSpPr/>
      </xdr:nvCxnSpPr>
      <xdr:spPr>
        <a:xfrm flipV="1">
          <a:off x="7861300" y="16977985"/>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167188</xdr:rowOff>
    </xdr:from>
    <xdr:to>
      <xdr:col>11</xdr:col>
      <xdr:colOff>307975</xdr:colOff>
      <xdr:row>99</xdr:row>
      <xdr:rowOff>9727</xdr:rowOff>
    </xdr:to>
    <xdr:cxnSp macro="">
      <xdr:nvCxnSpPr>
        <xdr:cNvPr id="476" name="直線コネクタ 475"/>
        <xdr:cNvCxnSpPr/>
      </xdr:nvCxnSpPr>
      <xdr:spPr>
        <a:xfrm>
          <a:off x="6972300" y="16969288"/>
          <a:ext cx="88900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111914</xdr:rowOff>
    </xdr:from>
    <xdr:to>
      <xdr:col>15</xdr:col>
      <xdr:colOff>231775</xdr:colOff>
      <xdr:row>99</xdr:row>
      <xdr:rowOff>42064</xdr:rowOff>
    </xdr:to>
    <xdr:sp macro="" textlink="">
      <xdr:nvSpPr>
        <xdr:cNvPr id="486" name="円/楕円 485"/>
        <xdr:cNvSpPr/>
      </xdr:nvSpPr>
      <xdr:spPr>
        <a:xfrm>
          <a:off x="10426700" y="169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119875</xdr:rowOff>
    </xdr:from>
    <xdr:to>
      <xdr:col>14</xdr:col>
      <xdr:colOff>79375</xdr:colOff>
      <xdr:row>99</xdr:row>
      <xdr:rowOff>50025</xdr:rowOff>
    </xdr:to>
    <xdr:sp macro="" textlink="">
      <xdr:nvSpPr>
        <xdr:cNvPr id="488" name="円/楕円 487"/>
        <xdr:cNvSpPr/>
      </xdr:nvSpPr>
      <xdr:spPr>
        <a:xfrm>
          <a:off x="9588500" y="169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41152</xdr:rowOff>
    </xdr:from>
    <xdr:ext cx="534377" cy="259045"/>
    <xdr:sp macro="" textlink="">
      <xdr:nvSpPr>
        <xdr:cNvPr id="489" name="テキスト ボックス 488"/>
        <xdr:cNvSpPr txBox="1"/>
      </xdr:nvSpPr>
      <xdr:spPr>
        <a:xfrm>
          <a:off x="9372111" y="1701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125085</xdr:rowOff>
    </xdr:from>
    <xdr:to>
      <xdr:col>12</xdr:col>
      <xdr:colOff>561975</xdr:colOff>
      <xdr:row>99</xdr:row>
      <xdr:rowOff>55235</xdr:rowOff>
    </xdr:to>
    <xdr:sp macro="" textlink="">
      <xdr:nvSpPr>
        <xdr:cNvPr id="490" name="円/楕円 489"/>
        <xdr:cNvSpPr/>
      </xdr:nvSpPr>
      <xdr:spPr>
        <a:xfrm>
          <a:off x="8699500" y="169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46362</xdr:rowOff>
    </xdr:from>
    <xdr:ext cx="534377" cy="259045"/>
    <xdr:sp macro="" textlink="">
      <xdr:nvSpPr>
        <xdr:cNvPr id="491" name="テキスト ボックス 490"/>
        <xdr:cNvSpPr txBox="1"/>
      </xdr:nvSpPr>
      <xdr:spPr>
        <a:xfrm>
          <a:off x="8483111" y="170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130377</xdr:rowOff>
    </xdr:from>
    <xdr:to>
      <xdr:col>11</xdr:col>
      <xdr:colOff>358775</xdr:colOff>
      <xdr:row>99</xdr:row>
      <xdr:rowOff>60527</xdr:rowOff>
    </xdr:to>
    <xdr:sp macro="" textlink="">
      <xdr:nvSpPr>
        <xdr:cNvPr id="492" name="円/楕円 491"/>
        <xdr:cNvSpPr/>
      </xdr:nvSpPr>
      <xdr:spPr>
        <a:xfrm>
          <a:off x="7810500" y="1693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51654</xdr:rowOff>
    </xdr:from>
    <xdr:ext cx="534377" cy="259045"/>
    <xdr:sp macro="" textlink="">
      <xdr:nvSpPr>
        <xdr:cNvPr id="493" name="テキスト ボックス 492"/>
        <xdr:cNvSpPr txBox="1"/>
      </xdr:nvSpPr>
      <xdr:spPr>
        <a:xfrm>
          <a:off x="7594111" y="1702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116388</xdr:rowOff>
    </xdr:from>
    <xdr:to>
      <xdr:col>10</xdr:col>
      <xdr:colOff>155575</xdr:colOff>
      <xdr:row>99</xdr:row>
      <xdr:rowOff>46538</xdr:rowOff>
    </xdr:to>
    <xdr:sp macro="" textlink="">
      <xdr:nvSpPr>
        <xdr:cNvPr id="494" name="円/楕円 493"/>
        <xdr:cNvSpPr/>
      </xdr:nvSpPr>
      <xdr:spPr>
        <a:xfrm>
          <a:off x="6921500" y="169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37665</xdr:rowOff>
    </xdr:from>
    <xdr:ext cx="534377" cy="259045"/>
    <xdr:sp macro="" textlink="">
      <xdr:nvSpPr>
        <xdr:cNvPr id="495" name="テキスト ボックス 494"/>
        <xdr:cNvSpPr txBox="1"/>
      </xdr:nvSpPr>
      <xdr:spPr>
        <a:xfrm>
          <a:off x="6705111" y="1701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47707</xdr:rowOff>
    </xdr:from>
    <xdr:to>
      <xdr:col>23</xdr:col>
      <xdr:colOff>517525</xdr:colOff>
      <xdr:row>38</xdr:row>
      <xdr:rowOff>60799</xdr:rowOff>
    </xdr:to>
    <xdr:cxnSp macro="">
      <xdr:nvCxnSpPr>
        <xdr:cNvPr id="522" name="直線コネクタ 521"/>
        <xdr:cNvCxnSpPr/>
      </xdr:nvCxnSpPr>
      <xdr:spPr>
        <a:xfrm>
          <a:off x="15481300" y="6562807"/>
          <a:ext cx="8382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47707</xdr:rowOff>
    </xdr:from>
    <xdr:to>
      <xdr:col>22</xdr:col>
      <xdr:colOff>365125</xdr:colOff>
      <xdr:row>38</xdr:row>
      <xdr:rowOff>69666</xdr:rowOff>
    </xdr:to>
    <xdr:cxnSp macro="">
      <xdr:nvCxnSpPr>
        <xdr:cNvPr id="525" name="直線コネクタ 524"/>
        <xdr:cNvCxnSpPr/>
      </xdr:nvCxnSpPr>
      <xdr:spPr>
        <a:xfrm flipV="1">
          <a:off x="14592300" y="6562807"/>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62536</xdr:rowOff>
    </xdr:from>
    <xdr:to>
      <xdr:col>21</xdr:col>
      <xdr:colOff>161925</xdr:colOff>
      <xdr:row>38</xdr:row>
      <xdr:rowOff>69666</xdr:rowOff>
    </xdr:to>
    <xdr:cxnSp macro="">
      <xdr:nvCxnSpPr>
        <xdr:cNvPr id="528" name="直線コネクタ 527"/>
        <xdr:cNvCxnSpPr/>
      </xdr:nvCxnSpPr>
      <xdr:spPr>
        <a:xfrm>
          <a:off x="13703300" y="6577636"/>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62536</xdr:rowOff>
    </xdr:from>
    <xdr:to>
      <xdr:col>19</xdr:col>
      <xdr:colOff>644525</xdr:colOff>
      <xdr:row>38</xdr:row>
      <xdr:rowOff>68816</xdr:rowOff>
    </xdr:to>
    <xdr:cxnSp macro="">
      <xdr:nvCxnSpPr>
        <xdr:cNvPr id="531" name="直線コネクタ 530"/>
        <xdr:cNvCxnSpPr/>
      </xdr:nvCxnSpPr>
      <xdr:spPr>
        <a:xfrm flipV="1">
          <a:off x="12814300" y="6577636"/>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9999</xdr:rowOff>
    </xdr:from>
    <xdr:to>
      <xdr:col>23</xdr:col>
      <xdr:colOff>568325</xdr:colOff>
      <xdr:row>38</xdr:row>
      <xdr:rowOff>111599</xdr:rowOff>
    </xdr:to>
    <xdr:sp macro="" textlink="">
      <xdr:nvSpPr>
        <xdr:cNvPr id="541" name="円/楕円 540"/>
        <xdr:cNvSpPr/>
      </xdr:nvSpPr>
      <xdr:spPr>
        <a:xfrm>
          <a:off x="16268700" y="65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34,515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168357</xdr:rowOff>
    </xdr:from>
    <xdr:to>
      <xdr:col>22</xdr:col>
      <xdr:colOff>415925</xdr:colOff>
      <xdr:row>38</xdr:row>
      <xdr:rowOff>98507</xdr:rowOff>
    </xdr:to>
    <xdr:sp macro="" textlink="">
      <xdr:nvSpPr>
        <xdr:cNvPr id="543" name="円/楕円 542"/>
        <xdr:cNvSpPr/>
      </xdr:nvSpPr>
      <xdr:spPr>
        <a:xfrm>
          <a:off x="15430500" y="65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89634</xdr:rowOff>
    </xdr:from>
    <xdr:ext cx="534377" cy="259045"/>
    <xdr:sp macro="" textlink="">
      <xdr:nvSpPr>
        <xdr:cNvPr id="544" name="テキスト ボックス 543"/>
        <xdr:cNvSpPr txBox="1"/>
      </xdr:nvSpPr>
      <xdr:spPr>
        <a:xfrm>
          <a:off x="15214111" y="660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18866</xdr:rowOff>
    </xdr:from>
    <xdr:to>
      <xdr:col>21</xdr:col>
      <xdr:colOff>212725</xdr:colOff>
      <xdr:row>38</xdr:row>
      <xdr:rowOff>120466</xdr:rowOff>
    </xdr:to>
    <xdr:sp macro="" textlink="">
      <xdr:nvSpPr>
        <xdr:cNvPr id="545" name="円/楕円 544"/>
        <xdr:cNvSpPr/>
      </xdr:nvSpPr>
      <xdr:spPr>
        <a:xfrm>
          <a:off x="14541500" y="65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111593</xdr:rowOff>
    </xdr:from>
    <xdr:ext cx="534377" cy="259045"/>
    <xdr:sp macro="" textlink="">
      <xdr:nvSpPr>
        <xdr:cNvPr id="546" name="テキスト ボックス 545"/>
        <xdr:cNvSpPr txBox="1"/>
      </xdr:nvSpPr>
      <xdr:spPr>
        <a:xfrm>
          <a:off x="14325111" y="66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11736</xdr:rowOff>
    </xdr:from>
    <xdr:to>
      <xdr:col>20</xdr:col>
      <xdr:colOff>9525</xdr:colOff>
      <xdr:row>38</xdr:row>
      <xdr:rowOff>113336</xdr:rowOff>
    </xdr:to>
    <xdr:sp macro="" textlink="">
      <xdr:nvSpPr>
        <xdr:cNvPr id="547" name="円/楕円 546"/>
        <xdr:cNvSpPr/>
      </xdr:nvSpPr>
      <xdr:spPr>
        <a:xfrm>
          <a:off x="13652500" y="65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104463</xdr:rowOff>
    </xdr:from>
    <xdr:ext cx="534377" cy="259045"/>
    <xdr:sp macro="" textlink="">
      <xdr:nvSpPr>
        <xdr:cNvPr id="548" name="テキスト ボックス 547"/>
        <xdr:cNvSpPr txBox="1"/>
      </xdr:nvSpPr>
      <xdr:spPr>
        <a:xfrm>
          <a:off x="13436111" y="66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18016</xdr:rowOff>
    </xdr:from>
    <xdr:to>
      <xdr:col>18</xdr:col>
      <xdr:colOff>492125</xdr:colOff>
      <xdr:row>38</xdr:row>
      <xdr:rowOff>119616</xdr:rowOff>
    </xdr:to>
    <xdr:sp macro="" textlink="">
      <xdr:nvSpPr>
        <xdr:cNvPr id="549" name="円/楕円 548"/>
        <xdr:cNvSpPr/>
      </xdr:nvSpPr>
      <xdr:spPr>
        <a:xfrm>
          <a:off x="12763500" y="65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110743</xdr:rowOff>
    </xdr:from>
    <xdr:ext cx="534377" cy="259045"/>
    <xdr:sp macro="" textlink="">
      <xdr:nvSpPr>
        <xdr:cNvPr id="550" name="テキスト ボックス 549"/>
        <xdr:cNvSpPr txBox="1"/>
      </xdr:nvSpPr>
      <xdr:spPr>
        <a:xfrm>
          <a:off x="12547111" y="66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72191</xdr:rowOff>
    </xdr:from>
    <xdr:to>
      <xdr:col>23</xdr:col>
      <xdr:colOff>517525</xdr:colOff>
      <xdr:row>58</xdr:row>
      <xdr:rowOff>75408</xdr:rowOff>
    </xdr:to>
    <xdr:cxnSp macro="">
      <xdr:nvCxnSpPr>
        <xdr:cNvPr id="579" name="直線コネクタ 578"/>
        <xdr:cNvCxnSpPr/>
      </xdr:nvCxnSpPr>
      <xdr:spPr>
        <a:xfrm flipV="1">
          <a:off x="15481300" y="10016291"/>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120023</xdr:rowOff>
    </xdr:from>
    <xdr:to>
      <xdr:col>22</xdr:col>
      <xdr:colOff>365125</xdr:colOff>
      <xdr:row>58</xdr:row>
      <xdr:rowOff>75408</xdr:rowOff>
    </xdr:to>
    <xdr:cxnSp macro="">
      <xdr:nvCxnSpPr>
        <xdr:cNvPr id="582" name="直線コネクタ 581"/>
        <xdr:cNvCxnSpPr/>
      </xdr:nvCxnSpPr>
      <xdr:spPr>
        <a:xfrm>
          <a:off x="14592300" y="9892673"/>
          <a:ext cx="8890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120023</xdr:rowOff>
    </xdr:from>
    <xdr:to>
      <xdr:col>21</xdr:col>
      <xdr:colOff>161925</xdr:colOff>
      <xdr:row>58</xdr:row>
      <xdr:rowOff>87953</xdr:rowOff>
    </xdr:to>
    <xdr:cxnSp macro="">
      <xdr:nvCxnSpPr>
        <xdr:cNvPr id="585" name="直線コネクタ 584"/>
        <xdr:cNvCxnSpPr/>
      </xdr:nvCxnSpPr>
      <xdr:spPr>
        <a:xfrm flipV="1">
          <a:off x="13703300" y="9892673"/>
          <a:ext cx="889000" cy="1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87953</xdr:rowOff>
    </xdr:from>
    <xdr:to>
      <xdr:col>19</xdr:col>
      <xdr:colOff>644525</xdr:colOff>
      <xdr:row>58</xdr:row>
      <xdr:rowOff>105679</xdr:rowOff>
    </xdr:to>
    <xdr:cxnSp macro="">
      <xdr:nvCxnSpPr>
        <xdr:cNvPr id="588" name="直線コネクタ 587"/>
        <xdr:cNvCxnSpPr/>
      </xdr:nvCxnSpPr>
      <xdr:spPr>
        <a:xfrm flipV="1">
          <a:off x="12814300" y="10032053"/>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21391</xdr:rowOff>
    </xdr:from>
    <xdr:to>
      <xdr:col>23</xdr:col>
      <xdr:colOff>568325</xdr:colOff>
      <xdr:row>58</xdr:row>
      <xdr:rowOff>122991</xdr:rowOff>
    </xdr:to>
    <xdr:sp macro="" textlink="">
      <xdr:nvSpPr>
        <xdr:cNvPr id="598" name="円/楕円 597"/>
        <xdr:cNvSpPr/>
      </xdr:nvSpPr>
      <xdr:spPr>
        <a:xfrm>
          <a:off x="16268700" y="99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107768</xdr:rowOff>
    </xdr:from>
    <xdr:ext cx="534377" cy="259045"/>
    <xdr:sp macro="" textlink="">
      <xdr:nvSpPr>
        <xdr:cNvPr id="599" name="教育費該当値テキスト"/>
        <xdr:cNvSpPr txBox="1"/>
      </xdr:nvSpPr>
      <xdr:spPr>
        <a:xfrm>
          <a:off x="16370300" y="98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75,438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24608</xdr:rowOff>
    </xdr:from>
    <xdr:to>
      <xdr:col>22</xdr:col>
      <xdr:colOff>415925</xdr:colOff>
      <xdr:row>58</xdr:row>
      <xdr:rowOff>126208</xdr:rowOff>
    </xdr:to>
    <xdr:sp macro="" textlink="">
      <xdr:nvSpPr>
        <xdr:cNvPr id="600" name="円/楕円 599"/>
        <xdr:cNvSpPr/>
      </xdr:nvSpPr>
      <xdr:spPr>
        <a:xfrm>
          <a:off x="15430500" y="99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117335</xdr:rowOff>
    </xdr:from>
    <xdr:ext cx="534377" cy="259045"/>
    <xdr:sp macro="" textlink="">
      <xdr:nvSpPr>
        <xdr:cNvPr id="601" name="テキスト ボックス 600"/>
        <xdr:cNvSpPr txBox="1"/>
      </xdr:nvSpPr>
      <xdr:spPr>
        <a:xfrm>
          <a:off x="15214111" y="100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69223</xdr:rowOff>
    </xdr:from>
    <xdr:to>
      <xdr:col>21</xdr:col>
      <xdr:colOff>212725</xdr:colOff>
      <xdr:row>57</xdr:row>
      <xdr:rowOff>170823</xdr:rowOff>
    </xdr:to>
    <xdr:sp macro="" textlink="">
      <xdr:nvSpPr>
        <xdr:cNvPr id="602" name="円/楕円 601"/>
        <xdr:cNvSpPr/>
      </xdr:nvSpPr>
      <xdr:spPr>
        <a:xfrm>
          <a:off x="14541500" y="98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15900</xdr:rowOff>
    </xdr:from>
    <xdr:ext cx="599010" cy="259045"/>
    <xdr:sp macro="" textlink="">
      <xdr:nvSpPr>
        <xdr:cNvPr id="603" name="テキスト ボックス 602"/>
        <xdr:cNvSpPr txBox="1"/>
      </xdr:nvSpPr>
      <xdr:spPr>
        <a:xfrm>
          <a:off x="14292794" y="961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140,329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37153</xdr:rowOff>
    </xdr:from>
    <xdr:to>
      <xdr:col>20</xdr:col>
      <xdr:colOff>9525</xdr:colOff>
      <xdr:row>58</xdr:row>
      <xdr:rowOff>138753</xdr:rowOff>
    </xdr:to>
    <xdr:sp macro="" textlink="">
      <xdr:nvSpPr>
        <xdr:cNvPr id="604" name="円/楕円 603"/>
        <xdr:cNvSpPr/>
      </xdr:nvSpPr>
      <xdr:spPr>
        <a:xfrm>
          <a:off x="13652500" y="99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129880</xdr:rowOff>
    </xdr:from>
    <xdr:ext cx="534377" cy="259045"/>
    <xdr:sp macro="" textlink="">
      <xdr:nvSpPr>
        <xdr:cNvPr id="605" name="テキスト ボックス 604"/>
        <xdr:cNvSpPr txBox="1"/>
      </xdr:nvSpPr>
      <xdr:spPr>
        <a:xfrm>
          <a:off x="13436111" y="100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54879</xdr:rowOff>
    </xdr:from>
    <xdr:to>
      <xdr:col>18</xdr:col>
      <xdr:colOff>492125</xdr:colOff>
      <xdr:row>58</xdr:row>
      <xdr:rowOff>156479</xdr:rowOff>
    </xdr:to>
    <xdr:sp macro="" textlink="">
      <xdr:nvSpPr>
        <xdr:cNvPr id="606" name="円/楕円 605"/>
        <xdr:cNvSpPr/>
      </xdr:nvSpPr>
      <xdr:spPr>
        <a:xfrm>
          <a:off x="12763500" y="99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147606</xdr:rowOff>
    </xdr:from>
    <xdr:ext cx="534377" cy="259045"/>
    <xdr:sp macro="" textlink="">
      <xdr:nvSpPr>
        <xdr:cNvPr id="607" name="テキスト ボックス 606"/>
        <xdr:cNvSpPr txBox="1"/>
      </xdr:nvSpPr>
      <xdr:spPr>
        <a:xfrm>
          <a:off x="12547111" y="1009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139036</xdr:rowOff>
    </xdr:from>
    <xdr:to>
      <xdr:col>23</xdr:col>
      <xdr:colOff>517525</xdr:colOff>
      <xdr:row>78</xdr:row>
      <xdr:rowOff>139700</xdr:rowOff>
    </xdr:to>
    <xdr:cxnSp macro="">
      <xdr:nvCxnSpPr>
        <xdr:cNvPr id="634" name="直線コネクタ 633"/>
        <xdr:cNvCxnSpPr/>
      </xdr:nvCxnSpPr>
      <xdr:spPr>
        <a:xfrm>
          <a:off x="15481300" y="13512136"/>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139036</xdr:rowOff>
    </xdr:from>
    <xdr:to>
      <xdr:col>22</xdr:col>
      <xdr:colOff>365125</xdr:colOff>
      <xdr:row>78</xdr:row>
      <xdr:rowOff>139700</xdr:rowOff>
    </xdr:to>
    <xdr:cxnSp macro="">
      <xdr:nvCxnSpPr>
        <xdr:cNvPr id="637" name="直線コネクタ 636"/>
        <xdr:cNvCxnSpPr/>
      </xdr:nvCxnSpPr>
      <xdr:spPr>
        <a:xfrm flipV="1">
          <a:off x="14592300" y="13512136"/>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88236</xdr:rowOff>
    </xdr:from>
    <xdr:to>
      <xdr:col>22</xdr:col>
      <xdr:colOff>415925</xdr:colOff>
      <xdr:row>79</xdr:row>
      <xdr:rowOff>18386</xdr:rowOff>
    </xdr:to>
    <xdr:sp macro="" textlink="">
      <xdr:nvSpPr>
        <xdr:cNvPr id="655" name="円/楕円 654"/>
        <xdr:cNvSpPr/>
      </xdr:nvSpPr>
      <xdr:spPr>
        <a:xfrm>
          <a:off x="15430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9513</xdr:rowOff>
    </xdr:from>
    <xdr:ext cx="378565" cy="259045"/>
    <xdr:sp macro="" textlink="">
      <xdr:nvSpPr>
        <xdr:cNvPr id="656" name="テキスト ボックス 655"/>
        <xdr:cNvSpPr txBox="1"/>
      </xdr:nvSpPr>
      <xdr:spPr>
        <a:xfrm>
          <a:off x="15292017" y="1355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72766</xdr:rowOff>
    </xdr:from>
    <xdr:to>
      <xdr:col>23</xdr:col>
      <xdr:colOff>517525</xdr:colOff>
      <xdr:row>97</xdr:row>
      <xdr:rowOff>112806</xdr:rowOff>
    </xdr:to>
    <xdr:cxnSp macro="">
      <xdr:nvCxnSpPr>
        <xdr:cNvPr id="691" name="直線コネクタ 690"/>
        <xdr:cNvCxnSpPr/>
      </xdr:nvCxnSpPr>
      <xdr:spPr>
        <a:xfrm>
          <a:off x="15481300" y="16703416"/>
          <a:ext cx="838200" cy="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70000</xdr:rowOff>
    </xdr:from>
    <xdr:to>
      <xdr:col>22</xdr:col>
      <xdr:colOff>365125</xdr:colOff>
      <xdr:row>97</xdr:row>
      <xdr:rowOff>72766</xdr:rowOff>
    </xdr:to>
    <xdr:cxnSp macro="">
      <xdr:nvCxnSpPr>
        <xdr:cNvPr id="694" name="直線コネクタ 693"/>
        <xdr:cNvCxnSpPr/>
      </xdr:nvCxnSpPr>
      <xdr:spPr>
        <a:xfrm>
          <a:off x="14592300" y="1670065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70000</xdr:rowOff>
    </xdr:from>
    <xdr:to>
      <xdr:col>21</xdr:col>
      <xdr:colOff>161925</xdr:colOff>
      <xdr:row>97</xdr:row>
      <xdr:rowOff>82283</xdr:rowOff>
    </xdr:to>
    <xdr:cxnSp macro="">
      <xdr:nvCxnSpPr>
        <xdr:cNvPr id="697" name="直線コネクタ 696"/>
        <xdr:cNvCxnSpPr/>
      </xdr:nvCxnSpPr>
      <xdr:spPr>
        <a:xfrm flipV="1">
          <a:off x="13703300" y="16700650"/>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50580</xdr:rowOff>
    </xdr:from>
    <xdr:to>
      <xdr:col>19</xdr:col>
      <xdr:colOff>644525</xdr:colOff>
      <xdr:row>97</xdr:row>
      <xdr:rowOff>82283</xdr:rowOff>
    </xdr:to>
    <xdr:cxnSp macro="">
      <xdr:nvCxnSpPr>
        <xdr:cNvPr id="700" name="直線コネクタ 699"/>
        <xdr:cNvCxnSpPr/>
      </xdr:nvCxnSpPr>
      <xdr:spPr>
        <a:xfrm>
          <a:off x="12814300" y="16681230"/>
          <a:ext cx="889000" cy="3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62006</xdr:rowOff>
    </xdr:from>
    <xdr:to>
      <xdr:col>23</xdr:col>
      <xdr:colOff>568325</xdr:colOff>
      <xdr:row>97</xdr:row>
      <xdr:rowOff>163606</xdr:rowOff>
    </xdr:to>
    <xdr:sp macro="" textlink="">
      <xdr:nvSpPr>
        <xdr:cNvPr id="710" name="円/楕円 709"/>
        <xdr:cNvSpPr/>
      </xdr:nvSpPr>
      <xdr:spPr>
        <a:xfrm>
          <a:off x="16268700" y="166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40433</xdr:rowOff>
    </xdr:from>
    <xdr:ext cx="599010" cy="259045"/>
    <xdr:sp macro="" textlink="">
      <xdr:nvSpPr>
        <xdr:cNvPr id="711" name="公債費該当値テキスト"/>
        <xdr:cNvSpPr txBox="1"/>
      </xdr:nvSpPr>
      <xdr:spPr>
        <a:xfrm>
          <a:off x="16370300" y="1667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21966</xdr:rowOff>
    </xdr:from>
    <xdr:to>
      <xdr:col>22</xdr:col>
      <xdr:colOff>415925</xdr:colOff>
      <xdr:row>97</xdr:row>
      <xdr:rowOff>123566</xdr:rowOff>
    </xdr:to>
    <xdr:sp macro="" textlink="">
      <xdr:nvSpPr>
        <xdr:cNvPr id="712" name="円/楕円 711"/>
        <xdr:cNvSpPr/>
      </xdr:nvSpPr>
      <xdr:spPr>
        <a:xfrm>
          <a:off x="15430500" y="1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140093</xdr:rowOff>
    </xdr:from>
    <xdr:ext cx="599010" cy="259045"/>
    <xdr:sp macro="" textlink="">
      <xdr:nvSpPr>
        <xdr:cNvPr id="713" name="テキスト ボックス 712"/>
        <xdr:cNvSpPr txBox="1"/>
      </xdr:nvSpPr>
      <xdr:spPr>
        <a:xfrm>
          <a:off x="15181794" y="1642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19200</xdr:rowOff>
    </xdr:from>
    <xdr:to>
      <xdr:col>21</xdr:col>
      <xdr:colOff>212725</xdr:colOff>
      <xdr:row>97</xdr:row>
      <xdr:rowOff>120800</xdr:rowOff>
    </xdr:to>
    <xdr:sp macro="" textlink="">
      <xdr:nvSpPr>
        <xdr:cNvPr id="714" name="円/楕円 713"/>
        <xdr:cNvSpPr/>
      </xdr:nvSpPr>
      <xdr:spPr>
        <a:xfrm>
          <a:off x="14541500" y="166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137327</xdr:rowOff>
    </xdr:from>
    <xdr:ext cx="599010" cy="259045"/>
    <xdr:sp macro="" textlink="">
      <xdr:nvSpPr>
        <xdr:cNvPr id="715" name="テキスト ボックス 714"/>
        <xdr:cNvSpPr txBox="1"/>
      </xdr:nvSpPr>
      <xdr:spPr>
        <a:xfrm>
          <a:off x="14292794" y="1642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31483</xdr:rowOff>
    </xdr:from>
    <xdr:to>
      <xdr:col>20</xdr:col>
      <xdr:colOff>9525</xdr:colOff>
      <xdr:row>97</xdr:row>
      <xdr:rowOff>133083</xdr:rowOff>
    </xdr:to>
    <xdr:sp macro="" textlink="">
      <xdr:nvSpPr>
        <xdr:cNvPr id="716" name="円/楕円 715"/>
        <xdr:cNvSpPr/>
      </xdr:nvSpPr>
      <xdr:spPr>
        <a:xfrm>
          <a:off x="13652500" y="166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149610</xdr:rowOff>
    </xdr:from>
    <xdr:ext cx="599010" cy="259045"/>
    <xdr:sp macro="" textlink="">
      <xdr:nvSpPr>
        <xdr:cNvPr id="717" name="テキスト ボックス 716"/>
        <xdr:cNvSpPr txBox="1"/>
      </xdr:nvSpPr>
      <xdr:spPr>
        <a:xfrm>
          <a:off x="13403794" y="1643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171230</xdr:rowOff>
    </xdr:from>
    <xdr:to>
      <xdr:col>18</xdr:col>
      <xdr:colOff>492125</xdr:colOff>
      <xdr:row>97</xdr:row>
      <xdr:rowOff>101380</xdr:rowOff>
    </xdr:to>
    <xdr:sp macro="" textlink="">
      <xdr:nvSpPr>
        <xdr:cNvPr id="718" name="円/楕円 717"/>
        <xdr:cNvSpPr/>
      </xdr:nvSpPr>
      <xdr:spPr>
        <a:xfrm>
          <a:off x="12763500" y="166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117907</xdr:rowOff>
    </xdr:from>
    <xdr:ext cx="599010" cy="259045"/>
    <xdr:sp macro="" textlink="">
      <xdr:nvSpPr>
        <xdr:cNvPr id="719" name="テキスト ボックス 718"/>
        <xdr:cNvSpPr txBox="1"/>
      </xdr:nvSpPr>
      <xdr:spPr>
        <a:xfrm>
          <a:off x="12514794" y="164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164617</xdr:rowOff>
    </xdr:from>
    <xdr:to>
      <xdr:col>32</xdr:col>
      <xdr:colOff>187325</xdr:colOff>
      <xdr:row>37</xdr:row>
      <xdr:rowOff>101775</xdr:rowOff>
    </xdr:to>
    <xdr:cxnSp macro="">
      <xdr:nvCxnSpPr>
        <xdr:cNvPr id="746" name="直線コネクタ 745"/>
        <xdr:cNvCxnSpPr/>
      </xdr:nvCxnSpPr>
      <xdr:spPr>
        <a:xfrm flipV="1">
          <a:off x="21323300" y="6336817"/>
          <a:ext cx="838200" cy="10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54663</xdr:rowOff>
    </xdr:from>
    <xdr:ext cx="378565" cy="259045"/>
    <xdr:sp macro="" textlink="">
      <xdr:nvSpPr>
        <xdr:cNvPr id="747" name="諸支出金平均値テキスト"/>
        <xdr:cNvSpPr txBox="1"/>
      </xdr:nvSpPr>
      <xdr:spPr>
        <a:xfrm>
          <a:off x="22212300" y="6569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80424</xdr:rowOff>
    </xdr:from>
    <xdr:to>
      <xdr:col>31</xdr:col>
      <xdr:colOff>34925</xdr:colOff>
      <xdr:row>37</xdr:row>
      <xdr:rowOff>101775</xdr:rowOff>
    </xdr:to>
    <xdr:cxnSp macro="">
      <xdr:nvCxnSpPr>
        <xdr:cNvPr id="749" name="直線コネクタ 748"/>
        <xdr:cNvCxnSpPr/>
      </xdr:nvCxnSpPr>
      <xdr:spPr>
        <a:xfrm>
          <a:off x="20434300" y="6424074"/>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127288</xdr:rowOff>
    </xdr:from>
    <xdr:ext cx="469744" cy="259045"/>
    <xdr:sp macro="" textlink="">
      <xdr:nvSpPr>
        <xdr:cNvPr id="751" name="テキスト ボックス 750"/>
        <xdr:cNvSpPr txBox="1"/>
      </xdr:nvSpPr>
      <xdr:spPr>
        <a:xfrm>
          <a:off x="21088427" y="664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45860</xdr:rowOff>
    </xdr:from>
    <xdr:to>
      <xdr:col>29</xdr:col>
      <xdr:colOff>517525</xdr:colOff>
      <xdr:row>37</xdr:row>
      <xdr:rowOff>80424</xdr:rowOff>
    </xdr:to>
    <xdr:cxnSp macro="">
      <xdr:nvCxnSpPr>
        <xdr:cNvPr id="752" name="直線コネクタ 751"/>
        <xdr:cNvCxnSpPr/>
      </xdr:nvCxnSpPr>
      <xdr:spPr>
        <a:xfrm>
          <a:off x="19545300" y="6218060"/>
          <a:ext cx="889000" cy="2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164871</xdr:rowOff>
    </xdr:from>
    <xdr:ext cx="378565" cy="259045"/>
    <xdr:sp macro="" textlink="">
      <xdr:nvSpPr>
        <xdr:cNvPr id="754" name="テキスト ボックス 753"/>
        <xdr:cNvSpPr txBox="1"/>
      </xdr:nvSpPr>
      <xdr:spPr>
        <a:xfrm>
          <a:off x="20245017" y="667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15913</xdr:rowOff>
    </xdr:from>
    <xdr:to>
      <xdr:col>28</xdr:col>
      <xdr:colOff>314325</xdr:colOff>
      <xdr:row>36</xdr:row>
      <xdr:rowOff>45860</xdr:rowOff>
    </xdr:to>
    <xdr:cxnSp macro="">
      <xdr:nvCxnSpPr>
        <xdr:cNvPr id="755" name="直線コネクタ 754"/>
        <xdr:cNvCxnSpPr/>
      </xdr:nvCxnSpPr>
      <xdr:spPr>
        <a:xfrm>
          <a:off x="18656300" y="6016663"/>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157418</xdr:rowOff>
    </xdr:from>
    <xdr:ext cx="469744" cy="259045"/>
    <xdr:sp macro="" textlink="">
      <xdr:nvSpPr>
        <xdr:cNvPr id="757" name="テキスト ボックス 756"/>
        <xdr:cNvSpPr txBox="1"/>
      </xdr:nvSpPr>
      <xdr:spPr>
        <a:xfrm>
          <a:off x="19310427" y="667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123540</xdr:rowOff>
    </xdr:from>
    <xdr:ext cx="469744" cy="259045"/>
    <xdr:sp macro="" textlink="">
      <xdr:nvSpPr>
        <xdr:cNvPr id="759" name="テキスト ボックス 758"/>
        <xdr:cNvSpPr txBox="1"/>
      </xdr:nvSpPr>
      <xdr:spPr>
        <a:xfrm>
          <a:off x="18421427" y="66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113817</xdr:rowOff>
    </xdr:from>
    <xdr:to>
      <xdr:col>32</xdr:col>
      <xdr:colOff>238125</xdr:colOff>
      <xdr:row>37</xdr:row>
      <xdr:rowOff>43967</xdr:rowOff>
    </xdr:to>
    <xdr:sp macro="" textlink="">
      <xdr:nvSpPr>
        <xdr:cNvPr id="765" name="円/楕円 764"/>
        <xdr:cNvSpPr/>
      </xdr:nvSpPr>
      <xdr:spPr>
        <a:xfrm>
          <a:off x="22110700" y="62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136694</xdr:rowOff>
    </xdr:from>
    <xdr:ext cx="534377" cy="259045"/>
    <xdr:sp macro="" textlink="">
      <xdr:nvSpPr>
        <xdr:cNvPr id="766" name="諸支出金該当値テキスト"/>
        <xdr:cNvSpPr txBox="1"/>
      </xdr:nvSpPr>
      <xdr:spPr>
        <a:xfrm>
          <a:off x="22212300" y="613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50975</xdr:rowOff>
    </xdr:from>
    <xdr:to>
      <xdr:col>31</xdr:col>
      <xdr:colOff>85725</xdr:colOff>
      <xdr:row>37</xdr:row>
      <xdr:rowOff>152575</xdr:rowOff>
    </xdr:to>
    <xdr:sp macro="" textlink="">
      <xdr:nvSpPr>
        <xdr:cNvPr id="767" name="円/楕円 766"/>
        <xdr:cNvSpPr/>
      </xdr:nvSpPr>
      <xdr:spPr>
        <a:xfrm>
          <a:off x="21272500" y="639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169102</xdr:rowOff>
    </xdr:from>
    <xdr:ext cx="469744" cy="259045"/>
    <xdr:sp macro="" textlink="">
      <xdr:nvSpPr>
        <xdr:cNvPr id="768" name="テキスト ボックス 767"/>
        <xdr:cNvSpPr txBox="1"/>
      </xdr:nvSpPr>
      <xdr:spPr>
        <a:xfrm>
          <a:off x="21088427" y="616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29624</xdr:rowOff>
    </xdr:from>
    <xdr:to>
      <xdr:col>29</xdr:col>
      <xdr:colOff>568325</xdr:colOff>
      <xdr:row>37</xdr:row>
      <xdr:rowOff>131224</xdr:rowOff>
    </xdr:to>
    <xdr:sp macro="" textlink="">
      <xdr:nvSpPr>
        <xdr:cNvPr id="769" name="円/楕円 768"/>
        <xdr:cNvSpPr/>
      </xdr:nvSpPr>
      <xdr:spPr>
        <a:xfrm>
          <a:off x="20383500" y="63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147751</xdr:rowOff>
    </xdr:from>
    <xdr:ext cx="534377" cy="259045"/>
    <xdr:sp macro="" textlink="">
      <xdr:nvSpPr>
        <xdr:cNvPr id="770" name="テキスト ボックス 769"/>
        <xdr:cNvSpPr txBox="1"/>
      </xdr:nvSpPr>
      <xdr:spPr>
        <a:xfrm>
          <a:off x="20167111" y="61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166510</xdr:rowOff>
    </xdr:from>
    <xdr:to>
      <xdr:col>28</xdr:col>
      <xdr:colOff>365125</xdr:colOff>
      <xdr:row>36</xdr:row>
      <xdr:rowOff>96660</xdr:rowOff>
    </xdr:to>
    <xdr:sp macro="" textlink="">
      <xdr:nvSpPr>
        <xdr:cNvPr id="771" name="円/楕円 770"/>
        <xdr:cNvSpPr/>
      </xdr:nvSpPr>
      <xdr:spPr>
        <a:xfrm>
          <a:off x="19494500" y="61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113187</xdr:rowOff>
    </xdr:from>
    <xdr:ext cx="534377" cy="259045"/>
    <xdr:sp macro="" textlink="">
      <xdr:nvSpPr>
        <xdr:cNvPr id="772" name="テキスト ボックス 771"/>
        <xdr:cNvSpPr txBox="1"/>
      </xdr:nvSpPr>
      <xdr:spPr>
        <a:xfrm>
          <a:off x="19278111" y="594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136563</xdr:rowOff>
    </xdr:from>
    <xdr:to>
      <xdr:col>27</xdr:col>
      <xdr:colOff>161925</xdr:colOff>
      <xdr:row>35</xdr:row>
      <xdr:rowOff>66713</xdr:rowOff>
    </xdr:to>
    <xdr:sp macro="" textlink="">
      <xdr:nvSpPr>
        <xdr:cNvPr id="773" name="円/楕円 772"/>
        <xdr:cNvSpPr/>
      </xdr:nvSpPr>
      <xdr:spPr>
        <a:xfrm>
          <a:off x="18605500" y="59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33</xdr:row>
      <xdr:rowOff>83240</xdr:rowOff>
    </xdr:from>
    <xdr:ext cx="534377" cy="259045"/>
    <xdr:sp macro="" textlink="">
      <xdr:nvSpPr>
        <xdr:cNvPr id="774" name="テキスト ボックス 773"/>
        <xdr:cNvSpPr txBox="1"/>
      </xdr:nvSpPr>
      <xdr:spPr>
        <a:xfrm>
          <a:off x="18389111" y="57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人あたりのコストが高いのは、総務費・民生費・衛生費・教育費である。総務費については平成２６年度と比較して減少している、主な要因として、普通建設事業費の減（△１７３，８１４千円）によるものが主な要因である。民生費については、増となっている。主な要因としては他会計への繰出金の増（</a:t>
          </a:r>
          <a:r>
            <a:rPr kumimoji="1" lang="en-US" altLang="ja-JP" sz="1300">
              <a:latin typeface="ＭＳ Ｐゴシック"/>
            </a:rPr>
            <a:t>+</a:t>
          </a:r>
          <a:r>
            <a:rPr kumimoji="1" lang="ja-JP" altLang="en-US" sz="1300">
              <a:latin typeface="ＭＳ Ｐゴシック"/>
            </a:rPr>
            <a:t>３２，９５５千円）である。衛生費については、増となっている。主な要因としては、普通建設事業費の増（</a:t>
          </a:r>
          <a:r>
            <a:rPr kumimoji="1" lang="en-US" altLang="ja-JP" sz="1300">
              <a:latin typeface="ＭＳ Ｐゴシック"/>
            </a:rPr>
            <a:t>+</a:t>
          </a:r>
          <a:r>
            <a:rPr kumimoji="1" lang="ja-JP" altLang="en-US" sz="1300">
              <a:latin typeface="ＭＳ Ｐゴシック"/>
            </a:rPr>
            <a:t>２３，６６９千円）である。教育費については、増となっている。主な要因としては、社会教育費における普通建設事業費の増（</a:t>
          </a:r>
          <a:r>
            <a:rPr kumimoji="1" lang="en-US" altLang="ja-JP" sz="1300">
              <a:latin typeface="ＭＳ Ｐゴシック"/>
            </a:rPr>
            <a:t>+</a:t>
          </a:r>
          <a:r>
            <a:rPr kumimoji="1" lang="ja-JP" altLang="en-US" sz="1300">
              <a:latin typeface="ＭＳ Ｐゴシック"/>
            </a:rPr>
            <a:t>１３，２４２千円）である。また、商工費については、前年と比較し大幅に増えているが、その要因は、プレミアム商品券を発行したことによるものである。今後も引き続き、歳出削減策により、財政の健全化を図っていくが、平成２８年度以降、国勢調査による人口の減少により、住民１人あたりのコストが高くなると推測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前年度に比べ８．０ポイント改善している。要因としては、財政調整基金に積立を行ったことによる残高の増である（積立額７０，０００千円）。財政調整基金については、地方財政法第７条により剰余金の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２を下らない金額を積み立てることとなっているので、法に基づき、積み立てている。今後も引き続き、物品調達の見直し等の事務経費節減や職員給与費の削減、退職者の補充を最小限に抑える等の歳出削減策により、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駐車場特別会計のみ実質収支が赤字であり、一般会計以外は前年度と比べて大きな増減はなく、実質収支も黒字である。一般会計については、普通交付税の増による標準財政規模の増が主な理由である。駐車場特別会計については、歳入の不足により実質赤字となっている。今後も引き続き、歳出削減策を行い、また、おおいた姫島ジオパークや姫島車えび祭り等の観光施策の実施による駐車場収入の増を図り、実質単年度収支の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800176\&#36001;&#25919;&#29677;&#65298;\&#36001;&#25919;&#25285;&#24403;29&#24180;&#24230;\&#27770;&#31639;&#32113;&#35336;\01&#26222;&#36890;&#20250;&#35336;\H27&#36001;&#25919;&#29366;&#27841;&#36039;&#26009;&#38598;\05%20H27&#27096;&#24335;\&#12304;&#36001;&#25919;&#29366;&#27841;&#36039;&#26009;&#38598;&#12305;_443221_&#23019;&#23798;&#26449;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ow r="7">
          <cell r="B7" t="str">
            <v>一般会計</v>
          </cell>
        </row>
        <row r="8">
          <cell r="B8" t="str">
            <v>姫島開発総合ｾﾝﾀｰ特別会計</v>
          </cell>
        </row>
        <row r="9">
          <cell r="B9" t="str">
            <v>ケーブルテレビ事業特別会計</v>
          </cell>
        </row>
        <row r="10">
          <cell r="B10" t="str">
            <v>高齢者生活福祉センター特別会計（普通会計）</v>
          </cell>
        </row>
        <row r="28">
          <cell r="B28" t="str">
            <v>国民健康保険特別会計</v>
          </cell>
        </row>
        <row r="29">
          <cell r="B29" t="str">
            <v>国民健康保険診療所特別会計</v>
          </cell>
        </row>
        <row r="30">
          <cell r="B30" t="str">
            <v>駐車場特別会計</v>
          </cell>
        </row>
        <row r="31">
          <cell r="B31" t="str">
            <v>介護保険特別会計</v>
          </cell>
        </row>
        <row r="32">
          <cell r="B32" t="str">
            <v>高齢者生活福祉センター特別会計</v>
          </cell>
        </row>
        <row r="33">
          <cell r="B33" t="str">
            <v>地域包括支援センター特別会計</v>
          </cell>
        </row>
        <row r="34">
          <cell r="B34" t="str">
            <v>後期高齢者医療特別会計</v>
          </cell>
        </row>
        <row r="35">
          <cell r="B35" t="str">
            <v>簡易水道事業特別会計</v>
          </cell>
        </row>
        <row r="36">
          <cell r="B36" t="str">
            <v>姫島丸特別会計</v>
          </cell>
        </row>
        <row r="37">
          <cell r="B37" t="str">
            <v>下水道特別会計</v>
          </cell>
        </row>
        <row r="38">
          <cell r="B38" t="str">
            <v>漁業集落排水事業特別会計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8">
          <cell r="B18" t="str">
            <v>H23</v>
          </cell>
          <cell r="C18" t="str">
            <v>H24</v>
          </cell>
          <cell r="D18" t="str">
            <v>H25</v>
          </cell>
          <cell r="E18" t="str">
            <v>H26</v>
          </cell>
          <cell r="F18" t="str">
            <v>H27</v>
          </cell>
        </row>
        <row r="19">
          <cell r="A19" t="str">
            <v>実質収支額</v>
          </cell>
          <cell r="B19">
            <v>7.31</v>
          </cell>
          <cell r="C19">
            <v>12.4</v>
          </cell>
          <cell r="D19">
            <v>10.61</v>
          </cell>
          <cell r="E19">
            <v>9.25</v>
          </cell>
          <cell r="F19">
            <v>10.37</v>
          </cell>
        </row>
        <row r="20">
          <cell r="A20" t="str">
            <v>財政調整基金残高</v>
          </cell>
          <cell r="B20">
            <v>39.770000000000003</v>
          </cell>
          <cell r="C20">
            <v>42.74</v>
          </cell>
          <cell r="D20">
            <v>42.34</v>
          </cell>
          <cell r="E20">
            <v>42.29</v>
          </cell>
          <cell r="F20">
            <v>44.78</v>
          </cell>
        </row>
        <row r="21">
          <cell r="A21" t="str">
            <v>実質単年度収支</v>
          </cell>
          <cell r="B21">
            <v>-4.0999999999999996</v>
          </cell>
          <cell r="C21">
            <v>4.54</v>
          </cell>
          <cell r="D21">
            <v>-1.67</v>
          </cell>
          <cell r="E21">
            <v>-1.35</v>
          </cell>
          <cell r="F21">
            <v>6.68</v>
          </cell>
        </row>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0.08</v>
          </cell>
          <cell r="D27" t="e">
            <v>#N/A</v>
          </cell>
          <cell r="E27">
            <v>0.03</v>
          </cell>
          <cell r="F27" t="e">
            <v>#N/A</v>
          </cell>
          <cell r="G27">
            <v>0.02</v>
          </cell>
          <cell r="H27" t="e">
            <v>#N/A</v>
          </cell>
          <cell r="I27">
            <v>0.01</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高齢者生活福祉センター特別会計（普通会計）</v>
          </cell>
          <cell r="B29" t="e">
            <v>#VALUE!</v>
          </cell>
          <cell r="C29" t="e">
            <v>#VALUE!</v>
          </cell>
          <cell r="D29" t="e">
            <v>#VALUE!</v>
          </cell>
          <cell r="E29" t="e">
            <v>#VALUE!</v>
          </cell>
          <cell r="F29" t="e">
            <v>#VALUE!</v>
          </cell>
          <cell r="G29" t="e">
            <v>#VALUE!</v>
          </cell>
          <cell r="H29" t="e">
            <v>#N/A</v>
          </cell>
          <cell r="I29">
            <v>0</v>
          </cell>
          <cell r="J29" t="e">
            <v>#N/A</v>
          </cell>
          <cell r="K29">
            <v>0</v>
          </cell>
        </row>
        <row r="30">
          <cell r="A30" t="str">
            <v>地域包括支援センター特別会計</v>
          </cell>
          <cell r="B30" t="e">
            <v>#N/A</v>
          </cell>
          <cell r="C30">
            <v>0</v>
          </cell>
          <cell r="D30" t="e">
            <v>#N/A</v>
          </cell>
          <cell r="E30">
            <v>0</v>
          </cell>
          <cell r="F30" t="e">
            <v>#N/A</v>
          </cell>
          <cell r="G30">
            <v>0</v>
          </cell>
          <cell r="H30" t="e">
            <v>#N/A</v>
          </cell>
          <cell r="I30">
            <v>0.01</v>
          </cell>
          <cell r="J30" t="e">
            <v>#N/A</v>
          </cell>
          <cell r="K30">
            <v>0.01</v>
          </cell>
        </row>
        <row r="31">
          <cell r="A31" t="str">
            <v>簡易水道事業特別会計</v>
          </cell>
          <cell r="B31" t="e">
            <v>#N/A</v>
          </cell>
          <cell r="C31">
            <v>0.04</v>
          </cell>
          <cell r="D31" t="e">
            <v>#N/A</v>
          </cell>
          <cell r="E31">
            <v>0.04</v>
          </cell>
          <cell r="F31" t="e">
            <v>#N/A</v>
          </cell>
          <cell r="G31">
            <v>0.01</v>
          </cell>
          <cell r="H31" t="e">
            <v>#N/A</v>
          </cell>
          <cell r="I31">
            <v>0.03</v>
          </cell>
          <cell r="J31" t="e">
            <v>#N/A</v>
          </cell>
          <cell r="K31">
            <v>0.01</v>
          </cell>
        </row>
        <row r="32">
          <cell r="A32" t="str">
            <v>国民健康保険特別会計</v>
          </cell>
          <cell r="B32" t="e">
            <v>#N/A</v>
          </cell>
          <cell r="C32">
            <v>7.0000000000000007E-2</v>
          </cell>
          <cell r="D32" t="e">
            <v>#N/A</v>
          </cell>
          <cell r="E32">
            <v>0.06</v>
          </cell>
          <cell r="F32" t="e">
            <v>#N/A</v>
          </cell>
          <cell r="G32">
            <v>0.04</v>
          </cell>
          <cell r="H32" t="e">
            <v>#N/A</v>
          </cell>
          <cell r="I32">
            <v>0.23</v>
          </cell>
          <cell r="J32" t="e">
            <v>#N/A</v>
          </cell>
          <cell r="K32">
            <v>0.01</v>
          </cell>
        </row>
        <row r="33">
          <cell r="A33" t="str">
            <v>国民健康保険診療所特別会計</v>
          </cell>
          <cell r="B33" t="e">
            <v>#N/A</v>
          </cell>
          <cell r="C33">
            <v>0.13</v>
          </cell>
          <cell r="D33" t="e">
            <v>#N/A</v>
          </cell>
          <cell r="E33">
            <v>0.06</v>
          </cell>
          <cell r="F33" t="e">
            <v>#N/A</v>
          </cell>
          <cell r="G33">
            <v>0.05</v>
          </cell>
          <cell r="H33" t="e">
            <v>#N/A</v>
          </cell>
          <cell r="I33">
            <v>0.03</v>
          </cell>
          <cell r="J33" t="e">
            <v>#N/A</v>
          </cell>
          <cell r="K33">
            <v>0.04</v>
          </cell>
        </row>
        <row r="34">
          <cell r="A34" t="str">
            <v>介護保険特別会計</v>
          </cell>
          <cell r="B34" t="e">
            <v>#N/A</v>
          </cell>
          <cell r="C34">
            <v>1.25</v>
          </cell>
          <cell r="D34" t="e">
            <v>#N/A</v>
          </cell>
          <cell r="E34">
            <v>1.56</v>
          </cell>
          <cell r="F34" t="e">
            <v>#N/A</v>
          </cell>
          <cell r="G34">
            <v>1.31</v>
          </cell>
          <cell r="H34" t="e">
            <v>#N/A</v>
          </cell>
          <cell r="I34">
            <v>0.99</v>
          </cell>
          <cell r="J34" t="e">
            <v>#N/A</v>
          </cell>
          <cell r="K34">
            <v>0.9</v>
          </cell>
        </row>
        <row r="35">
          <cell r="A35" t="str">
            <v>一般会計</v>
          </cell>
          <cell r="B35" t="e">
            <v>#N/A</v>
          </cell>
          <cell r="C35">
            <v>7.3</v>
          </cell>
          <cell r="D35" t="e">
            <v>#N/A</v>
          </cell>
          <cell r="E35">
            <v>12.38</v>
          </cell>
          <cell r="F35" t="e">
            <v>#N/A</v>
          </cell>
          <cell r="G35">
            <v>10.6</v>
          </cell>
          <cell r="H35" t="e">
            <v>#N/A</v>
          </cell>
          <cell r="I35">
            <v>9.24</v>
          </cell>
          <cell r="J35" t="e">
            <v>#N/A</v>
          </cell>
          <cell r="K35">
            <v>10.35</v>
          </cell>
        </row>
        <row r="36">
          <cell r="A36" t="str">
            <v>駐車場特別会計</v>
          </cell>
          <cell r="B36">
            <v>0.39</v>
          </cell>
          <cell r="C36" t="e">
            <v>#N/A</v>
          </cell>
          <cell r="D36">
            <v>0.44</v>
          </cell>
          <cell r="E36" t="e">
            <v>#N/A</v>
          </cell>
          <cell r="F36">
            <v>0.45</v>
          </cell>
          <cell r="G36" t="e">
            <v>#N/A</v>
          </cell>
          <cell r="H36">
            <v>0.48</v>
          </cell>
          <cell r="I36" t="e">
            <v>#N/A</v>
          </cell>
          <cell r="J36">
            <v>0.46</v>
          </cell>
          <cell r="K36" t="e">
            <v>#N/A</v>
          </cell>
        </row>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367</v>
          </cell>
          <cell r="G42">
            <v>335</v>
          </cell>
          <cell r="J42">
            <v>344</v>
          </cell>
          <cell r="M42">
            <v>346</v>
          </cell>
          <cell r="P42">
            <v>319</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61</v>
          </cell>
          <cell r="E46">
            <v>50</v>
          </cell>
          <cell r="H46">
            <v>49</v>
          </cell>
          <cell r="K46">
            <v>48</v>
          </cell>
          <cell r="N46">
            <v>52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415</v>
          </cell>
          <cell r="E49">
            <v>367</v>
          </cell>
          <cell r="H49">
            <v>380</v>
          </cell>
          <cell r="K49">
            <v>369</v>
          </cell>
          <cell r="N49">
            <v>317</v>
          </cell>
        </row>
        <row r="50">
          <cell r="A50" t="str">
            <v>実質公債費比率の分子</v>
          </cell>
          <cell r="B50" t="e">
            <v>#N/A</v>
          </cell>
          <cell r="C50">
            <v>109</v>
          </cell>
          <cell r="D50" t="e">
            <v>#N/A</v>
          </cell>
          <cell r="E50" t="e">
            <v>#N/A</v>
          </cell>
          <cell r="F50">
            <v>82</v>
          </cell>
          <cell r="G50" t="e">
            <v>#N/A</v>
          </cell>
          <cell r="H50" t="e">
            <v>#N/A</v>
          </cell>
          <cell r="I50">
            <v>85</v>
          </cell>
          <cell r="J50" t="e">
            <v>#N/A</v>
          </cell>
          <cell r="K50" t="e">
            <v>#N/A</v>
          </cell>
          <cell r="L50">
            <v>71</v>
          </cell>
          <cell r="M50" t="e">
            <v>#N/A</v>
          </cell>
          <cell r="N50" t="e">
            <v>#N/A</v>
          </cell>
          <cell r="O50">
            <v>50</v>
          </cell>
          <cell r="P50" t="e">
            <v>#N/A</v>
          </cell>
        </row>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2587</v>
          </cell>
          <cell r="G56">
            <v>2474</v>
          </cell>
          <cell r="J56">
            <v>2273</v>
          </cell>
          <cell r="M56">
            <v>2360</v>
          </cell>
          <cell r="P56">
            <v>2176</v>
          </cell>
        </row>
        <row r="57">
          <cell r="A57" t="str">
            <v>充当可能特定歳入</v>
          </cell>
          <cell r="D57" t="str">
            <v>-</v>
          </cell>
          <cell r="G57" t="str">
            <v>-</v>
          </cell>
          <cell r="J57" t="str">
            <v>-</v>
          </cell>
          <cell r="M57" t="str">
            <v>-</v>
          </cell>
          <cell r="P57" t="str">
            <v>-</v>
          </cell>
        </row>
        <row r="58">
          <cell r="A58" t="str">
            <v>充当可能基金</v>
          </cell>
          <cell r="D58">
            <v>2579</v>
          </cell>
          <cell r="G58">
            <v>2663</v>
          </cell>
          <cell r="J58">
            <v>2876</v>
          </cell>
          <cell r="M58">
            <v>2911</v>
          </cell>
          <cell r="P58">
            <v>3070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181</v>
          </cell>
          <cell r="E62">
            <v>278</v>
          </cell>
          <cell r="H62">
            <v>145</v>
          </cell>
          <cell r="K62">
            <v>95</v>
          </cell>
          <cell r="N62">
            <v>123</v>
          </cell>
        </row>
        <row r="63">
          <cell r="A63" t="str">
            <v>組合等負担等見込額</v>
          </cell>
          <cell r="B63" t="str">
            <v>-</v>
          </cell>
          <cell r="E63" t="str">
            <v>-</v>
          </cell>
          <cell r="H63" t="str">
            <v>-</v>
          </cell>
          <cell r="K63" t="str">
            <v>-</v>
          </cell>
          <cell r="N63" t="str">
            <v>-</v>
          </cell>
        </row>
        <row r="64">
          <cell r="A64" t="str">
            <v>公営企業債等繰入見込額</v>
          </cell>
          <cell r="B64">
            <v>519</v>
          </cell>
          <cell r="E64">
            <v>478</v>
          </cell>
          <cell r="H64">
            <v>450</v>
          </cell>
          <cell r="K64">
            <v>407</v>
          </cell>
          <cell r="N64">
            <v>433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2587</v>
          </cell>
          <cell r="E66">
            <v>2409</v>
          </cell>
          <cell r="H66">
            <v>2306</v>
          </cell>
          <cell r="K66">
            <v>2191</v>
          </cell>
          <cell r="N66">
            <v>2007</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508</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53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509</v>
      </c>
      <c r="C3" s="389"/>
      <c r="D3" s="389"/>
      <c r="E3" s="390"/>
      <c r="F3" s="390"/>
      <c r="G3" s="390"/>
      <c r="H3" s="390"/>
      <c r="I3" s="390"/>
      <c r="J3" s="390"/>
      <c r="K3" s="390"/>
      <c r="L3" s="390" t="s">
        <v>510</v>
      </c>
      <c r="M3" s="390"/>
      <c r="N3" s="390"/>
      <c r="O3" s="390"/>
      <c r="P3" s="390"/>
      <c r="Q3" s="390"/>
      <c r="R3" s="397"/>
      <c r="S3" s="397"/>
      <c r="T3" s="397"/>
      <c r="U3" s="397"/>
      <c r="V3" s="398"/>
      <c r="W3" s="372" t="s">
        <v>511</v>
      </c>
      <c r="X3" s="373"/>
      <c r="Y3" s="373"/>
      <c r="Z3" s="373"/>
      <c r="AA3" s="373"/>
      <c r="AB3" s="389"/>
      <c r="AC3" s="397" t="s">
        <v>512</v>
      </c>
      <c r="AD3" s="373"/>
      <c r="AE3" s="373"/>
      <c r="AF3" s="373"/>
      <c r="AG3" s="373"/>
      <c r="AH3" s="373"/>
      <c r="AI3" s="373"/>
      <c r="AJ3" s="373"/>
      <c r="AK3" s="373"/>
      <c r="AL3" s="374"/>
      <c r="AM3" s="372" t="s">
        <v>513</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54</v>
      </c>
      <c r="BO3" s="373"/>
      <c r="BP3" s="373"/>
      <c r="BQ3" s="373"/>
      <c r="BR3" s="373"/>
      <c r="BS3" s="373"/>
      <c r="BT3" s="373"/>
      <c r="BU3" s="374"/>
      <c r="BV3" s="372" t="s">
        <v>55</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56</v>
      </c>
      <c r="CU3" s="373"/>
      <c r="CV3" s="373"/>
      <c r="CW3" s="373"/>
      <c r="CX3" s="373"/>
      <c r="CY3" s="373"/>
      <c r="CZ3" s="373"/>
      <c r="DA3" s="374"/>
      <c r="DB3" s="372" t="s">
        <v>57</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514</v>
      </c>
      <c r="AZ4" s="376"/>
      <c r="BA4" s="376"/>
      <c r="BB4" s="376"/>
      <c r="BC4" s="376"/>
      <c r="BD4" s="376"/>
      <c r="BE4" s="376"/>
      <c r="BF4" s="376"/>
      <c r="BG4" s="376"/>
      <c r="BH4" s="376"/>
      <c r="BI4" s="376"/>
      <c r="BJ4" s="376"/>
      <c r="BK4" s="376"/>
      <c r="BL4" s="376"/>
      <c r="BM4" s="377"/>
      <c r="BN4" s="378">
        <v>2258238</v>
      </c>
      <c r="BO4" s="379"/>
      <c r="BP4" s="379"/>
      <c r="BQ4" s="379"/>
      <c r="BR4" s="379"/>
      <c r="BS4" s="379"/>
      <c r="BT4" s="379"/>
      <c r="BU4" s="380"/>
      <c r="BV4" s="378">
        <v>2236431</v>
      </c>
      <c r="BW4" s="379"/>
      <c r="BX4" s="379"/>
      <c r="BY4" s="379"/>
      <c r="BZ4" s="379"/>
      <c r="CA4" s="379"/>
      <c r="CB4" s="379"/>
      <c r="CC4" s="380"/>
      <c r="CD4" s="381" t="s">
        <v>58</v>
      </c>
      <c r="CE4" s="382"/>
      <c r="CF4" s="382"/>
      <c r="CG4" s="382"/>
      <c r="CH4" s="382"/>
      <c r="CI4" s="382"/>
      <c r="CJ4" s="382"/>
      <c r="CK4" s="382"/>
      <c r="CL4" s="382"/>
      <c r="CM4" s="382"/>
      <c r="CN4" s="382"/>
      <c r="CO4" s="382"/>
      <c r="CP4" s="382"/>
      <c r="CQ4" s="382"/>
      <c r="CR4" s="382"/>
      <c r="CS4" s="383"/>
      <c r="CT4" s="384">
        <v>10.4</v>
      </c>
      <c r="CU4" s="385"/>
      <c r="CV4" s="385"/>
      <c r="CW4" s="385"/>
      <c r="CX4" s="385"/>
      <c r="CY4" s="385"/>
      <c r="CZ4" s="385"/>
      <c r="DA4" s="386"/>
      <c r="DB4" s="384">
        <v>9.1999999999999993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59</v>
      </c>
      <c r="AN5" s="445"/>
      <c r="AO5" s="445"/>
      <c r="AP5" s="445"/>
      <c r="AQ5" s="445"/>
      <c r="AR5" s="445"/>
      <c r="AS5" s="445"/>
      <c r="AT5" s="446"/>
      <c r="AU5" s="447" t="s">
        <v>515</v>
      </c>
      <c r="AV5" s="448"/>
      <c r="AW5" s="448"/>
      <c r="AX5" s="448"/>
      <c r="AY5" s="449" t="s">
        <v>516</v>
      </c>
      <c r="AZ5" s="450"/>
      <c r="BA5" s="450"/>
      <c r="BB5" s="450"/>
      <c r="BC5" s="450"/>
      <c r="BD5" s="450"/>
      <c r="BE5" s="450"/>
      <c r="BF5" s="450"/>
      <c r="BG5" s="450"/>
      <c r="BH5" s="450"/>
      <c r="BI5" s="450"/>
      <c r="BJ5" s="450"/>
      <c r="BK5" s="450"/>
      <c r="BL5" s="450"/>
      <c r="BM5" s="451"/>
      <c r="BN5" s="415">
        <v>2094900</v>
      </c>
      <c r="BO5" s="416"/>
      <c r="BP5" s="416"/>
      <c r="BQ5" s="416"/>
      <c r="BR5" s="416"/>
      <c r="BS5" s="416"/>
      <c r="BT5" s="416"/>
      <c r="BU5" s="417"/>
      <c r="BV5" s="415">
        <v>2075359</v>
      </c>
      <c r="BW5" s="416"/>
      <c r="BX5" s="416"/>
      <c r="BY5" s="416"/>
      <c r="BZ5" s="416"/>
      <c r="CA5" s="416"/>
      <c r="CB5" s="416"/>
      <c r="CC5" s="417"/>
      <c r="CD5" s="418" t="s">
        <v>60</v>
      </c>
      <c r="CE5" s="419"/>
      <c r="CF5" s="419"/>
      <c r="CG5" s="419"/>
      <c r="CH5" s="419"/>
      <c r="CI5" s="419"/>
      <c r="CJ5" s="419"/>
      <c r="CK5" s="419"/>
      <c r="CL5" s="419"/>
      <c r="CM5" s="419"/>
      <c r="CN5" s="419"/>
      <c r="CO5" s="419"/>
      <c r="CP5" s="419"/>
      <c r="CQ5" s="419"/>
      <c r="CR5" s="419"/>
      <c r="CS5" s="420"/>
      <c r="CT5" s="412">
        <v>83.8</v>
      </c>
      <c r="CU5" s="413"/>
      <c r="CV5" s="413"/>
      <c r="CW5" s="413"/>
      <c r="CX5" s="413"/>
      <c r="CY5" s="413"/>
      <c r="CZ5" s="413"/>
      <c r="DA5" s="414"/>
      <c r="DB5" s="412">
        <v>91.8</v>
      </c>
      <c r="DC5" s="413"/>
      <c r="DD5" s="413"/>
      <c r="DE5" s="413"/>
      <c r="DF5" s="413"/>
      <c r="DG5" s="413"/>
      <c r="DH5" s="413"/>
      <c r="DI5" s="414"/>
      <c r="DJ5" s="137"/>
      <c r="DK5" s="137"/>
      <c r="DL5" s="137"/>
      <c r="DM5" s="137"/>
      <c r="DN5" s="137"/>
      <c r="DO5" s="137"/>
    </row>
    <row r="6" spans="1:119" ht="18.75" customHeight="1" x14ac:dyDescent="0.15">
      <c r="A6" s="138"/>
      <c r="B6" s="421" t="s">
        <v>61</v>
      </c>
      <c r="C6" s="422"/>
      <c r="D6" s="422"/>
      <c r="E6" s="423"/>
      <c r="F6" s="423"/>
      <c r="G6" s="423"/>
      <c r="H6" s="423"/>
      <c r="I6" s="423"/>
      <c r="J6" s="423"/>
      <c r="K6" s="423"/>
      <c r="L6" s="423" t="s">
        <v>517</v>
      </c>
      <c r="M6" s="423"/>
      <c r="N6" s="423"/>
      <c r="O6" s="423"/>
      <c r="P6" s="423"/>
      <c r="Q6" s="423"/>
      <c r="R6" s="427"/>
      <c r="S6" s="427"/>
      <c r="T6" s="427"/>
      <c r="U6" s="427"/>
      <c r="V6" s="428"/>
      <c r="W6" s="431" t="s">
        <v>62</v>
      </c>
      <c r="X6" s="432"/>
      <c r="Y6" s="432"/>
      <c r="Z6" s="432"/>
      <c r="AA6" s="432"/>
      <c r="AB6" s="422"/>
      <c r="AC6" s="435" t="s">
        <v>518</v>
      </c>
      <c r="AD6" s="436"/>
      <c r="AE6" s="436"/>
      <c r="AF6" s="436"/>
      <c r="AG6" s="436"/>
      <c r="AH6" s="436"/>
      <c r="AI6" s="436"/>
      <c r="AJ6" s="436"/>
      <c r="AK6" s="436"/>
      <c r="AL6" s="437"/>
      <c r="AM6" s="444" t="s">
        <v>63</v>
      </c>
      <c r="AN6" s="445"/>
      <c r="AO6" s="445"/>
      <c r="AP6" s="445"/>
      <c r="AQ6" s="445"/>
      <c r="AR6" s="445"/>
      <c r="AS6" s="445"/>
      <c r="AT6" s="446"/>
      <c r="AU6" s="447" t="s">
        <v>515</v>
      </c>
      <c r="AV6" s="448"/>
      <c r="AW6" s="448"/>
      <c r="AX6" s="448"/>
      <c r="AY6" s="449" t="s">
        <v>519</v>
      </c>
      <c r="AZ6" s="450"/>
      <c r="BA6" s="450"/>
      <c r="BB6" s="450"/>
      <c r="BC6" s="450"/>
      <c r="BD6" s="450"/>
      <c r="BE6" s="450"/>
      <c r="BF6" s="450"/>
      <c r="BG6" s="450"/>
      <c r="BH6" s="450"/>
      <c r="BI6" s="450"/>
      <c r="BJ6" s="450"/>
      <c r="BK6" s="450"/>
      <c r="BL6" s="450"/>
      <c r="BM6" s="451"/>
      <c r="BN6" s="415">
        <v>163338</v>
      </c>
      <c r="BO6" s="416"/>
      <c r="BP6" s="416"/>
      <c r="BQ6" s="416"/>
      <c r="BR6" s="416"/>
      <c r="BS6" s="416"/>
      <c r="BT6" s="416"/>
      <c r="BU6" s="417"/>
      <c r="BV6" s="415">
        <v>161072</v>
      </c>
      <c r="BW6" s="416"/>
      <c r="BX6" s="416"/>
      <c r="BY6" s="416"/>
      <c r="BZ6" s="416"/>
      <c r="CA6" s="416"/>
      <c r="CB6" s="416"/>
      <c r="CC6" s="417"/>
      <c r="CD6" s="418" t="s">
        <v>520</v>
      </c>
      <c r="CE6" s="419"/>
      <c r="CF6" s="419"/>
      <c r="CG6" s="419"/>
      <c r="CH6" s="419"/>
      <c r="CI6" s="419"/>
      <c r="CJ6" s="419"/>
      <c r="CK6" s="419"/>
      <c r="CL6" s="419"/>
      <c r="CM6" s="419"/>
      <c r="CN6" s="419"/>
      <c r="CO6" s="419"/>
      <c r="CP6" s="419"/>
      <c r="CQ6" s="419"/>
      <c r="CR6" s="419"/>
      <c r="CS6" s="420"/>
      <c r="CT6" s="452">
        <v>87.8</v>
      </c>
      <c r="CU6" s="453"/>
      <c r="CV6" s="453"/>
      <c r="CW6" s="453"/>
      <c r="CX6" s="453"/>
      <c r="CY6" s="453"/>
      <c r="CZ6" s="453"/>
      <c r="DA6" s="454"/>
      <c r="DB6" s="452">
        <v>96.4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64</v>
      </c>
      <c r="AN7" s="445"/>
      <c r="AO7" s="445"/>
      <c r="AP7" s="445"/>
      <c r="AQ7" s="445"/>
      <c r="AR7" s="445"/>
      <c r="AS7" s="445"/>
      <c r="AT7" s="446"/>
      <c r="AU7" s="447" t="s">
        <v>521</v>
      </c>
      <c r="AV7" s="448"/>
      <c r="AW7" s="448"/>
      <c r="AX7" s="448"/>
      <c r="AY7" s="449" t="s">
        <v>522</v>
      </c>
      <c r="AZ7" s="450"/>
      <c r="BA7" s="450"/>
      <c r="BB7" s="450"/>
      <c r="BC7" s="450"/>
      <c r="BD7" s="450"/>
      <c r="BE7" s="450"/>
      <c r="BF7" s="450"/>
      <c r="BG7" s="450"/>
      <c r="BH7" s="450"/>
      <c r="BI7" s="450"/>
      <c r="BJ7" s="450"/>
      <c r="BK7" s="450"/>
      <c r="BL7" s="450"/>
      <c r="BM7" s="451"/>
      <c r="BN7" s="415">
        <v>18487</v>
      </c>
      <c r="BO7" s="416"/>
      <c r="BP7" s="416"/>
      <c r="BQ7" s="416"/>
      <c r="BR7" s="416"/>
      <c r="BS7" s="416"/>
      <c r="BT7" s="416"/>
      <c r="BU7" s="417"/>
      <c r="BV7" s="415">
        <v>39513</v>
      </c>
      <c r="BW7" s="416"/>
      <c r="BX7" s="416"/>
      <c r="BY7" s="416"/>
      <c r="BZ7" s="416"/>
      <c r="CA7" s="416"/>
      <c r="CB7" s="416"/>
      <c r="CC7" s="417"/>
      <c r="CD7" s="418" t="s">
        <v>65</v>
      </c>
      <c r="CE7" s="419"/>
      <c r="CF7" s="419"/>
      <c r="CG7" s="419"/>
      <c r="CH7" s="419"/>
      <c r="CI7" s="419"/>
      <c r="CJ7" s="419"/>
      <c r="CK7" s="419"/>
      <c r="CL7" s="419"/>
      <c r="CM7" s="419"/>
      <c r="CN7" s="419"/>
      <c r="CO7" s="419"/>
      <c r="CP7" s="419"/>
      <c r="CQ7" s="419"/>
      <c r="CR7" s="419"/>
      <c r="CS7" s="420"/>
      <c r="CT7" s="415">
        <v>1397373</v>
      </c>
      <c r="CU7" s="416"/>
      <c r="CV7" s="416"/>
      <c r="CW7" s="416"/>
      <c r="CX7" s="416"/>
      <c r="CY7" s="416"/>
      <c r="CZ7" s="416"/>
      <c r="DA7" s="417"/>
      <c r="DB7" s="415">
        <v>1314215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66</v>
      </c>
      <c r="AN8" s="445"/>
      <c r="AO8" s="445"/>
      <c r="AP8" s="445"/>
      <c r="AQ8" s="445"/>
      <c r="AR8" s="445"/>
      <c r="AS8" s="445"/>
      <c r="AT8" s="446"/>
      <c r="AU8" s="447" t="s">
        <v>523</v>
      </c>
      <c r="AV8" s="448"/>
      <c r="AW8" s="448"/>
      <c r="AX8" s="448"/>
      <c r="AY8" s="449" t="s">
        <v>524</v>
      </c>
      <c r="AZ8" s="450"/>
      <c r="BA8" s="450"/>
      <c r="BB8" s="450"/>
      <c r="BC8" s="450"/>
      <c r="BD8" s="450"/>
      <c r="BE8" s="450"/>
      <c r="BF8" s="450"/>
      <c r="BG8" s="450"/>
      <c r="BH8" s="450"/>
      <c r="BI8" s="450"/>
      <c r="BJ8" s="450"/>
      <c r="BK8" s="450"/>
      <c r="BL8" s="450"/>
      <c r="BM8" s="451"/>
      <c r="BN8" s="415">
        <v>144851</v>
      </c>
      <c r="BO8" s="416"/>
      <c r="BP8" s="416"/>
      <c r="BQ8" s="416"/>
      <c r="BR8" s="416"/>
      <c r="BS8" s="416"/>
      <c r="BT8" s="416"/>
      <c r="BU8" s="417"/>
      <c r="BV8" s="415">
        <v>121559</v>
      </c>
      <c r="BW8" s="416"/>
      <c r="BX8" s="416"/>
      <c r="BY8" s="416"/>
      <c r="BZ8" s="416"/>
      <c r="CA8" s="416"/>
      <c r="CB8" s="416"/>
      <c r="CC8" s="417"/>
      <c r="CD8" s="418" t="s">
        <v>67</v>
      </c>
      <c r="CE8" s="419"/>
      <c r="CF8" s="419"/>
      <c r="CG8" s="419"/>
      <c r="CH8" s="419"/>
      <c r="CI8" s="419"/>
      <c r="CJ8" s="419"/>
      <c r="CK8" s="419"/>
      <c r="CL8" s="419"/>
      <c r="CM8" s="419"/>
      <c r="CN8" s="419"/>
      <c r="CO8" s="419"/>
      <c r="CP8" s="419"/>
      <c r="CQ8" s="419"/>
      <c r="CR8" s="419"/>
      <c r="CS8" s="420"/>
      <c r="CT8" s="455">
        <v>0.1</v>
      </c>
      <c r="CU8" s="456"/>
      <c r="CV8" s="456"/>
      <c r="CW8" s="456"/>
      <c r="CX8" s="456"/>
      <c r="CY8" s="456"/>
      <c r="CZ8" s="456"/>
      <c r="DA8" s="457"/>
      <c r="DB8" s="455">
        <v>0.1</v>
      </c>
      <c r="DC8" s="456"/>
      <c r="DD8" s="456"/>
      <c r="DE8" s="456"/>
      <c r="DF8" s="456"/>
      <c r="DG8" s="456"/>
      <c r="DH8" s="456"/>
      <c r="DI8" s="457"/>
      <c r="DJ8" s="137"/>
      <c r="DK8" s="137"/>
      <c r="DL8" s="137"/>
      <c r="DM8" s="137"/>
      <c r="DN8" s="137"/>
      <c r="DO8" s="137"/>
    </row>
    <row r="9" spans="1:119" ht="18.75" customHeight="1" thickBot="1" x14ac:dyDescent="0.2">
      <c r="A9" s="138"/>
      <c r="B9" s="409" t="s">
        <v>68</v>
      </c>
      <c r="C9" s="410"/>
      <c r="D9" s="410"/>
      <c r="E9" s="410"/>
      <c r="F9" s="410"/>
      <c r="G9" s="410"/>
      <c r="H9" s="410"/>
      <c r="I9" s="410"/>
      <c r="J9" s="410"/>
      <c r="K9" s="458"/>
      <c r="L9" s="459" t="s">
        <v>69</v>
      </c>
      <c r="M9" s="460"/>
      <c r="N9" s="460"/>
      <c r="O9" s="460"/>
      <c r="P9" s="460"/>
      <c r="Q9" s="461"/>
      <c r="R9" s="462">
        <v>1991</v>
      </c>
      <c r="S9" s="463"/>
      <c r="T9" s="463"/>
      <c r="U9" s="463"/>
      <c r="V9" s="464"/>
      <c r="W9" s="372" t="s">
        <v>70</v>
      </c>
      <c r="X9" s="373"/>
      <c r="Y9" s="373"/>
      <c r="Z9" s="373"/>
      <c r="AA9" s="373"/>
      <c r="AB9" s="373"/>
      <c r="AC9" s="373"/>
      <c r="AD9" s="373"/>
      <c r="AE9" s="373"/>
      <c r="AF9" s="373"/>
      <c r="AG9" s="373"/>
      <c r="AH9" s="373"/>
      <c r="AI9" s="373"/>
      <c r="AJ9" s="373"/>
      <c r="AK9" s="373"/>
      <c r="AL9" s="374"/>
      <c r="AM9" s="444" t="s">
        <v>71</v>
      </c>
      <c r="AN9" s="445"/>
      <c r="AO9" s="445"/>
      <c r="AP9" s="445"/>
      <c r="AQ9" s="445"/>
      <c r="AR9" s="445"/>
      <c r="AS9" s="445"/>
      <c r="AT9" s="446"/>
      <c r="AU9" s="447" t="s">
        <v>523</v>
      </c>
      <c r="AV9" s="448"/>
      <c r="AW9" s="448"/>
      <c r="AX9" s="448"/>
      <c r="AY9" s="449" t="s">
        <v>525</v>
      </c>
      <c r="AZ9" s="450"/>
      <c r="BA9" s="450"/>
      <c r="BB9" s="450"/>
      <c r="BC9" s="450"/>
      <c r="BD9" s="450"/>
      <c r="BE9" s="450"/>
      <c r="BF9" s="450"/>
      <c r="BG9" s="450"/>
      <c r="BH9" s="450"/>
      <c r="BI9" s="450"/>
      <c r="BJ9" s="450"/>
      <c r="BK9" s="450"/>
      <c r="BL9" s="450"/>
      <c r="BM9" s="451"/>
      <c r="BN9" s="415">
        <v>23292</v>
      </c>
      <c r="BO9" s="416"/>
      <c r="BP9" s="416"/>
      <c r="BQ9" s="416"/>
      <c r="BR9" s="416"/>
      <c r="BS9" s="416"/>
      <c r="BT9" s="416"/>
      <c r="BU9" s="417"/>
      <c r="BV9" s="415">
        <v>-17737</v>
      </c>
      <c r="BW9" s="416"/>
      <c r="BX9" s="416"/>
      <c r="BY9" s="416"/>
      <c r="BZ9" s="416"/>
      <c r="CA9" s="416"/>
      <c r="CB9" s="416"/>
      <c r="CC9" s="417"/>
      <c r="CD9" s="418" t="s">
        <v>72</v>
      </c>
      <c r="CE9" s="419"/>
      <c r="CF9" s="419"/>
      <c r="CG9" s="419"/>
      <c r="CH9" s="419"/>
      <c r="CI9" s="419"/>
      <c r="CJ9" s="419"/>
      <c r="CK9" s="419"/>
      <c r="CL9" s="419"/>
      <c r="CM9" s="419"/>
      <c r="CN9" s="419"/>
      <c r="CO9" s="419"/>
      <c r="CP9" s="419"/>
      <c r="CQ9" s="419"/>
      <c r="CR9" s="419"/>
      <c r="CS9" s="420"/>
      <c r="CT9" s="412">
        <v>17.100000000000001</v>
      </c>
      <c r="CU9" s="413"/>
      <c r="CV9" s="413"/>
      <c r="CW9" s="413"/>
      <c r="CX9" s="413"/>
      <c r="CY9" s="413"/>
      <c r="CZ9" s="413"/>
      <c r="DA9" s="414"/>
      <c r="DB9" s="412">
        <v>21.5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73</v>
      </c>
      <c r="M10" s="445"/>
      <c r="N10" s="445"/>
      <c r="O10" s="445"/>
      <c r="P10" s="445"/>
      <c r="Q10" s="446"/>
      <c r="R10" s="466">
        <v>2189</v>
      </c>
      <c r="S10" s="467"/>
      <c r="T10" s="467"/>
      <c r="U10" s="467"/>
      <c r="V10" s="468"/>
      <c r="W10" s="403"/>
      <c r="X10" s="404"/>
      <c r="Y10" s="404"/>
      <c r="Z10" s="404"/>
      <c r="AA10" s="404"/>
      <c r="AB10" s="404"/>
      <c r="AC10" s="404"/>
      <c r="AD10" s="404"/>
      <c r="AE10" s="404"/>
      <c r="AF10" s="404"/>
      <c r="AG10" s="404"/>
      <c r="AH10" s="404"/>
      <c r="AI10" s="404"/>
      <c r="AJ10" s="404"/>
      <c r="AK10" s="404"/>
      <c r="AL10" s="407"/>
      <c r="AM10" s="444" t="s">
        <v>74</v>
      </c>
      <c r="AN10" s="445"/>
      <c r="AO10" s="445"/>
      <c r="AP10" s="445"/>
      <c r="AQ10" s="445"/>
      <c r="AR10" s="445"/>
      <c r="AS10" s="445"/>
      <c r="AT10" s="446"/>
      <c r="AU10" s="447" t="s">
        <v>526</v>
      </c>
      <c r="AV10" s="448"/>
      <c r="AW10" s="448"/>
      <c r="AX10" s="448"/>
      <c r="AY10" s="449" t="s">
        <v>527</v>
      </c>
      <c r="AZ10" s="450"/>
      <c r="BA10" s="450"/>
      <c r="BB10" s="450"/>
      <c r="BC10" s="450"/>
      <c r="BD10" s="450"/>
      <c r="BE10" s="450"/>
      <c r="BF10" s="450"/>
      <c r="BG10" s="450"/>
      <c r="BH10" s="450"/>
      <c r="BI10" s="450"/>
      <c r="BJ10" s="450"/>
      <c r="BK10" s="450"/>
      <c r="BL10" s="450"/>
      <c r="BM10" s="451"/>
      <c r="BN10" s="415">
        <v>70407</v>
      </c>
      <c r="BO10" s="416"/>
      <c r="BP10" s="416"/>
      <c r="BQ10" s="416"/>
      <c r="BR10" s="416"/>
      <c r="BS10" s="416"/>
      <c r="BT10" s="416"/>
      <c r="BU10" s="417"/>
      <c r="BV10" s="415">
        <v>430</v>
      </c>
      <c r="BW10" s="416"/>
      <c r="BX10" s="416"/>
      <c r="BY10" s="416"/>
      <c r="BZ10" s="416"/>
      <c r="CA10" s="416"/>
      <c r="CB10" s="416"/>
      <c r="CC10" s="417"/>
      <c r="CD10" s="339" t="s">
        <v>528</v>
      </c>
      <c r="CE10" s="340"/>
      <c r="CF10" s="340"/>
      <c r="CG10" s="340"/>
      <c r="CH10" s="340"/>
      <c r="CI10" s="340"/>
      <c r="CJ10" s="340"/>
      <c r="CK10" s="340"/>
      <c r="CL10" s="340"/>
      <c r="CM10" s="340"/>
      <c r="CN10" s="340"/>
      <c r="CO10" s="340"/>
      <c r="CP10" s="340"/>
      <c r="CQ10" s="340"/>
      <c r="CR10" s="340"/>
      <c r="CS10" s="341"/>
      <c r="CT10" s="142"/>
      <c r="CU10" s="143"/>
      <c r="CV10" s="143"/>
      <c r="CW10" s="143"/>
      <c r="CX10" s="143"/>
      <c r="CY10" s="143"/>
      <c r="CZ10" s="143"/>
      <c r="DA10" s="144"/>
      <c r="DB10" s="142"/>
      <c r="DC10" s="143"/>
      <c r="DD10" s="143"/>
      <c r="DE10" s="143"/>
      <c r="DF10" s="143"/>
      <c r="DG10" s="143"/>
      <c r="DH10" s="143"/>
      <c r="DI10" s="144"/>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75</v>
      </c>
      <c r="M11" s="470"/>
      <c r="N11" s="470"/>
      <c r="O11" s="470"/>
      <c r="P11" s="470"/>
      <c r="Q11" s="471"/>
      <c r="R11" s="472" t="s">
        <v>529</v>
      </c>
      <c r="S11" s="473"/>
      <c r="T11" s="473"/>
      <c r="U11" s="473"/>
      <c r="V11" s="474"/>
      <c r="W11" s="403"/>
      <c r="X11" s="404"/>
      <c r="Y11" s="404"/>
      <c r="Z11" s="404"/>
      <c r="AA11" s="404"/>
      <c r="AB11" s="404"/>
      <c r="AC11" s="404"/>
      <c r="AD11" s="404"/>
      <c r="AE11" s="404"/>
      <c r="AF11" s="404"/>
      <c r="AG11" s="404"/>
      <c r="AH11" s="404"/>
      <c r="AI11" s="404"/>
      <c r="AJ11" s="404"/>
      <c r="AK11" s="404"/>
      <c r="AL11" s="407"/>
      <c r="AM11" s="444" t="s">
        <v>76</v>
      </c>
      <c r="AN11" s="445"/>
      <c r="AO11" s="445"/>
      <c r="AP11" s="445"/>
      <c r="AQ11" s="445"/>
      <c r="AR11" s="445"/>
      <c r="AS11" s="445"/>
      <c r="AT11" s="446"/>
      <c r="AU11" s="447" t="s">
        <v>530</v>
      </c>
      <c r="AV11" s="448"/>
      <c r="AW11" s="448"/>
      <c r="AX11" s="448"/>
      <c r="AY11" s="449" t="s">
        <v>531</v>
      </c>
      <c r="AZ11" s="450"/>
      <c r="BA11" s="450"/>
      <c r="BB11" s="450"/>
      <c r="BC11" s="450"/>
      <c r="BD11" s="450"/>
      <c r="BE11" s="450"/>
      <c r="BF11" s="450"/>
      <c r="BG11" s="450"/>
      <c r="BH11" s="450"/>
      <c r="BI11" s="450"/>
      <c r="BJ11" s="450"/>
      <c r="BK11" s="450"/>
      <c r="BL11" s="450"/>
      <c r="BM11" s="451"/>
      <c r="BN11" s="415" t="s">
        <v>532</v>
      </c>
      <c r="BO11" s="416"/>
      <c r="BP11" s="416"/>
      <c r="BQ11" s="416"/>
      <c r="BR11" s="416"/>
      <c r="BS11" s="416"/>
      <c r="BT11" s="416"/>
      <c r="BU11" s="417"/>
      <c r="BV11" s="415" t="s">
        <v>532</v>
      </c>
      <c r="BW11" s="416"/>
      <c r="BX11" s="416"/>
      <c r="BY11" s="416"/>
      <c r="BZ11" s="416"/>
      <c r="CA11" s="416"/>
      <c r="CB11" s="416"/>
      <c r="CC11" s="417"/>
      <c r="CD11" s="418" t="s">
        <v>78</v>
      </c>
      <c r="CE11" s="419"/>
      <c r="CF11" s="419"/>
      <c r="CG11" s="419"/>
      <c r="CH11" s="419"/>
      <c r="CI11" s="419"/>
      <c r="CJ11" s="419"/>
      <c r="CK11" s="419"/>
      <c r="CL11" s="419"/>
      <c r="CM11" s="419"/>
      <c r="CN11" s="419"/>
      <c r="CO11" s="419"/>
      <c r="CP11" s="419"/>
      <c r="CQ11" s="419"/>
      <c r="CR11" s="419"/>
      <c r="CS11" s="420"/>
      <c r="CT11" s="455" t="s">
        <v>532</v>
      </c>
      <c r="CU11" s="456"/>
      <c r="CV11" s="456"/>
      <c r="CW11" s="456"/>
      <c r="CX11" s="456"/>
      <c r="CY11" s="456"/>
      <c r="CZ11" s="456"/>
      <c r="DA11" s="457"/>
      <c r="DB11" s="455" t="s">
        <v>532</v>
      </c>
      <c r="DC11" s="456"/>
      <c r="DD11" s="456"/>
      <c r="DE11" s="456"/>
      <c r="DF11" s="456"/>
      <c r="DG11" s="456"/>
      <c r="DH11" s="456"/>
      <c r="DI11" s="457"/>
      <c r="DJ11" s="137"/>
      <c r="DK11" s="137"/>
      <c r="DL11" s="137"/>
      <c r="DM11" s="137"/>
      <c r="DN11" s="137"/>
      <c r="DO11" s="137"/>
    </row>
    <row r="12" spans="1:119" ht="18.75" customHeight="1" x14ac:dyDescent="0.15">
      <c r="A12" s="138"/>
      <c r="B12" s="475" t="s">
        <v>79</v>
      </c>
      <c r="C12" s="476"/>
      <c r="D12" s="476"/>
      <c r="E12" s="476"/>
      <c r="F12" s="476"/>
      <c r="G12" s="476"/>
      <c r="H12" s="476"/>
      <c r="I12" s="476"/>
      <c r="J12" s="476"/>
      <c r="K12" s="477"/>
      <c r="L12" s="484" t="s">
        <v>533</v>
      </c>
      <c r="M12" s="485"/>
      <c r="N12" s="485"/>
      <c r="O12" s="485"/>
      <c r="P12" s="485"/>
      <c r="Q12" s="486"/>
      <c r="R12" s="487">
        <v>2202</v>
      </c>
      <c r="S12" s="488"/>
      <c r="T12" s="488"/>
      <c r="U12" s="488"/>
      <c r="V12" s="489"/>
      <c r="W12" s="490" t="s">
        <v>1</v>
      </c>
      <c r="X12" s="448"/>
      <c r="Y12" s="448"/>
      <c r="Z12" s="448"/>
      <c r="AA12" s="448"/>
      <c r="AB12" s="491"/>
      <c r="AC12" s="447" t="s">
        <v>80</v>
      </c>
      <c r="AD12" s="448"/>
      <c r="AE12" s="448"/>
      <c r="AF12" s="448"/>
      <c r="AG12" s="491"/>
      <c r="AH12" s="447" t="s">
        <v>81</v>
      </c>
      <c r="AI12" s="448"/>
      <c r="AJ12" s="448"/>
      <c r="AK12" s="448"/>
      <c r="AL12" s="492"/>
      <c r="AM12" s="444" t="s">
        <v>82</v>
      </c>
      <c r="AN12" s="445"/>
      <c r="AO12" s="445"/>
      <c r="AP12" s="445"/>
      <c r="AQ12" s="445"/>
      <c r="AR12" s="445"/>
      <c r="AS12" s="445"/>
      <c r="AT12" s="446"/>
      <c r="AU12" s="447" t="s">
        <v>515</v>
      </c>
      <c r="AV12" s="448"/>
      <c r="AW12" s="448"/>
      <c r="AX12" s="448"/>
      <c r="AY12" s="449" t="s">
        <v>534</v>
      </c>
      <c r="AZ12" s="450"/>
      <c r="BA12" s="450"/>
      <c r="BB12" s="450"/>
      <c r="BC12" s="450"/>
      <c r="BD12" s="450"/>
      <c r="BE12" s="450"/>
      <c r="BF12" s="450"/>
      <c r="BG12" s="450"/>
      <c r="BH12" s="450"/>
      <c r="BI12" s="450"/>
      <c r="BJ12" s="450"/>
      <c r="BK12" s="450"/>
      <c r="BL12" s="450"/>
      <c r="BM12" s="451"/>
      <c r="BN12" s="415">
        <v>407</v>
      </c>
      <c r="BO12" s="416"/>
      <c r="BP12" s="416"/>
      <c r="BQ12" s="416"/>
      <c r="BR12" s="416"/>
      <c r="BS12" s="416"/>
      <c r="BT12" s="416"/>
      <c r="BU12" s="417"/>
      <c r="BV12" s="415">
        <v>430</v>
      </c>
      <c r="BW12" s="416"/>
      <c r="BX12" s="416"/>
      <c r="BY12" s="416"/>
      <c r="BZ12" s="416"/>
      <c r="CA12" s="416"/>
      <c r="CB12" s="416"/>
      <c r="CC12" s="417"/>
      <c r="CD12" s="418" t="s">
        <v>83</v>
      </c>
      <c r="CE12" s="419"/>
      <c r="CF12" s="419"/>
      <c r="CG12" s="419"/>
      <c r="CH12" s="419"/>
      <c r="CI12" s="419"/>
      <c r="CJ12" s="419"/>
      <c r="CK12" s="419"/>
      <c r="CL12" s="419"/>
      <c r="CM12" s="419"/>
      <c r="CN12" s="419"/>
      <c r="CO12" s="419"/>
      <c r="CP12" s="419"/>
      <c r="CQ12" s="419"/>
      <c r="CR12" s="419"/>
      <c r="CS12" s="420"/>
      <c r="CT12" s="455" t="s">
        <v>535</v>
      </c>
      <c r="CU12" s="456"/>
      <c r="CV12" s="456"/>
      <c r="CW12" s="456"/>
      <c r="CX12" s="456"/>
      <c r="CY12" s="456"/>
      <c r="CZ12" s="456"/>
      <c r="DA12" s="457"/>
      <c r="DB12" s="455" t="s">
        <v>535</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5"/>
      <c r="M13" s="503" t="s">
        <v>536</v>
      </c>
      <c r="N13" s="504"/>
      <c r="O13" s="504"/>
      <c r="P13" s="504"/>
      <c r="Q13" s="505"/>
      <c r="R13" s="496">
        <v>2202</v>
      </c>
      <c r="S13" s="497"/>
      <c r="T13" s="497"/>
      <c r="U13" s="497"/>
      <c r="V13" s="498"/>
      <c r="W13" s="431" t="s">
        <v>85</v>
      </c>
      <c r="X13" s="432"/>
      <c r="Y13" s="432"/>
      <c r="Z13" s="432"/>
      <c r="AA13" s="432"/>
      <c r="AB13" s="422"/>
      <c r="AC13" s="466">
        <v>272</v>
      </c>
      <c r="AD13" s="467"/>
      <c r="AE13" s="467"/>
      <c r="AF13" s="467"/>
      <c r="AG13" s="506"/>
      <c r="AH13" s="466">
        <v>331</v>
      </c>
      <c r="AI13" s="467"/>
      <c r="AJ13" s="467"/>
      <c r="AK13" s="467"/>
      <c r="AL13" s="468"/>
      <c r="AM13" s="444" t="s">
        <v>86</v>
      </c>
      <c r="AN13" s="445"/>
      <c r="AO13" s="445"/>
      <c r="AP13" s="445"/>
      <c r="AQ13" s="445"/>
      <c r="AR13" s="445"/>
      <c r="AS13" s="445"/>
      <c r="AT13" s="446"/>
      <c r="AU13" s="447" t="s">
        <v>537</v>
      </c>
      <c r="AV13" s="448"/>
      <c r="AW13" s="448"/>
      <c r="AX13" s="448"/>
      <c r="AY13" s="449" t="s">
        <v>538</v>
      </c>
      <c r="AZ13" s="450"/>
      <c r="BA13" s="450"/>
      <c r="BB13" s="450"/>
      <c r="BC13" s="450"/>
      <c r="BD13" s="450"/>
      <c r="BE13" s="450"/>
      <c r="BF13" s="450"/>
      <c r="BG13" s="450"/>
      <c r="BH13" s="450"/>
      <c r="BI13" s="450"/>
      <c r="BJ13" s="450"/>
      <c r="BK13" s="450"/>
      <c r="BL13" s="450"/>
      <c r="BM13" s="451"/>
      <c r="BN13" s="415">
        <v>93292</v>
      </c>
      <c r="BO13" s="416"/>
      <c r="BP13" s="416"/>
      <c r="BQ13" s="416"/>
      <c r="BR13" s="416"/>
      <c r="BS13" s="416"/>
      <c r="BT13" s="416"/>
      <c r="BU13" s="417"/>
      <c r="BV13" s="415">
        <v>-17737</v>
      </c>
      <c r="BW13" s="416"/>
      <c r="BX13" s="416"/>
      <c r="BY13" s="416"/>
      <c r="BZ13" s="416"/>
      <c r="CA13" s="416"/>
      <c r="CB13" s="416"/>
      <c r="CC13" s="417"/>
      <c r="CD13" s="418" t="s">
        <v>87</v>
      </c>
      <c r="CE13" s="419"/>
      <c r="CF13" s="419"/>
      <c r="CG13" s="419"/>
      <c r="CH13" s="419"/>
      <c r="CI13" s="419"/>
      <c r="CJ13" s="419"/>
      <c r="CK13" s="419"/>
      <c r="CL13" s="419"/>
      <c r="CM13" s="419"/>
      <c r="CN13" s="419"/>
      <c r="CO13" s="419"/>
      <c r="CP13" s="419"/>
      <c r="CQ13" s="419"/>
      <c r="CR13" s="419"/>
      <c r="CS13" s="420"/>
      <c r="CT13" s="412">
        <v>6.9</v>
      </c>
      <c r="CU13" s="413"/>
      <c r="CV13" s="413"/>
      <c r="CW13" s="413"/>
      <c r="CX13" s="413"/>
      <c r="CY13" s="413"/>
      <c r="CZ13" s="413"/>
      <c r="DA13" s="414"/>
      <c r="DB13" s="412">
        <v>8.1999999999999993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539</v>
      </c>
      <c r="M14" s="494"/>
      <c r="N14" s="494"/>
      <c r="O14" s="494"/>
      <c r="P14" s="494"/>
      <c r="Q14" s="495"/>
      <c r="R14" s="496">
        <v>2233</v>
      </c>
      <c r="S14" s="497"/>
      <c r="T14" s="497"/>
      <c r="U14" s="497"/>
      <c r="V14" s="498"/>
      <c r="W14" s="405"/>
      <c r="X14" s="406"/>
      <c r="Y14" s="406"/>
      <c r="Z14" s="406"/>
      <c r="AA14" s="406"/>
      <c r="AB14" s="395"/>
      <c r="AC14" s="499">
        <v>27.9</v>
      </c>
      <c r="AD14" s="500"/>
      <c r="AE14" s="500"/>
      <c r="AF14" s="500"/>
      <c r="AG14" s="501"/>
      <c r="AH14" s="499">
        <v>28.5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88</v>
      </c>
      <c r="CE14" s="508"/>
      <c r="CF14" s="508"/>
      <c r="CG14" s="508"/>
      <c r="CH14" s="508"/>
      <c r="CI14" s="508"/>
      <c r="CJ14" s="508"/>
      <c r="CK14" s="508"/>
      <c r="CL14" s="508"/>
      <c r="CM14" s="508"/>
      <c r="CN14" s="508"/>
      <c r="CO14" s="508"/>
      <c r="CP14" s="508"/>
      <c r="CQ14" s="508"/>
      <c r="CR14" s="508"/>
      <c r="CS14" s="509"/>
      <c r="CT14" s="510" t="s">
        <v>535</v>
      </c>
      <c r="CU14" s="511"/>
      <c r="CV14" s="511"/>
      <c r="CW14" s="511"/>
      <c r="CX14" s="511"/>
      <c r="CY14" s="511"/>
      <c r="CZ14" s="511"/>
      <c r="DA14" s="512"/>
      <c r="DB14" s="510" t="s">
        <v>535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5"/>
      <c r="M15" s="503" t="s">
        <v>536</v>
      </c>
      <c r="N15" s="504"/>
      <c r="O15" s="504"/>
      <c r="P15" s="504"/>
      <c r="Q15" s="505"/>
      <c r="R15" s="496">
        <v>2233</v>
      </c>
      <c r="S15" s="497"/>
      <c r="T15" s="497"/>
      <c r="U15" s="497"/>
      <c r="V15" s="498"/>
      <c r="W15" s="431" t="s">
        <v>89</v>
      </c>
      <c r="X15" s="432"/>
      <c r="Y15" s="432"/>
      <c r="Z15" s="432"/>
      <c r="AA15" s="432"/>
      <c r="AB15" s="422"/>
      <c r="AC15" s="466">
        <v>151</v>
      </c>
      <c r="AD15" s="467"/>
      <c r="AE15" s="467"/>
      <c r="AF15" s="467"/>
      <c r="AG15" s="506"/>
      <c r="AH15" s="466">
        <v>257</v>
      </c>
      <c r="AI15" s="467"/>
      <c r="AJ15" s="467"/>
      <c r="AK15" s="467"/>
      <c r="AL15" s="468"/>
      <c r="AM15" s="444"/>
      <c r="AN15" s="445"/>
      <c r="AO15" s="445"/>
      <c r="AP15" s="445"/>
      <c r="AQ15" s="445"/>
      <c r="AR15" s="445"/>
      <c r="AS15" s="445"/>
      <c r="AT15" s="446"/>
      <c r="AU15" s="447"/>
      <c r="AV15" s="448"/>
      <c r="AW15" s="448"/>
      <c r="AX15" s="448"/>
      <c r="AY15" s="375" t="s">
        <v>540</v>
      </c>
      <c r="AZ15" s="376"/>
      <c r="BA15" s="376"/>
      <c r="BB15" s="376"/>
      <c r="BC15" s="376"/>
      <c r="BD15" s="376"/>
      <c r="BE15" s="376"/>
      <c r="BF15" s="376"/>
      <c r="BG15" s="376"/>
      <c r="BH15" s="376"/>
      <c r="BI15" s="376"/>
      <c r="BJ15" s="376"/>
      <c r="BK15" s="376"/>
      <c r="BL15" s="376"/>
      <c r="BM15" s="377"/>
      <c r="BN15" s="378">
        <v>129577</v>
      </c>
      <c r="BO15" s="379"/>
      <c r="BP15" s="379"/>
      <c r="BQ15" s="379"/>
      <c r="BR15" s="379"/>
      <c r="BS15" s="379"/>
      <c r="BT15" s="379"/>
      <c r="BU15" s="380"/>
      <c r="BV15" s="378">
        <v>118766</v>
      </c>
      <c r="BW15" s="379"/>
      <c r="BX15" s="379"/>
      <c r="BY15" s="379"/>
      <c r="BZ15" s="379"/>
      <c r="CA15" s="379"/>
      <c r="CB15" s="379"/>
      <c r="CC15" s="380"/>
      <c r="CD15" s="513" t="s">
        <v>541</v>
      </c>
      <c r="CE15" s="514"/>
      <c r="CF15" s="514"/>
      <c r="CG15" s="514"/>
      <c r="CH15" s="514"/>
      <c r="CI15" s="514"/>
      <c r="CJ15" s="514"/>
      <c r="CK15" s="514"/>
      <c r="CL15" s="514"/>
      <c r="CM15" s="514"/>
      <c r="CN15" s="514"/>
      <c r="CO15" s="514"/>
      <c r="CP15" s="514"/>
      <c r="CQ15" s="514"/>
      <c r="CR15" s="514"/>
      <c r="CS15" s="515"/>
      <c r="CT15" s="146"/>
      <c r="CU15" s="147"/>
      <c r="CV15" s="147"/>
      <c r="CW15" s="147"/>
      <c r="CX15" s="147"/>
      <c r="CY15" s="147"/>
      <c r="CZ15" s="147"/>
      <c r="DA15" s="148"/>
      <c r="DB15" s="146"/>
      <c r="DC15" s="147"/>
      <c r="DD15" s="147"/>
      <c r="DE15" s="147"/>
      <c r="DF15" s="147"/>
      <c r="DG15" s="147"/>
      <c r="DH15" s="147"/>
      <c r="DI15" s="148"/>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90</v>
      </c>
      <c r="M16" s="524"/>
      <c r="N16" s="524"/>
      <c r="O16" s="524"/>
      <c r="P16" s="524"/>
      <c r="Q16" s="525"/>
      <c r="R16" s="516" t="s">
        <v>542</v>
      </c>
      <c r="S16" s="517"/>
      <c r="T16" s="517"/>
      <c r="U16" s="517"/>
      <c r="V16" s="518"/>
      <c r="W16" s="405"/>
      <c r="X16" s="406"/>
      <c r="Y16" s="406"/>
      <c r="Z16" s="406"/>
      <c r="AA16" s="406"/>
      <c r="AB16" s="395"/>
      <c r="AC16" s="499">
        <v>15.5</v>
      </c>
      <c r="AD16" s="500"/>
      <c r="AE16" s="500"/>
      <c r="AF16" s="500"/>
      <c r="AG16" s="501"/>
      <c r="AH16" s="499">
        <v>22.1</v>
      </c>
      <c r="AI16" s="500"/>
      <c r="AJ16" s="500"/>
      <c r="AK16" s="500"/>
      <c r="AL16" s="502"/>
      <c r="AM16" s="444"/>
      <c r="AN16" s="445"/>
      <c r="AO16" s="445"/>
      <c r="AP16" s="445"/>
      <c r="AQ16" s="445"/>
      <c r="AR16" s="445"/>
      <c r="AS16" s="445"/>
      <c r="AT16" s="446"/>
      <c r="AU16" s="447"/>
      <c r="AV16" s="448"/>
      <c r="AW16" s="448"/>
      <c r="AX16" s="448"/>
      <c r="AY16" s="449" t="s">
        <v>543</v>
      </c>
      <c r="AZ16" s="450"/>
      <c r="BA16" s="450"/>
      <c r="BB16" s="450"/>
      <c r="BC16" s="450"/>
      <c r="BD16" s="450"/>
      <c r="BE16" s="450"/>
      <c r="BF16" s="450"/>
      <c r="BG16" s="450"/>
      <c r="BH16" s="450"/>
      <c r="BI16" s="450"/>
      <c r="BJ16" s="450"/>
      <c r="BK16" s="450"/>
      <c r="BL16" s="450"/>
      <c r="BM16" s="451"/>
      <c r="BN16" s="415">
        <v>1301882</v>
      </c>
      <c r="BO16" s="416"/>
      <c r="BP16" s="416"/>
      <c r="BQ16" s="416"/>
      <c r="BR16" s="416"/>
      <c r="BS16" s="416"/>
      <c r="BT16" s="416"/>
      <c r="BU16" s="417"/>
      <c r="BV16" s="415">
        <v>1216889</v>
      </c>
      <c r="BW16" s="416"/>
      <c r="BX16" s="416"/>
      <c r="BY16" s="416"/>
      <c r="BZ16" s="416"/>
      <c r="CA16" s="416"/>
      <c r="CB16" s="416"/>
      <c r="CC16" s="417"/>
      <c r="CD16" s="335"/>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49"/>
      <c r="M17" s="519" t="s">
        <v>544</v>
      </c>
      <c r="N17" s="520"/>
      <c r="O17" s="520"/>
      <c r="P17" s="520"/>
      <c r="Q17" s="521"/>
      <c r="R17" s="516" t="s">
        <v>542</v>
      </c>
      <c r="S17" s="517"/>
      <c r="T17" s="517"/>
      <c r="U17" s="517"/>
      <c r="V17" s="518"/>
      <c r="W17" s="431" t="s">
        <v>91</v>
      </c>
      <c r="X17" s="432"/>
      <c r="Y17" s="432"/>
      <c r="Z17" s="432"/>
      <c r="AA17" s="432"/>
      <c r="AB17" s="422"/>
      <c r="AC17" s="466">
        <v>552</v>
      </c>
      <c r="AD17" s="467"/>
      <c r="AE17" s="467"/>
      <c r="AF17" s="467"/>
      <c r="AG17" s="506"/>
      <c r="AH17" s="466">
        <v>574</v>
      </c>
      <c r="AI17" s="467"/>
      <c r="AJ17" s="467"/>
      <c r="AK17" s="467"/>
      <c r="AL17" s="468"/>
      <c r="AM17" s="444"/>
      <c r="AN17" s="445"/>
      <c r="AO17" s="445"/>
      <c r="AP17" s="445"/>
      <c r="AQ17" s="445"/>
      <c r="AR17" s="445"/>
      <c r="AS17" s="445"/>
      <c r="AT17" s="446"/>
      <c r="AU17" s="447"/>
      <c r="AV17" s="448"/>
      <c r="AW17" s="448"/>
      <c r="AX17" s="448"/>
      <c r="AY17" s="449" t="s">
        <v>545</v>
      </c>
      <c r="AZ17" s="450"/>
      <c r="BA17" s="450"/>
      <c r="BB17" s="450"/>
      <c r="BC17" s="450"/>
      <c r="BD17" s="450"/>
      <c r="BE17" s="450"/>
      <c r="BF17" s="450"/>
      <c r="BG17" s="450"/>
      <c r="BH17" s="450"/>
      <c r="BI17" s="450"/>
      <c r="BJ17" s="450"/>
      <c r="BK17" s="450"/>
      <c r="BL17" s="450"/>
      <c r="BM17" s="451"/>
      <c r="BN17" s="415">
        <v>160766</v>
      </c>
      <c r="BO17" s="416"/>
      <c r="BP17" s="416"/>
      <c r="BQ17" s="416"/>
      <c r="BR17" s="416"/>
      <c r="BS17" s="416"/>
      <c r="BT17" s="416"/>
      <c r="BU17" s="417"/>
      <c r="BV17" s="415">
        <v>150050</v>
      </c>
      <c r="BW17" s="416"/>
      <c r="BX17" s="416"/>
      <c r="BY17" s="416"/>
      <c r="BZ17" s="416"/>
      <c r="CA17" s="416"/>
      <c r="CB17" s="416"/>
      <c r="CC17" s="417"/>
      <c r="CD17" s="335"/>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92</v>
      </c>
      <c r="C18" s="458"/>
      <c r="D18" s="458"/>
      <c r="E18" s="527"/>
      <c r="F18" s="527"/>
      <c r="G18" s="527"/>
      <c r="H18" s="527"/>
      <c r="I18" s="527"/>
      <c r="J18" s="527"/>
      <c r="K18" s="527"/>
      <c r="L18" s="528">
        <v>6.98</v>
      </c>
      <c r="M18" s="528"/>
      <c r="N18" s="528"/>
      <c r="O18" s="528"/>
      <c r="P18" s="528"/>
      <c r="Q18" s="528"/>
      <c r="R18" s="529"/>
      <c r="S18" s="529"/>
      <c r="T18" s="529"/>
      <c r="U18" s="529"/>
      <c r="V18" s="530"/>
      <c r="W18" s="433"/>
      <c r="X18" s="434"/>
      <c r="Y18" s="434"/>
      <c r="Z18" s="434"/>
      <c r="AA18" s="434"/>
      <c r="AB18" s="425"/>
      <c r="AC18" s="531">
        <v>56.6</v>
      </c>
      <c r="AD18" s="532"/>
      <c r="AE18" s="532"/>
      <c r="AF18" s="532"/>
      <c r="AG18" s="533"/>
      <c r="AH18" s="531">
        <v>49.4</v>
      </c>
      <c r="AI18" s="532"/>
      <c r="AJ18" s="532"/>
      <c r="AK18" s="532"/>
      <c r="AL18" s="534"/>
      <c r="AM18" s="444"/>
      <c r="AN18" s="445"/>
      <c r="AO18" s="445"/>
      <c r="AP18" s="445"/>
      <c r="AQ18" s="445"/>
      <c r="AR18" s="445"/>
      <c r="AS18" s="445"/>
      <c r="AT18" s="446"/>
      <c r="AU18" s="447"/>
      <c r="AV18" s="448"/>
      <c r="AW18" s="448"/>
      <c r="AX18" s="448"/>
      <c r="AY18" s="449" t="s">
        <v>93</v>
      </c>
      <c r="AZ18" s="450"/>
      <c r="BA18" s="450"/>
      <c r="BB18" s="450"/>
      <c r="BC18" s="450"/>
      <c r="BD18" s="450"/>
      <c r="BE18" s="450"/>
      <c r="BF18" s="450"/>
      <c r="BG18" s="450"/>
      <c r="BH18" s="450"/>
      <c r="BI18" s="450"/>
      <c r="BJ18" s="450"/>
      <c r="BK18" s="450"/>
      <c r="BL18" s="450"/>
      <c r="BM18" s="451"/>
      <c r="BN18" s="415">
        <v>1192152</v>
      </c>
      <c r="BO18" s="416"/>
      <c r="BP18" s="416"/>
      <c r="BQ18" s="416"/>
      <c r="BR18" s="416"/>
      <c r="BS18" s="416"/>
      <c r="BT18" s="416"/>
      <c r="BU18" s="417"/>
      <c r="BV18" s="415">
        <v>1223614</v>
      </c>
      <c r="BW18" s="416"/>
      <c r="BX18" s="416"/>
      <c r="BY18" s="416"/>
      <c r="BZ18" s="416"/>
      <c r="CA18" s="416"/>
      <c r="CB18" s="416"/>
      <c r="CC18" s="417"/>
      <c r="CD18" s="335"/>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94</v>
      </c>
      <c r="C19" s="458"/>
      <c r="D19" s="458"/>
      <c r="E19" s="527"/>
      <c r="F19" s="527"/>
      <c r="G19" s="527"/>
      <c r="H19" s="527"/>
      <c r="I19" s="527"/>
      <c r="J19" s="527"/>
      <c r="K19" s="527"/>
      <c r="L19" s="535">
        <v>285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95</v>
      </c>
      <c r="AZ19" s="450"/>
      <c r="BA19" s="450"/>
      <c r="BB19" s="450"/>
      <c r="BC19" s="450"/>
      <c r="BD19" s="450"/>
      <c r="BE19" s="450"/>
      <c r="BF19" s="450"/>
      <c r="BG19" s="450"/>
      <c r="BH19" s="450"/>
      <c r="BI19" s="450"/>
      <c r="BJ19" s="450"/>
      <c r="BK19" s="450"/>
      <c r="BL19" s="450"/>
      <c r="BM19" s="451"/>
      <c r="BN19" s="415">
        <v>1860561</v>
      </c>
      <c r="BO19" s="416"/>
      <c r="BP19" s="416"/>
      <c r="BQ19" s="416"/>
      <c r="BR19" s="416"/>
      <c r="BS19" s="416"/>
      <c r="BT19" s="416"/>
      <c r="BU19" s="417"/>
      <c r="BV19" s="415">
        <v>1715848</v>
      </c>
      <c r="BW19" s="416"/>
      <c r="BX19" s="416"/>
      <c r="BY19" s="416"/>
      <c r="BZ19" s="416"/>
      <c r="CA19" s="416"/>
      <c r="CB19" s="416"/>
      <c r="CC19" s="417"/>
      <c r="CD19" s="335"/>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96</v>
      </c>
      <c r="C20" s="458"/>
      <c r="D20" s="458"/>
      <c r="E20" s="527"/>
      <c r="F20" s="527"/>
      <c r="G20" s="527"/>
      <c r="H20" s="527"/>
      <c r="I20" s="527"/>
      <c r="J20" s="527"/>
      <c r="K20" s="527"/>
      <c r="L20" s="535">
        <v>879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335"/>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97</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335"/>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98</v>
      </c>
      <c r="C22" s="546"/>
      <c r="D22" s="547"/>
      <c r="E22" s="427" t="s">
        <v>1</v>
      </c>
      <c r="F22" s="432"/>
      <c r="G22" s="432"/>
      <c r="H22" s="432"/>
      <c r="I22" s="432"/>
      <c r="J22" s="432"/>
      <c r="K22" s="422"/>
      <c r="L22" s="427" t="s">
        <v>99</v>
      </c>
      <c r="M22" s="432"/>
      <c r="N22" s="432"/>
      <c r="O22" s="432"/>
      <c r="P22" s="422"/>
      <c r="Q22" s="554" t="s">
        <v>100</v>
      </c>
      <c r="R22" s="555"/>
      <c r="S22" s="555"/>
      <c r="T22" s="555"/>
      <c r="U22" s="555"/>
      <c r="V22" s="556"/>
      <c r="W22" s="560" t="s">
        <v>101</v>
      </c>
      <c r="X22" s="546"/>
      <c r="Y22" s="547"/>
      <c r="Z22" s="427" t="s">
        <v>1</v>
      </c>
      <c r="AA22" s="432"/>
      <c r="AB22" s="432"/>
      <c r="AC22" s="432"/>
      <c r="AD22" s="432"/>
      <c r="AE22" s="432"/>
      <c r="AF22" s="432"/>
      <c r="AG22" s="422"/>
      <c r="AH22" s="573" t="s">
        <v>102</v>
      </c>
      <c r="AI22" s="432"/>
      <c r="AJ22" s="432"/>
      <c r="AK22" s="432"/>
      <c r="AL22" s="422"/>
      <c r="AM22" s="573" t="s">
        <v>103</v>
      </c>
      <c r="AN22" s="574"/>
      <c r="AO22" s="574"/>
      <c r="AP22" s="574"/>
      <c r="AQ22" s="574"/>
      <c r="AR22" s="575"/>
      <c r="AS22" s="554" t="s">
        <v>100</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335"/>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104</v>
      </c>
      <c r="AZ23" s="376"/>
      <c r="BA23" s="376"/>
      <c r="BB23" s="376"/>
      <c r="BC23" s="376"/>
      <c r="BD23" s="376"/>
      <c r="BE23" s="376"/>
      <c r="BF23" s="376"/>
      <c r="BG23" s="376"/>
      <c r="BH23" s="376"/>
      <c r="BI23" s="376"/>
      <c r="BJ23" s="376"/>
      <c r="BK23" s="376"/>
      <c r="BL23" s="376"/>
      <c r="BM23" s="377"/>
      <c r="BN23" s="415">
        <v>2007181</v>
      </c>
      <c r="BO23" s="416"/>
      <c r="BP23" s="416"/>
      <c r="BQ23" s="416"/>
      <c r="BR23" s="416"/>
      <c r="BS23" s="416"/>
      <c r="BT23" s="416"/>
      <c r="BU23" s="417"/>
      <c r="BV23" s="415">
        <v>2190962</v>
      </c>
      <c r="BW23" s="416"/>
      <c r="BX23" s="416"/>
      <c r="BY23" s="416"/>
      <c r="BZ23" s="416"/>
      <c r="CA23" s="416"/>
      <c r="CB23" s="416"/>
      <c r="CC23" s="417"/>
      <c r="CD23" s="335"/>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105</v>
      </c>
      <c r="F24" s="445"/>
      <c r="G24" s="445"/>
      <c r="H24" s="445"/>
      <c r="I24" s="445"/>
      <c r="J24" s="445"/>
      <c r="K24" s="446"/>
      <c r="L24" s="466">
        <v>1</v>
      </c>
      <c r="M24" s="467"/>
      <c r="N24" s="467"/>
      <c r="O24" s="467"/>
      <c r="P24" s="506"/>
      <c r="Q24" s="466">
        <v>6021</v>
      </c>
      <c r="R24" s="467"/>
      <c r="S24" s="467"/>
      <c r="T24" s="467"/>
      <c r="U24" s="467"/>
      <c r="V24" s="506"/>
      <c r="W24" s="561"/>
      <c r="X24" s="549"/>
      <c r="Y24" s="550"/>
      <c r="Z24" s="465" t="s">
        <v>106</v>
      </c>
      <c r="AA24" s="445"/>
      <c r="AB24" s="445"/>
      <c r="AC24" s="445"/>
      <c r="AD24" s="445"/>
      <c r="AE24" s="445"/>
      <c r="AF24" s="445"/>
      <c r="AG24" s="446"/>
      <c r="AH24" s="466">
        <v>66</v>
      </c>
      <c r="AI24" s="467"/>
      <c r="AJ24" s="467"/>
      <c r="AK24" s="467"/>
      <c r="AL24" s="506"/>
      <c r="AM24" s="466">
        <v>152724</v>
      </c>
      <c r="AN24" s="467"/>
      <c r="AO24" s="467"/>
      <c r="AP24" s="467"/>
      <c r="AQ24" s="467"/>
      <c r="AR24" s="506"/>
      <c r="AS24" s="466">
        <v>2314</v>
      </c>
      <c r="AT24" s="467"/>
      <c r="AU24" s="467"/>
      <c r="AV24" s="467"/>
      <c r="AW24" s="467"/>
      <c r="AX24" s="468"/>
      <c r="AY24" s="581" t="s">
        <v>107</v>
      </c>
      <c r="AZ24" s="582"/>
      <c r="BA24" s="582"/>
      <c r="BB24" s="582"/>
      <c r="BC24" s="582"/>
      <c r="BD24" s="582"/>
      <c r="BE24" s="582"/>
      <c r="BF24" s="582"/>
      <c r="BG24" s="582"/>
      <c r="BH24" s="582"/>
      <c r="BI24" s="582"/>
      <c r="BJ24" s="582"/>
      <c r="BK24" s="582"/>
      <c r="BL24" s="582"/>
      <c r="BM24" s="583"/>
      <c r="BN24" s="415">
        <v>1964406</v>
      </c>
      <c r="BO24" s="416"/>
      <c r="BP24" s="416"/>
      <c r="BQ24" s="416"/>
      <c r="BR24" s="416"/>
      <c r="BS24" s="416"/>
      <c r="BT24" s="416"/>
      <c r="BU24" s="417"/>
      <c r="BV24" s="415">
        <v>2126049</v>
      </c>
      <c r="BW24" s="416"/>
      <c r="BX24" s="416"/>
      <c r="BY24" s="416"/>
      <c r="BZ24" s="416"/>
      <c r="CA24" s="416"/>
      <c r="CB24" s="416"/>
      <c r="CC24" s="417"/>
      <c r="CD24" s="335"/>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108</v>
      </c>
      <c r="F25" s="445"/>
      <c r="G25" s="445"/>
      <c r="H25" s="445"/>
      <c r="I25" s="445"/>
      <c r="J25" s="445"/>
      <c r="K25" s="446"/>
      <c r="L25" s="466">
        <v>1</v>
      </c>
      <c r="M25" s="467"/>
      <c r="N25" s="467"/>
      <c r="O25" s="467"/>
      <c r="P25" s="506"/>
      <c r="Q25" s="466">
        <v>4815</v>
      </c>
      <c r="R25" s="467"/>
      <c r="S25" s="467"/>
      <c r="T25" s="467"/>
      <c r="U25" s="467"/>
      <c r="V25" s="506"/>
      <c r="W25" s="561"/>
      <c r="X25" s="549"/>
      <c r="Y25" s="550"/>
      <c r="Z25" s="465" t="s">
        <v>109</v>
      </c>
      <c r="AA25" s="445"/>
      <c r="AB25" s="445"/>
      <c r="AC25" s="445"/>
      <c r="AD25" s="445"/>
      <c r="AE25" s="445"/>
      <c r="AF25" s="445"/>
      <c r="AG25" s="446"/>
      <c r="AH25" s="466" t="s">
        <v>535</v>
      </c>
      <c r="AI25" s="467"/>
      <c r="AJ25" s="467"/>
      <c r="AK25" s="467"/>
      <c r="AL25" s="506"/>
      <c r="AM25" s="466" t="s">
        <v>535</v>
      </c>
      <c r="AN25" s="467"/>
      <c r="AO25" s="467"/>
      <c r="AP25" s="467"/>
      <c r="AQ25" s="467"/>
      <c r="AR25" s="506"/>
      <c r="AS25" s="466" t="s">
        <v>535</v>
      </c>
      <c r="AT25" s="467"/>
      <c r="AU25" s="467"/>
      <c r="AV25" s="467"/>
      <c r="AW25" s="467"/>
      <c r="AX25" s="468"/>
      <c r="AY25" s="375" t="s">
        <v>110</v>
      </c>
      <c r="AZ25" s="376"/>
      <c r="BA25" s="376"/>
      <c r="BB25" s="376"/>
      <c r="BC25" s="376"/>
      <c r="BD25" s="376"/>
      <c r="BE25" s="376"/>
      <c r="BF25" s="376"/>
      <c r="BG25" s="376"/>
      <c r="BH25" s="376"/>
      <c r="BI25" s="376"/>
      <c r="BJ25" s="376"/>
      <c r="BK25" s="376"/>
      <c r="BL25" s="376"/>
      <c r="BM25" s="377"/>
      <c r="BN25" s="378">
        <v>117</v>
      </c>
      <c r="BO25" s="379"/>
      <c r="BP25" s="379"/>
      <c r="BQ25" s="379"/>
      <c r="BR25" s="379"/>
      <c r="BS25" s="379"/>
      <c r="BT25" s="379"/>
      <c r="BU25" s="380"/>
      <c r="BV25" s="378">
        <v>193</v>
      </c>
      <c r="BW25" s="379"/>
      <c r="BX25" s="379"/>
      <c r="BY25" s="379"/>
      <c r="BZ25" s="379"/>
      <c r="CA25" s="379"/>
      <c r="CB25" s="379"/>
      <c r="CC25" s="380"/>
      <c r="CD25" s="335"/>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546</v>
      </c>
      <c r="F26" s="445"/>
      <c r="G26" s="445"/>
      <c r="H26" s="445"/>
      <c r="I26" s="445"/>
      <c r="J26" s="445"/>
      <c r="K26" s="446"/>
      <c r="L26" s="466">
        <v>1</v>
      </c>
      <c r="M26" s="467"/>
      <c r="N26" s="467"/>
      <c r="O26" s="467"/>
      <c r="P26" s="506"/>
      <c r="Q26" s="466">
        <v>4370</v>
      </c>
      <c r="R26" s="467"/>
      <c r="S26" s="467"/>
      <c r="T26" s="467"/>
      <c r="U26" s="467"/>
      <c r="V26" s="506"/>
      <c r="W26" s="561"/>
      <c r="X26" s="549"/>
      <c r="Y26" s="550"/>
      <c r="Z26" s="465" t="s">
        <v>111</v>
      </c>
      <c r="AA26" s="571"/>
      <c r="AB26" s="571"/>
      <c r="AC26" s="571"/>
      <c r="AD26" s="571"/>
      <c r="AE26" s="571"/>
      <c r="AF26" s="571"/>
      <c r="AG26" s="572"/>
      <c r="AH26" s="466">
        <v>8</v>
      </c>
      <c r="AI26" s="467"/>
      <c r="AJ26" s="467"/>
      <c r="AK26" s="467"/>
      <c r="AL26" s="506"/>
      <c r="AM26" s="466">
        <v>15472</v>
      </c>
      <c r="AN26" s="467"/>
      <c r="AO26" s="467"/>
      <c r="AP26" s="467"/>
      <c r="AQ26" s="467"/>
      <c r="AR26" s="506"/>
      <c r="AS26" s="466">
        <v>1934</v>
      </c>
      <c r="AT26" s="467"/>
      <c r="AU26" s="467"/>
      <c r="AV26" s="467"/>
      <c r="AW26" s="467"/>
      <c r="AX26" s="468"/>
      <c r="AY26" s="418" t="s">
        <v>112</v>
      </c>
      <c r="AZ26" s="419"/>
      <c r="BA26" s="419"/>
      <c r="BB26" s="419"/>
      <c r="BC26" s="419"/>
      <c r="BD26" s="419"/>
      <c r="BE26" s="419"/>
      <c r="BF26" s="419"/>
      <c r="BG26" s="419"/>
      <c r="BH26" s="419"/>
      <c r="BI26" s="419"/>
      <c r="BJ26" s="419"/>
      <c r="BK26" s="419"/>
      <c r="BL26" s="419"/>
      <c r="BM26" s="420"/>
      <c r="BN26" s="415" t="s">
        <v>535</v>
      </c>
      <c r="BO26" s="416"/>
      <c r="BP26" s="416"/>
      <c r="BQ26" s="416"/>
      <c r="BR26" s="416"/>
      <c r="BS26" s="416"/>
      <c r="BT26" s="416"/>
      <c r="BU26" s="417"/>
      <c r="BV26" s="415" t="s">
        <v>535</v>
      </c>
      <c r="BW26" s="416"/>
      <c r="BX26" s="416"/>
      <c r="BY26" s="416"/>
      <c r="BZ26" s="416"/>
      <c r="CA26" s="416"/>
      <c r="CB26" s="416"/>
      <c r="CC26" s="417"/>
      <c r="CD26" s="335"/>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113</v>
      </c>
      <c r="F27" s="445"/>
      <c r="G27" s="445"/>
      <c r="H27" s="445"/>
      <c r="I27" s="445"/>
      <c r="J27" s="445"/>
      <c r="K27" s="446"/>
      <c r="L27" s="466">
        <v>1</v>
      </c>
      <c r="M27" s="467"/>
      <c r="N27" s="467"/>
      <c r="O27" s="467"/>
      <c r="P27" s="506"/>
      <c r="Q27" s="466">
        <v>2277</v>
      </c>
      <c r="R27" s="467"/>
      <c r="S27" s="467"/>
      <c r="T27" s="467"/>
      <c r="U27" s="467"/>
      <c r="V27" s="506"/>
      <c r="W27" s="561"/>
      <c r="X27" s="549"/>
      <c r="Y27" s="550"/>
      <c r="Z27" s="465" t="s">
        <v>114</v>
      </c>
      <c r="AA27" s="445"/>
      <c r="AB27" s="445"/>
      <c r="AC27" s="445"/>
      <c r="AD27" s="445"/>
      <c r="AE27" s="445"/>
      <c r="AF27" s="445"/>
      <c r="AG27" s="446"/>
      <c r="AH27" s="466">
        <v>3</v>
      </c>
      <c r="AI27" s="467"/>
      <c r="AJ27" s="467"/>
      <c r="AK27" s="467"/>
      <c r="AL27" s="506"/>
      <c r="AM27" s="466">
        <v>7134</v>
      </c>
      <c r="AN27" s="467"/>
      <c r="AO27" s="467"/>
      <c r="AP27" s="467"/>
      <c r="AQ27" s="467"/>
      <c r="AR27" s="506"/>
      <c r="AS27" s="466">
        <v>2378</v>
      </c>
      <c r="AT27" s="467"/>
      <c r="AU27" s="467"/>
      <c r="AV27" s="467"/>
      <c r="AW27" s="467"/>
      <c r="AX27" s="468"/>
      <c r="AY27" s="507" t="s">
        <v>115</v>
      </c>
      <c r="AZ27" s="508"/>
      <c r="BA27" s="508"/>
      <c r="BB27" s="508"/>
      <c r="BC27" s="508"/>
      <c r="BD27" s="508"/>
      <c r="BE27" s="508"/>
      <c r="BF27" s="508"/>
      <c r="BG27" s="508"/>
      <c r="BH27" s="508"/>
      <c r="BI27" s="508"/>
      <c r="BJ27" s="508"/>
      <c r="BK27" s="508"/>
      <c r="BL27" s="508"/>
      <c r="BM27" s="509"/>
      <c r="BN27" s="584">
        <v>45000</v>
      </c>
      <c r="BO27" s="585"/>
      <c r="BP27" s="585"/>
      <c r="BQ27" s="585"/>
      <c r="BR27" s="585"/>
      <c r="BS27" s="585"/>
      <c r="BT27" s="585"/>
      <c r="BU27" s="586"/>
      <c r="BV27" s="584">
        <v>45000</v>
      </c>
      <c r="BW27" s="585"/>
      <c r="BX27" s="585"/>
      <c r="BY27" s="585"/>
      <c r="BZ27" s="585"/>
      <c r="CA27" s="585"/>
      <c r="CB27" s="585"/>
      <c r="CC27" s="586"/>
      <c r="CD27" s="337"/>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116</v>
      </c>
      <c r="F28" s="445"/>
      <c r="G28" s="445"/>
      <c r="H28" s="445"/>
      <c r="I28" s="445"/>
      <c r="J28" s="445"/>
      <c r="K28" s="446"/>
      <c r="L28" s="466">
        <v>1</v>
      </c>
      <c r="M28" s="467"/>
      <c r="N28" s="467"/>
      <c r="O28" s="467"/>
      <c r="P28" s="506"/>
      <c r="Q28" s="466">
        <v>1971</v>
      </c>
      <c r="R28" s="467"/>
      <c r="S28" s="467"/>
      <c r="T28" s="467"/>
      <c r="U28" s="467"/>
      <c r="V28" s="506"/>
      <c r="W28" s="561"/>
      <c r="X28" s="549"/>
      <c r="Y28" s="550"/>
      <c r="Z28" s="465" t="s">
        <v>117</v>
      </c>
      <c r="AA28" s="445"/>
      <c r="AB28" s="445"/>
      <c r="AC28" s="445"/>
      <c r="AD28" s="445"/>
      <c r="AE28" s="445"/>
      <c r="AF28" s="445"/>
      <c r="AG28" s="446"/>
      <c r="AH28" s="466">
        <v>20</v>
      </c>
      <c r="AI28" s="467"/>
      <c r="AJ28" s="467"/>
      <c r="AK28" s="467"/>
      <c r="AL28" s="506"/>
      <c r="AM28" s="466">
        <v>39220</v>
      </c>
      <c r="AN28" s="467"/>
      <c r="AO28" s="467"/>
      <c r="AP28" s="467"/>
      <c r="AQ28" s="467"/>
      <c r="AR28" s="506"/>
      <c r="AS28" s="466">
        <v>1961</v>
      </c>
      <c r="AT28" s="467"/>
      <c r="AU28" s="467"/>
      <c r="AV28" s="467"/>
      <c r="AW28" s="467"/>
      <c r="AX28" s="468"/>
      <c r="AY28" s="587" t="s">
        <v>118</v>
      </c>
      <c r="AZ28" s="588"/>
      <c r="BA28" s="588"/>
      <c r="BB28" s="589"/>
      <c r="BC28" s="375" t="s">
        <v>119</v>
      </c>
      <c r="BD28" s="376"/>
      <c r="BE28" s="376"/>
      <c r="BF28" s="376"/>
      <c r="BG28" s="376"/>
      <c r="BH28" s="376"/>
      <c r="BI28" s="376"/>
      <c r="BJ28" s="376"/>
      <c r="BK28" s="376"/>
      <c r="BL28" s="376"/>
      <c r="BM28" s="377"/>
      <c r="BN28" s="378">
        <v>625746</v>
      </c>
      <c r="BO28" s="379"/>
      <c r="BP28" s="379"/>
      <c r="BQ28" s="379"/>
      <c r="BR28" s="379"/>
      <c r="BS28" s="379"/>
      <c r="BT28" s="379"/>
      <c r="BU28" s="380"/>
      <c r="BV28" s="378">
        <v>555746</v>
      </c>
      <c r="BW28" s="379"/>
      <c r="BX28" s="379"/>
      <c r="BY28" s="379"/>
      <c r="BZ28" s="379"/>
      <c r="CA28" s="379"/>
      <c r="CB28" s="379"/>
      <c r="CC28" s="380"/>
      <c r="CD28" s="335"/>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120</v>
      </c>
      <c r="F29" s="445"/>
      <c r="G29" s="445"/>
      <c r="H29" s="445"/>
      <c r="I29" s="445"/>
      <c r="J29" s="445"/>
      <c r="K29" s="446"/>
      <c r="L29" s="466">
        <v>6</v>
      </c>
      <c r="M29" s="467"/>
      <c r="N29" s="467"/>
      <c r="O29" s="467"/>
      <c r="P29" s="506"/>
      <c r="Q29" s="466">
        <v>1863</v>
      </c>
      <c r="R29" s="467"/>
      <c r="S29" s="467"/>
      <c r="T29" s="467"/>
      <c r="U29" s="467"/>
      <c r="V29" s="506"/>
      <c r="W29" s="562"/>
      <c r="X29" s="563"/>
      <c r="Y29" s="564"/>
      <c r="Z29" s="465" t="s">
        <v>121</v>
      </c>
      <c r="AA29" s="445"/>
      <c r="AB29" s="445"/>
      <c r="AC29" s="445"/>
      <c r="AD29" s="445"/>
      <c r="AE29" s="445"/>
      <c r="AF29" s="445"/>
      <c r="AG29" s="446"/>
      <c r="AH29" s="466">
        <v>89</v>
      </c>
      <c r="AI29" s="467"/>
      <c r="AJ29" s="467"/>
      <c r="AK29" s="467"/>
      <c r="AL29" s="506"/>
      <c r="AM29" s="466">
        <v>199078</v>
      </c>
      <c r="AN29" s="467"/>
      <c r="AO29" s="467"/>
      <c r="AP29" s="467"/>
      <c r="AQ29" s="467"/>
      <c r="AR29" s="506"/>
      <c r="AS29" s="466">
        <v>2237</v>
      </c>
      <c r="AT29" s="467"/>
      <c r="AU29" s="467"/>
      <c r="AV29" s="467"/>
      <c r="AW29" s="467"/>
      <c r="AX29" s="468"/>
      <c r="AY29" s="590"/>
      <c r="AZ29" s="591"/>
      <c r="BA29" s="591"/>
      <c r="BB29" s="592"/>
      <c r="BC29" s="449" t="s">
        <v>122</v>
      </c>
      <c r="BD29" s="450"/>
      <c r="BE29" s="450"/>
      <c r="BF29" s="450"/>
      <c r="BG29" s="450"/>
      <c r="BH29" s="450"/>
      <c r="BI29" s="450"/>
      <c r="BJ29" s="450"/>
      <c r="BK29" s="450"/>
      <c r="BL29" s="450"/>
      <c r="BM29" s="451"/>
      <c r="BN29" s="415">
        <v>245519</v>
      </c>
      <c r="BO29" s="416"/>
      <c r="BP29" s="416"/>
      <c r="BQ29" s="416"/>
      <c r="BR29" s="416"/>
      <c r="BS29" s="416"/>
      <c r="BT29" s="416"/>
      <c r="BU29" s="417"/>
      <c r="BV29" s="415">
        <v>245356</v>
      </c>
      <c r="BW29" s="416"/>
      <c r="BX29" s="416"/>
      <c r="BY29" s="416"/>
      <c r="BZ29" s="416"/>
      <c r="CA29" s="416"/>
      <c r="CB29" s="416"/>
      <c r="CC29" s="417"/>
      <c r="CD29" s="337"/>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123</v>
      </c>
      <c r="X30" s="569"/>
      <c r="Y30" s="569"/>
      <c r="Z30" s="569"/>
      <c r="AA30" s="569"/>
      <c r="AB30" s="569"/>
      <c r="AC30" s="569"/>
      <c r="AD30" s="569"/>
      <c r="AE30" s="569"/>
      <c r="AF30" s="569"/>
      <c r="AG30" s="570"/>
      <c r="AH30" s="531">
        <v>76.3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124</v>
      </c>
      <c r="BD30" s="582"/>
      <c r="BE30" s="582"/>
      <c r="BF30" s="582"/>
      <c r="BG30" s="582"/>
      <c r="BH30" s="582"/>
      <c r="BI30" s="582"/>
      <c r="BJ30" s="582"/>
      <c r="BK30" s="582"/>
      <c r="BL30" s="582"/>
      <c r="BM30" s="583"/>
      <c r="BN30" s="584">
        <v>2058719</v>
      </c>
      <c r="BO30" s="585"/>
      <c r="BP30" s="585"/>
      <c r="BQ30" s="585"/>
      <c r="BR30" s="585"/>
      <c r="BS30" s="585"/>
      <c r="BT30" s="585"/>
      <c r="BU30" s="586"/>
      <c r="BV30" s="584">
        <v>1956539</v>
      </c>
      <c r="BW30" s="585"/>
      <c r="BX30" s="585"/>
      <c r="BY30" s="585"/>
      <c r="BZ30" s="585"/>
      <c r="CA30" s="585"/>
      <c r="CB30" s="585"/>
      <c r="CC30" s="586"/>
      <c r="CD30" s="336"/>
      <c r="CE30" s="150"/>
      <c r="CF30" s="150"/>
      <c r="CG30" s="150"/>
      <c r="CH30" s="150"/>
      <c r="CI30" s="150"/>
      <c r="CJ30" s="150"/>
      <c r="CK30" s="150"/>
      <c r="CL30" s="150"/>
      <c r="CM30" s="150"/>
      <c r="CN30" s="150"/>
      <c r="CO30" s="150"/>
      <c r="CP30" s="150"/>
      <c r="CQ30" s="150"/>
      <c r="CR30" s="150"/>
      <c r="CS30" s="151"/>
      <c r="CT30" s="152"/>
      <c r="CU30" s="153"/>
      <c r="CV30" s="153"/>
      <c r="CW30" s="153"/>
      <c r="CX30" s="153"/>
      <c r="CY30" s="153"/>
      <c r="CZ30" s="153"/>
      <c r="DA30" s="154"/>
      <c r="DB30" s="152"/>
      <c r="DC30" s="153"/>
      <c r="DD30" s="153"/>
      <c r="DE30" s="153"/>
      <c r="DF30" s="153"/>
      <c r="DG30" s="153"/>
      <c r="DH30" s="153"/>
      <c r="DI30" s="154"/>
      <c r="DJ30" s="137"/>
      <c r="DK30" s="137"/>
      <c r="DL30" s="137"/>
      <c r="DM30" s="137"/>
      <c r="DN30" s="137"/>
      <c r="DO30" s="137"/>
    </row>
    <row r="31" spans="1:119" ht="13.5" customHeight="1" x14ac:dyDescent="0.15">
      <c r="A31" s="138"/>
      <c r="B31" s="155"/>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7"/>
      <c r="DJ31" s="137"/>
      <c r="DK31" s="137"/>
      <c r="DL31" s="137"/>
      <c r="DM31" s="137"/>
      <c r="DN31" s="137"/>
      <c r="DO31" s="137"/>
    </row>
    <row r="32" spans="1:119" ht="13.5" customHeight="1" x14ac:dyDescent="0.15">
      <c r="A32" s="138"/>
      <c r="B32" s="158"/>
      <c r="C32" s="159" t="s">
        <v>547</v>
      </c>
      <c r="D32" s="159"/>
      <c r="E32" s="159"/>
      <c r="F32" s="156"/>
      <c r="G32" s="156"/>
      <c r="H32" s="156"/>
      <c r="I32" s="156"/>
      <c r="J32" s="156"/>
      <c r="K32" s="156"/>
      <c r="L32" s="156"/>
      <c r="M32" s="156"/>
      <c r="N32" s="156"/>
      <c r="O32" s="156"/>
      <c r="P32" s="156"/>
      <c r="Q32" s="156"/>
      <c r="R32" s="156"/>
      <c r="S32" s="156"/>
      <c r="T32" s="156"/>
      <c r="U32" s="156" t="s">
        <v>125</v>
      </c>
      <c r="V32" s="156"/>
      <c r="W32" s="156"/>
      <c r="X32" s="156"/>
      <c r="Y32" s="156"/>
      <c r="Z32" s="156"/>
      <c r="AA32" s="156"/>
      <c r="AB32" s="156"/>
      <c r="AC32" s="156"/>
      <c r="AD32" s="156"/>
      <c r="AE32" s="156"/>
      <c r="AF32" s="156"/>
      <c r="AG32" s="156"/>
      <c r="AH32" s="156"/>
      <c r="AI32" s="156"/>
      <c r="AJ32" s="156"/>
      <c r="AK32" s="156"/>
      <c r="AL32" s="156"/>
      <c r="AM32" s="160" t="s">
        <v>126</v>
      </c>
      <c r="AN32" s="156"/>
      <c r="AO32" s="156"/>
      <c r="AP32" s="156"/>
      <c r="AQ32" s="156"/>
      <c r="AR32" s="156"/>
      <c r="AS32" s="160"/>
      <c r="AT32" s="160"/>
      <c r="AU32" s="160"/>
      <c r="AV32" s="160"/>
      <c r="AW32" s="160"/>
      <c r="AX32" s="160"/>
      <c r="AY32" s="160"/>
      <c r="AZ32" s="160"/>
      <c r="BA32" s="160"/>
      <c r="BB32" s="156"/>
      <c r="BC32" s="160"/>
      <c r="BD32" s="156"/>
      <c r="BE32" s="160" t="s">
        <v>127</v>
      </c>
      <c r="BF32" s="156"/>
      <c r="BG32" s="156"/>
      <c r="BH32" s="156"/>
      <c r="BI32" s="156"/>
      <c r="BJ32" s="160"/>
      <c r="BK32" s="160"/>
      <c r="BL32" s="160"/>
      <c r="BM32" s="160"/>
      <c r="BN32" s="160"/>
      <c r="BO32" s="160"/>
      <c r="BP32" s="160"/>
      <c r="BQ32" s="160"/>
      <c r="BR32" s="156"/>
      <c r="BS32" s="156"/>
      <c r="BT32" s="156"/>
      <c r="BU32" s="156"/>
      <c r="BV32" s="156"/>
      <c r="BW32" s="156" t="s">
        <v>128</v>
      </c>
      <c r="BX32" s="156"/>
      <c r="BY32" s="156"/>
      <c r="BZ32" s="156"/>
      <c r="CA32" s="156"/>
      <c r="CB32" s="160"/>
      <c r="CC32" s="160"/>
      <c r="CD32" s="160"/>
      <c r="CE32" s="160"/>
      <c r="CF32" s="160"/>
      <c r="CG32" s="160"/>
      <c r="CH32" s="160"/>
      <c r="CI32" s="160"/>
      <c r="CJ32" s="160"/>
      <c r="CK32" s="160"/>
      <c r="CL32" s="160"/>
      <c r="CM32" s="160"/>
      <c r="CN32" s="160"/>
      <c r="CO32" s="160" t="s">
        <v>129</v>
      </c>
      <c r="CP32" s="160"/>
      <c r="CQ32" s="160"/>
      <c r="CR32" s="160"/>
      <c r="CS32" s="160"/>
      <c r="CT32" s="160"/>
      <c r="CU32" s="160"/>
      <c r="CV32" s="160"/>
      <c r="CW32" s="160"/>
      <c r="CX32" s="160"/>
      <c r="CY32" s="160"/>
      <c r="CZ32" s="160"/>
      <c r="DA32" s="160"/>
      <c r="DB32" s="160"/>
      <c r="DC32" s="160"/>
      <c r="DD32" s="160"/>
      <c r="DE32" s="160"/>
      <c r="DF32" s="160"/>
      <c r="DG32" s="160"/>
      <c r="DH32" s="160"/>
      <c r="DI32" s="157"/>
      <c r="DJ32" s="137"/>
      <c r="DK32" s="137"/>
      <c r="DL32" s="137"/>
      <c r="DM32" s="137"/>
      <c r="DN32" s="137"/>
      <c r="DO32" s="137"/>
    </row>
    <row r="33" spans="1:119" ht="13.5" customHeight="1" x14ac:dyDescent="0.15">
      <c r="A33" s="138"/>
      <c r="B33" s="158"/>
      <c r="C33" s="439" t="s">
        <v>548</v>
      </c>
      <c r="D33" s="439"/>
      <c r="E33" s="404" t="s">
        <v>549</v>
      </c>
      <c r="F33" s="404"/>
      <c r="G33" s="404"/>
      <c r="H33" s="404"/>
      <c r="I33" s="404"/>
      <c r="J33" s="404"/>
      <c r="K33" s="404"/>
      <c r="L33" s="404"/>
      <c r="M33" s="404"/>
      <c r="N33" s="404"/>
      <c r="O33" s="404"/>
      <c r="P33" s="404"/>
      <c r="Q33" s="404"/>
      <c r="R33" s="404"/>
      <c r="S33" s="404"/>
      <c r="T33" s="333"/>
      <c r="U33" s="439" t="s">
        <v>548</v>
      </c>
      <c r="V33" s="439"/>
      <c r="W33" s="404" t="s">
        <v>549</v>
      </c>
      <c r="X33" s="404"/>
      <c r="Y33" s="404"/>
      <c r="Z33" s="404"/>
      <c r="AA33" s="404"/>
      <c r="AB33" s="404"/>
      <c r="AC33" s="404"/>
      <c r="AD33" s="404"/>
      <c r="AE33" s="404"/>
      <c r="AF33" s="404"/>
      <c r="AG33" s="404"/>
      <c r="AH33" s="404"/>
      <c r="AI33" s="404"/>
      <c r="AJ33" s="404"/>
      <c r="AK33" s="404"/>
      <c r="AL33" s="333"/>
      <c r="AM33" s="439" t="s">
        <v>548</v>
      </c>
      <c r="AN33" s="439"/>
      <c r="AO33" s="404" t="s">
        <v>549</v>
      </c>
      <c r="AP33" s="404"/>
      <c r="AQ33" s="404"/>
      <c r="AR33" s="404"/>
      <c r="AS33" s="404"/>
      <c r="AT33" s="404"/>
      <c r="AU33" s="404"/>
      <c r="AV33" s="404"/>
      <c r="AW33" s="404"/>
      <c r="AX33" s="404"/>
      <c r="AY33" s="404"/>
      <c r="AZ33" s="404"/>
      <c r="BA33" s="404"/>
      <c r="BB33" s="404"/>
      <c r="BC33" s="404"/>
      <c r="BD33" s="334"/>
      <c r="BE33" s="404" t="s">
        <v>130</v>
      </c>
      <c r="BF33" s="404"/>
      <c r="BG33" s="404" t="s">
        <v>131</v>
      </c>
      <c r="BH33" s="404"/>
      <c r="BI33" s="404"/>
      <c r="BJ33" s="404"/>
      <c r="BK33" s="404"/>
      <c r="BL33" s="404"/>
      <c r="BM33" s="404"/>
      <c r="BN33" s="404"/>
      <c r="BO33" s="404"/>
      <c r="BP33" s="404"/>
      <c r="BQ33" s="404"/>
      <c r="BR33" s="404"/>
      <c r="BS33" s="404"/>
      <c r="BT33" s="404"/>
      <c r="BU33" s="404"/>
      <c r="BV33" s="334"/>
      <c r="BW33" s="439" t="s">
        <v>130</v>
      </c>
      <c r="BX33" s="439"/>
      <c r="BY33" s="404" t="s">
        <v>550</v>
      </c>
      <c r="BZ33" s="404"/>
      <c r="CA33" s="404"/>
      <c r="CB33" s="404"/>
      <c r="CC33" s="404"/>
      <c r="CD33" s="404"/>
      <c r="CE33" s="404"/>
      <c r="CF33" s="404"/>
      <c r="CG33" s="404"/>
      <c r="CH33" s="404"/>
      <c r="CI33" s="404"/>
      <c r="CJ33" s="404"/>
      <c r="CK33" s="404"/>
      <c r="CL33" s="404"/>
      <c r="CM33" s="404"/>
      <c r="CN33" s="333"/>
      <c r="CO33" s="439" t="s">
        <v>548</v>
      </c>
      <c r="CP33" s="439"/>
      <c r="CQ33" s="404" t="s">
        <v>132</v>
      </c>
      <c r="CR33" s="404"/>
      <c r="CS33" s="404"/>
      <c r="CT33" s="404"/>
      <c r="CU33" s="404"/>
      <c r="CV33" s="404"/>
      <c r="CW33" s="404"/>
      <c r="CX33" s="404"/>
      <c r="CY33" s="404"/>
      <c r="CZ33" s="404"/>
      <c r="DA33" s="404"/>
      <c r="DB33" s="404"/>
      <c r="DC33" s="404"/>
      <c r="DD33" s="404"/>
      <c r="DE33" s="404"/>
      <c r="DF33" s="333"/>
      <c r="DG33" s="404" t="s">
        <v>551</v>
      </c>
      <c r="DH33" s="404"/>
      <c r="DI33" s="338"/>
      <c r="DJ33" s="137"/>
      <c r="DK33" s="137"/>
      <c r="DL33" s="137"/>
      <c r="DM33" s="137"/>
      <c r="DN33" s="137"/>
      <c r="DO33" s="137"/>
    </row>
    <row r="34" spans="1:119" ht="32.25" customHeight="1" x14ac:dyDescent="0.15">
      <c r="A34" s="138"/>
      <c r="B34" s="158"/>
      <c r="C34" s="596">
        <f>IF(E34="","",1)</f>
        <v>1</v>
      </c>
      <c r="D34" s="596"/>
      <c r="E34" s="597" t="str">
        <f>IF('[1]各会計、関係団体の財政状況及び健全化判断比率'!B7="","",'[1]各会計、関係団体の財政状況及び健全化判断比率'!B7)</f>
        <v>一般会計</v>
      </c>
      <c r="F34" s="597"/>
      <c r="G34" s="597"/>
      <c r="H34" s="597"/>
      <c r="I34" s="597"/>
      <c r="J34" s="597"/>
      <c r="K34" s="597"/>
      <c r="L34" s="597"/>
      <c r="M34" s="597"/>
      <c r="N34" s="597"/>
      <c r="O34" s="597"/>
      <c r="P34" s="597"/>
      <c r="Q34" s="597"/>
      <c r="R34" s="597"/>
      <c r="S34" s="597"/>
      <c r="T34" s="159"/>
      <c r="U34" s="596">
        <f>IF(W34="","",MAX(C34:D43)+1)</f>
        <v>5</v>
      </c>
      <c r="V34" s="596"/>
      <c r="W34" s="597" t="str">
        <f>IF('[1]各会計、関係団体の財政状況及び健全化判断比率'!B28="","",'[1]各会計、関係団体の財政状況及び健全化判断比率'!B28)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59"/>
      <c r="AM34" s="596" t="str">
        <f>IF(AO34="","",MAX(C34:D43,U34:V43)+1)</f>
        <v/>
      </c>
      <c r="AN34" s="596"/>
      <c r="AO34" s="597"/>
      <c r="AP34" s="597"/>
      <c r="AQ34" s="597"/>
      <c r="AR34" s="597"/>
      <c r="AS34" s="597"/>
      <c r="AT34" s="597"/>
      <c r="AU34" s="597"/>
      <c r="AV34" s="597"/>
      <c r="AW34" s="597"/>
      <c r="AX34" s="597"/>
      <c r="AY34" s="597"/>
      <c r="AZ34" s="597"/>
      <c r="BA34" s="597"/>
      <c r="BB34" s="597"/>
      <c r="BC34" s="597"/>
      <c r="BD34" s="159"/>
      <c r="BE34" s="596">
        <f>IF(BG34="","",MAX(C34:D43,U34:V43,AM34:AN43)+1)</f>
        <v>12</v>
      </c>
      <c r="BF34" s="596"/>
      <c r="BG34" s="597" t="str">
        <f>IF('[1]各会計、関係団体の財政状況及び健全化判断比率'!B35="","",'[1]各会計、関係団体の財政状況及び健全化判断比率'!B35)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59"/>
      <c r="BW34" s="596" t="str">
        <f>IF(BY34="","",MAX(C34:D43,U34:V43,AM34:AN43,BE34:BF43)+1)</f>
        <v/>
      </c>
      <c r="BX34" s="596"/>
      <c r="BY34" s="597" t="str">
        <f>IF('[1]各会計、関係団体の財政状況及び健全化判断比率'!B68="","",'[1]各会計、関係団体の財政状況及び健全化判断比率'!B68)</f>
        <v/>
      </c>
      <c r="BZ34" s="597"/>
      <c r="CA34" s="597"/>
      <c r="CB34" s="597"/>
      <c r="CC34" s="597"/>
      <c r="CD34" s="597"/>
      <c r="CE34" s="597"/>
      <c r="CF34" s="597"/>
      <c r="CG34" s="597"/>
      <c r="CH34" s="597"/>
      <c r="CI34" s="597"/>
      <c r="CJ34" s="597"/>
      <c r="CK34" s="597"/>
      <c r="CL34" s="597"/>
      <c r="CM34" s="597"/>
      <c r="CN34" s="159"/>
      <c r="CO34" s="596" t="str">
        <f>IF(CQ34="","",MAX(C34:D43,U34:V43,AM34:AN43,BE34:BF43,BW34:BX43)+1)</f>
        <v/>
      </c>
      <c r="CP34" s="596"/>
      <c r="CQ34" s="597" t="str">
        <f>IF('[1]各会計、関係団体の財政状況及び健全化判断比率'!BS7="","",'[1]各会計、関係団体の財政状況及び健全化判断比率'!BS7)</f>
        <v/>
      </c>
      <c r="CR34" s="597"/>
      <c r="CS34" s="597"/>
      <c r="CT34" s="597"/>
      <c r="CU34" s="597"/>
      <c r="CV34" s="597"/>
      <c r="CW34" s="597"/>
      <c r="CX34" s="597"/>
      <c r="CY34" s="597"/>
      <c r="CZ34" s="597"/>
      <c r="DA34" s="597"/>
      <c r="DB34" s="597"/>
      <c r="DC34" s="597"/>
      <c r="DD34" s="597"/>
      <c r="DE34" s="597"/>
      <c r="DF34" s="156"/>
      <c r="DG34" s="598" t="str">
        <f>IF('[1]各会計、関係団体の財政状況及び健全化判断比率'!BR7="","",'[1]各会計、関係団体の財政状況及び健全化判断比率'!BR7)</f>
        <v/>
      </c>
      <c r="DH34" s="598"/>
      <c r="DI34" s="338"/>
      <c r="DJ34" s="137"/>
      <c r="DK34" s="137"/>
      <c r="DL34" s="137"/>
      <c r="DM34" s="137"/>
      <c r="DN34" s="137"/>
      <c r="DO34" s="137"/>
    </row>
    <row r="35" spans="1:119" ht="32.25" customHeight="1" x14ac:dyDescent="0.15">
      <c r="A35" s="138"/>
      <c r="B35" s="158"/>
      <c r="C35" s="596">
        <f>IF(E35="","",C34+1)</f>
        <v>2</v>
      </c>
      <c r="D35" s="596"/>
      <c r="E35" s="597" t="str">
        <f>IF('[1]各会計、関係団体の財政状況及び健全化判断比率'!B8="","",'[1]各会計、関係団体の財政状況及び健全化判断比率'!B8)</f>
        <v>姫島開発総合ｾﾝﾀｰ特別会計</v>
      </c>
      <c r="F35" s="597"/>
      <c r="G35" s="597"/>
      <c r="H35" s="597"/>
      <c r="I35" s="597"/>
      <c r="J35" s="597"/>
      <c r="K35" s="597"/>
      <c r="L35" s="597"/>
      <c r="M35" s="597"/>
      <c r="N35" s="597"/>
      <c r="O35" s="597"/>
      <c r="P35" s="597"/>
      <c r="Q35" s="597"/>
      <c r="R35" s="597"/>
      <c r="S35" s="597"/>
      <c r="T35" s="159"/>
      <c r="U35" s="596">
        <f>IF(W35="","",U34+1)</f>
        <v>6</v>
      </c>
      <c r="V35" s="596"/>
      <c r="W35" s="597" t="str">
        <f>IF('[1]各会計、関係団体の財政状況及び健全化判断比率'!B29="","",'[1]各会計、関係団体の財政状況及び健全化判断比率'!B29)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59"/>
      <c r="AM35" s="596" t="str">
        <f t="shared" ref="AM35:AM43" si="0">IF(AO35="","",AM34+1)</f>
        <v/>
      </c>
      <c r="AN35" s="596"/>
      <c r="AO35" s="597"/>
      <c r="AP35" s="597"/>
      <c r="AQ35" s="597"/>
      <c r="AR35" s="597"/>
      <c r="AS35" s="597"/>
      <c r="AT35" s="597"/>
      <c r="AU35" s="597"/>
      <c r="AV35" s="597"/>
      <c r="AW35" s="597"/>
      <c r="AX35" s="597"/>
      <c r="AY35" s="597"/>
      <c r="AZ35" s="597"/>
      <c r="BA35" s="597"/>
      <c r="BB35" s="597"/>
      <c r="BC35" s="597"/>
      <c r="BD35" s="159"/>
      <c r="BE35" s="596">
        <f t="shared" ref="BE35:BE43" si="1">IF(BG35="","",BE34+1)</f>
        <v>13</v>
      </c>
      <c r="BF35" s="596"/>
      <c r="BG35" s="597" t="str">
        <f>IF('[1]各会計、関係団体の財政状況及び健全化判断比率'!B36="","",'[1]各会計、関係団体の財政状況及び健全化判断比率'!B36)</f>
        <v>姫島丸特別会計</v>
      </c>
      <c r="BH35" s="597"/>
      <c r="BI35" s="597"/>
      <c r="BJ35" s="597"/>
      <c r="BK35" s="597"/>
      <c r="BL35" s="597"/>
      <c r="BM35" s="597"/>
      <c r="BN35" s="597"/>
      <c r="BO35" s="597"/>
      <c r="BP35" s="597"/>
      <c r="BQ35" s="597"/>
      <c r="BR35" s="597"/>
      <c r="BS35" s="597"/>
      <c r="BT35" s="597"/>
      <c r="BU35" s="597"/>
      <c r="BV35" s="159"/>
      <c r="BW35" s="596" t="str">
        <f t="shared" ref="BW35:BW43" si="2">IF(BY35="","",BW34+1)</f>
        <v/>
      </c>
      <c r="BX35" s="596"/>
      <c r="BY35" s="597" t="str">
        <f>IF('[1]各会計、関係団体の財政状況及び健全化判断比率'!B69="","",'[1]各会計、関係団体の財政状況及び健全化判断比率'!B69)</f>
        <v/>
      </c>
      <c r="BZ35" s="597"/>
      <c r="CA35" s="597"/>
      <c r="CB35" s="597"/>
      <c r="CC35" s="597"/>
      <c r="CD35" s="597"/>
      <c r="CE35" s="597"/>
      <c r="CF35" s="597"/>
      <c r="CG35" s="597"/>
      <c r="CH35" s="597"/>
      <c r="CI35" s="597"/>
      <c r="CJ35" s="597"/>
      <c r="CK35" s="597"/>
      <c r="CL35" s="597"/>
      <c r="CM35" s="597"/>
      <c r="CN35" s="159"/>
      <c r="CO35" s="596" t="str">
        <f t="shared" ref="CO35:CO43" si="3">IF(CQ35="","",CO34+1)</f>
        <v/>
      </c>
      <c r="CP35" s="596"/>
      <c r="CQ35" s="597" t="str">
        <f>IF('[1]各会計、関係団体の財政状況及び健全化判断比率'!BS8="","",'[1]各会計、関係団体の財政状況及び健全化判断比率'!BS8)</f>
        <v/>
      </c>
      <c r="CR35" s="597"/>
      <c r="CS35" s="597"/>
      <c r="CT35" s="597"/>
      <c r="CU35" s="597"/>
      <c r="CV35" s="597"/>
      <c r="CW35" s="597"/>
      <c r="CX35" s="597"/>
      <c r="CY35" s="597"/>
      <c r="CZ35" s="597"/>
      <c r="DA35" s="597"/>
      <c r="DB35" s="597"/>
      <c r="DC35" s="597"/>
      <c r="DD35" s="597"/>
      <c r="DE35" s="597"/>
      <c r="DF35" s="156"/>
      <c r="DG35" s="598" t="str">
        <f>IF('[1]各会計、関係団体の財政状況及び健全化判断比率'!BR8="","",'[1]各会計、関係団体の財政状況及び健全化判断比率'!BR8)</f>
        <v/>
      </c>
      <c r="DH35" s="598"/>
      <c r="DI35" s="338"/>
      <c r="DJ35" s="137"/>
      <c r="DK35" s="137"/>
      <c r="DL35" s="137"/>
      <c r="DM35" s="137"/>
      <c r="DN35" s="137"/>
      <c r="DO35" s="137"/>
    </row>
    <row r="36" spans="1:119" ht="32.25" customHeight="1" x14ac:dyDescent="0.15">
      <c r="A36" s="138"/>
      <c r="B36" s="158"/>
      <c r="C36" s="596">
        <f>IF(E36="","",C35+1)</f>
        <v>3</v>
      </c>
      <c r="D36" s="596"/>
      <c r="E36" s="597" t="str">
        <f>IF('[1]各会計、関係団体の財政状況及び健全化判断比率'!B9="","",'[1]各会計、関係団体の財政状況及び健全化判断比率'!B9)</f>
        <v>ケーブルテレビ事業特別会計</v>
      </c>
      <c r="F36" s="597"/>
      <c r="G36" s="597"/>
      <c r="H36" s="597"/>
      <c r="I36" s="597"/>
      <c r="J36" s="597"/>
      <c r="K36" s="597"/>
      <c r="L36" s="597"/>
      <c r="M36" s="597"/>
      <c r="N36" s="597"/>
      <c r="O36" s="597"/>
      <c r="P36" s="597"/>
      <c r="Q36" s="597"/>
      <c r="R36" s="597"/>
      <c r="S36" s="597"/>
      <c r="T36" s="159"/>
      <c r="U36" s="596">
        <f t="shared" ref="U36:U43" si="4">IF(W36="","",U35+1)</f>
        <v>7</v>
      </c>
      <c r="V36" s="596"/>
      <c r="W36" s="597" t="str">
        <f>IF('[1]各会計、関係団体の財政状況及び健全化判断比率'!B30="","",'[1]各会計、関係団体の財政状況及び健全化判断比率'!B30)</f>
        <v>駐車場特別会計</v>
      </c>
      <c r="X36" s="597"/>
      <c r="Y36" s="597"/>
      <c r="Z36" s="597"/>
      <c r="AA36" s="597"/>
      <c r="AB36" s="597"/>
      <c r="AC36" s="597"/>
      <c r="AD36" s="597"/>
      <c r="AE36" s="597"/>
      <c r="AF36" s="597"/>
      <c r="AG36" s="597"/>
      <c r="AH36" s="597"/>
      <c r="AI36" s="597"/>
      <c r="AJ36" s="597"/>
      <c r="AK36" s="597"/>
      <c r="AL36" s="159"/>
      <c r="AM36" s="596" t="str">
        <f t="shared" si="0"/>
        <v/>
      </c>
      <c r="AN36" s="596"/>
      <c r="AO36" s="597"/>
      <c r="AP36" s="597"/>
      <c r="AQ36" s="597"/>
      <c r="AR36" s="597"/>
      <c r="AS36" s="597"/>
      <c r="AT36" s="597"/>
      <c r="AU36" s="597"/>
      <c r="AV36" s="597"/>
      <c r="AW36" s="597"/>
      <c r="AX36" s="597"/>
      <c r="AY36" s="597"/>
      <c r="AZ36" s="597"/>
      <c r="BA36" s="597"/>
      <c r="BB36" s="597"/>
      <c r="BC36" s="597"/>
      <c r="BD36" s="159"/>
      <c r="BE36" s="596">
        <f t="shared" si="1"/>
        <v>14</v>
      </c>
      <c r="BF36" s="596"/>
      <c r="BG36" s="597" t="str">
        <f>IF('[1]各会計、関係団体の財政状況及び健全化判断比率'!B37="","",'[1]各会計、関係団体の財政状況及び健全化判断比率'!B37)</f>
        <v>下水道特別会計</v>
      </c>
      <c r="BH36" s="597"/>
      <c r="BI36" s="597"/>
      <c r="BJ36" s="597"/>
      <c r="BK36" s="597"/>
      <c r="BL36" s="597"/>
      <c r="BM36" s="597"/>
      <c r="BN36" s="597"/>
      <c r="BO36" s="597"/>
      <c r="BP36" s="597"/>
      <c r="BQ36" s="597"/>
      <c r="BR36" s="597"/>
      <c r="BS36" s="597"/>
      <c r="BT36" s="597"/>
      <c r="BU36" s="597"/>
      <c r="BV36" s="159"/>
      <c r="BW36" s="596" t="str">
        <f t="shared" si="2"/>
        <v/>
      </c>
      <c r="BX36" s="596"/>
      <c r="BY36" s="597" t="str">
        <f>IF('[1]各会計、関係団体の財政状況及び健全化判断比率'!B70="","",'[1]各会計、関係団体の財政状況及び健全化判断比率'!B70)</f>
        <v/>
      </c>
      <c r="BZ36" s="597"/>
      <c r="CA36" s="597"/>
      <c r="CB36" s="597"/>
      <c r="CC36" s="597"/>
      <c r="CD36" s="597"/>
      <c r="CE36" s="597"/>
      <c r="CF36" s="597"/>
      <c r="CG36" s="597"/>
      <c r="CH36" s="597"/>
      <c r="CI36" s="597"/>
      <c r="CJ36" s="597"/>
      <c r="CK36" s="597"/>
      <c r="CL36" s="597"/>
      <c r="CM36" s="597"/>
      <c r="CN36" s="159"/>
      <c r="CO36" s="596" t="str">
        <f t="shared" si="3"/>
        <v/>
      </c>
      <c r="CP36" s="596"/>
      <c r="CQ36" s="597" t="str">
        <f>IF('[1]各会計、関係団体の財政状況及び健全化判断比率'!BS9="","",'[1]各会計、関係団体の財政状況及び健全化判断比率'!BS9)</f>
        <v/>
      </c>
      <c r="CR36" s="597"/>
      <c r="CS36" s="597"/>
      <c r="CT36" s="597"/>
      <c r="CU36" s="597"/>
      <c r="CV36" s="597"/>
      <c r="CW36" s="597"/>
      <c r="CX36" s="597"/>
      <c r="CY36" s="597"/>
      <c r="CZ36" s="597"/>
      <c r="DA36" s="597"/>
      <c r="DB36" s="597"/>
      <c r="DC36" s="597"/>
      <c r="DD36" s="597"/>
      <c r="DE36" s="597"/>
      <c r="DF36" s="156"/>
      <c r="DG36" s="598" t="str">
        <f>IF('[1]各会計、関係団体の財政状況及び健全化判断比率'!BR9="","",'[1]各会計、関係団体の財政状況及び健全化判断比率'!BR9)</f>
        <v/>
      </c>
      <c r="DH36" s="598"/>
      <c r="DI36" s="338"/>
      <c r="DJ36" s="137"/>
      <c r="DK36" s="137"/>
      <c r="DL36" s="137"/>
      <c r="DM36" s="137"/>
      <c r="DN36" s="137"/>
      <c r="DO36" s="137"/>
    </row>
    <row r="37" spans="1:119" ht="32.25" customHeight="1" x14ac:dyDescent="0.15">
      <c r="A37" s="138"/>
      <c r="B37" s="158"/>
      <c r="C37" s="596">
        <f>IF(E37="","",C36+1)</f>
        <v>4</v>
      </c>
      <c r="D37" s="596"/>
      <c r="E37" s="597" t="str">
        <f>IF('[1]各会計、関係団体の財政状況及び健全化判断比率'!B10="","",'[1]各会計、関係団体の財政状況及び健全化判断比率'!B10)</f>
        <v>高齢者生活福祉センター特別会計（普通会計）</v>
      </c>
      <c r="F37" s="597"/>
      <c r="G37" s="597"/>
      <c r="H37" s="597"/>
      <c r="I37" s="597"/>
      <c r="J37" s="597"/>
      <c r="K37" s="597"/>
      <c r="L37" s="597"/>
      <c r="M37" s="597"/>
      <c r="N37" s="597"/>
      <c r="O37" s="597"/>
      <c r="P37" s="597"/>
      <c r="Q37" s="597"/>
      <c r="R37" s="597"/>
      <c r="S37" s="597"/>
      <c r="T37" s="159"/>
      <c r="U37" s="596">
        <f t="shared" si="4"/>
        <v>8</v>
      </c>
      <c r="V37" s="596"/>
      <c r="W37" s="597" t="str">
        <f>IF('[1]各会計、関係団体の財政状況及び健全化判断比率'!B31="","",'[1]各会計、関係団体の財政状況及び健全化判断比率'!B31)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59"/>
      <c r="AM37" s="596" t="str">
        <f t="shared" si="0"/>
        <v/>
      </c>
      <c r="AN37" s="596"/>
      <c r="AO37" s="597"/>
      <c r="AP37" s="597"/>
      <c r="AQ37" s="597"/>
      <c r="AR37" s="597"/>
      <c r="AS37" s="597"/>
      <c r="AT37" s="597"/>
      <c r="AU37" s="597"/>
      <c r="AV37" s="597"/>
      <c r="AW37" s="597"/>
      <c r="AX37" s="597"/>
      <c r="AY37" s="597"/>
      <c r="AZ37" s="597"/>
      <c r="BA37" s="597"/>
      <c r="BB37" s="597"/>
      <c r="BC37" s="597"/>
      <c r="BD37" s="159"/>
      <c r="BE37" s="596">
        <f t="shared" si="1"/>
        <v>15</v>
      </c>
      <c r="BF37" s="596"/>
      <c r="BG37" s="597" t="str">
        <f>IF('[1]各会計、関係団体の財政状況及び健全化判断比率'!B38="","",'[1]各会計、関係団体の財政状況及び健全化判断比率'!B38)</f>
        <v>漁業集落排水事業特別会計</v>
      </c>
      <c r="BH37" s="597"/>
      <c r="BI37" s="597"/>
      <c r="BJ37" s="597"/>
      <c r="BK37" s="597"/>
      <c r="BL37" s="597"/>
      <c r="BM37" s="597"/>
      <c r="BN37" s="597"/>
      <c r="BO37" s="597"/>
      <c r="BP37" s="597"/>
      <c r="BQ37" s="597"/>
      <c r="BR37" s="597"/>
      <c r="BS37" s="597"/>
      <c r="BT37" s="597"/>
      <c r="BU37" s="597"/>
      <c r="BV37" s="159"/>
      <c r="BW37" s="596" t="str">
        <f t="shared" si="2"/>
        <v/>
      </c>
      <c r="BX37" s="596"/>
      <c r="BY37" s="597" t="str">
        <f>IF('[1]各会計、関係団体の財政状況及び健全化判断比率'!B71="","",'[1]各会計、関係団体の財政状況及び健全化判断比率'!B71)</f>
        <v/>
      </c>
      <c r="BZ37" s="597"/>
      <c r="CA37" s="597"/>
      <c r="CB37" s="597"/>
      <c r="CC37" s="597"/>
      <c r="CD37" s="597"/>
      <c r="CE37" s="597"/>
      <c r="CF37" s="597"/>
      <c r="CG37" s="597"/>
      <c r="CH37" s="597"/>
      <c r="CI37" s="597"/>
      <c r="CJ37" s="597"/>
      <c r="CK37" s="597"/>
      <c r="CL37" s="597"/>
      <c r="CM37" s="597"/>
      <c r="CN37" s="159"/>
      <c r="CO37" s="596" t="str">
        <f t="shared" si="3"/>
        <v/>
      </c>
      <c r="CP37" s="596"/>
      <c r="CQ37" s="597" t="str">
        <f>IF('[1]各会計、関係団体の財政状況及び健全化判断比率'!BS10="","",'[1]各会計、関係団体の財政状況及び健全化判断比率'!BS10)</f>
        <v/>
      </c>
      <c r="CR37" s="597"/>
      <c r="CS37" s="597"/>
      <c r="CT37" s="597"/>
      <c r="CU37" s="597"/>
      <c r="CV37" s="597"/>
      <c r="CW37" s="597"/>
      <c r="CX37" s="597"/>
      <c r="CY37" s="597"/>
      <c r="CZ37" s="597"/>
      <c r="DA37" s="597"/>
      <c r="DB37" s="597"/>
      <c r="DC37" s="597"/>
      <c r="DD37" s="597"/>
      <c r="DE37" s="597"/>
      <c r="DF37" s="156"/>
      <c r="DG37" s="598" t="str">
        <f>IF('[1]各会計、関係団体の財政状況及び健全化判断比率'!BR10="","",'[1]各会計、関係団体の財政状況及び健全化判断比率'!BR10)</f>
        <v/>
      </c>
      <c r="DH37" s="598"/>
      <c r="DI37" s="338"/>
      <c r="DJ37" s="137"/>
      <c r="DK37" s="137"/>
      <c r="DL37" s="137"/>
      <c r="DM37" s="137"/>
      <c r="DN37" s="137"/>
      <c r="DO37" s="137"/>
    </row>
    <row r="38" spans="1:119" ht="32.25" customHeight="1" x14ac:dyDescent="0.15">
      <c r="A38" s="138"/>
      <c r="B38" s="158"/>
      <c r="C38" s="596" t="str">
        <f t="shared" ref="C38:C43" si="5">IF(E38="","",C37+1)</f>
        <v/>
      </c>
      <c r="D38" s="596"/>
      <c r="E38" s="597" t="str">
        <f>IF('[1]各会計、関係団体の財政状況及び健全化判断比率'!B11="","",'[1]各会計、関係団体の財政状況及び健全化判断比率'!B11)</f>
        <v/>
      </c>
      <c r="F38" s="597"/>
      <c r="G38" s="597"/>
      <c r="H38" s="597"/>
      <c r="I38" s="597"/>
      <c r="J38" s="597"/>
      <c r="K38" s="597"/>
      <c r="L38" s="597"/>
      <c r="M38" s="597"/>
      <c r="N38" s="597"/>
      <c r="O38" s="597"/>
      <c r="P38" s="597"/>
      <c r="Q38" s="597"/>
      <c r="R38" s="597"/>
      <c r="S38" s="597"/>
      <c r="T38" s="159"/>
      <c r="U38" s="596">
        <f t="shared" si="4"/>
        <v>9</v>
      </c>
      <c r="V38" s="596"/>
      <c r="W38" s="597" t="str">
        <f>IF('[1]各会計、関係団体の財政状況及び健全化判断比率'!B32="","",'[1]各会計、関係団体の財政状況及び健全化判断比率'!B32)</f>
        <v>高齢者生活福祉センター特別会計</v>
      </c>
      <c r="X38" s="597"/>
      <c r="Y38" s="597"/>
      <c r="Z38" s="597"/>
      <c r="AA38" s="597"/>
      <c r="AB38" s="597"/>
      <c r="AC38" s="597"/>
      <c r="AD38" s="597"/>
      <c r="AE38" s="597"/>
      <c r="AF38" s="597"/>
      <c r="AG38" s="597"/>
      <c r="AH38" s="597"/>
      <c r="AI38" s="597"/>
      <c r="AJ38" s="597"/>
      <c r="AK38" s="597"/>
      <c r="AL38" s="159"/>
      <c r="AM38" s="596" t="str">
        <f t="shared" si="0"/>
        <v/>
      </c>
      <c r="AN38" s="596"/>
      <c r="AO38" s="597"/>
      <c r="AP38" s="597"/>
      <c r="AQ38" s="597"/>
      <c r="AR38" s="597"/>
      <c r="AS38" s="597"/>
      <c r="AT38" s="597"/>
      <c r="AU38" s="597"/>
      <c r="AV38" s="597"/>
      <c r="AW38" s="597"/>
      <c r="AX38" s="597"/>
      <c r="AY38" s="597"/>
      <c r="AZ38" s="597"/>
      <c r="BA38" s="597"/>
      <c r="BB38" s="597"/>
      <c r="BC38" s="597"/>
      <c r="BD38" s="159"/>
      <c r="BE38" s="596" t="str">
        <f t="shared" si="1"/>
        <v/>
      </c>
      <c r="BF38" s="596"/>
      <c r="BG38" s="597"/>
      <c r="BH38" s="597"/>
      <c r="BI38" s="597"/>
      <c r="BJ38" s="597"/>
      <c r="BK38" s="597"/>
      <c r="BL38" s="597"/>
      <c r="BM38" s="597"/>
      <c r="BN38" s="597"/>
      <c r="BO38" s="597"/>
      <c r="BP38" s="597"/>
      <c r="BQ38" s="597"/>
      <c r="BR38" s="597"/>
      <c r="BS38" s="597"/>
      <c r="BT38" s="597"/>
      <c r="BU38" s="597"/>
      <c r="BV38" s="159"/>
      <c r="BW38" s="596" t="str">
        <f t="shared" si="2"/>
        <v/>
      </c>
      <c r="BX38" s="596"/>
      <c r="BY38" s="597" t="str">
        <f>IF('[1]各会計、関係団体の財政状況及び健全化判断比率'!B72="","",'[1]各会計、関係団体の財政状況及び健全化判断比率'!B72)</f>
        <v/>
      </c>
      <c r="BZ38" s="597"/>
      <c r="CA38" s="597"/>
      <c r="CB38" s="597"/>
      <c r="CC38" s="597"/>
      <c r="CD38" s="597"/>
      <c r="CE38" s="597"/>
      <c r="CF38" s="597"/>
      <c r="CG38" s="597"/>
      <c r="CH38" s="597"/>
      <c r="CI38" s="597"/>
      <c r="CJ38" s="597"/>
      <c r="CK38" s="597"/>
      <c r="CL38" s="597"/>
      <c r="CM38" s="597"/>
      <c r="CN38" s="159"/>
      <c r="CO38" s="596" t="str">
        <f t="shared" si="3"/>
        <v/>
      </c>
      <c r="CP38" s="596"/>
      <c r="CQ38" s="597" t="str">
        <f>IF('[1]各会計、関係団体の財政状況及び健全化判断比率'!BS11="","",'[1]各会計、関係団体の財政状況及び健全化判断比率'!BS11)</f>
        <v/>
      </c>
      <c r="CR38" s="597"/>
      <c r="CS38" s="597"/>
      <c r="CT38" s="597"/>
      <c r="CU38" s="597"/>
      <c r="CV38" s="597"/>
      <c r="CW38" s="597"/>
      <c r="CX38" s="597"/>
      <c r="CY38" s="597"/>
      <c r="CZ38" s="597"/>
      <c r="DA38" s="597"/>
      <c r="DB38" s="597"/>
      <c r="DC38" s="597"/>
      <c r="DD38" s="597"/>
      <c r="DE38" s="597"/>
      <c r="DF38" s="156"/>
      <c r="DG38" s="598" t="str">
        <f>IF('[1]各会計、関係団体の財政状況及び健全化判断比率'!BR11="","",'[1]各会計、関係団体の財政状況及び健全化判断比率'!BR11)</f>
        <v/>
      </c>
      <c r="DH38" s="598"/>
      <c r="DI38" s="338"/>
      <c r="DJ38" s="137"/>
      <c r="DK38" s="137"/>
      <c r="DL38" s="137"/>
      <c r="DM38" s="137"/>
      <c r="DN38" s="137"/>
      <c r="DO38" s="137"/>
    </row>
    <row r="39" spans="1:119" ht="32.25" customHeight="1" x14ac:dyDescent="0.15">
      <c r="A39" s="138"/>
      <c r="B39" s="158"/>
      <c r="C39" s="596" t="str">
        <f t="shared" si="5"/>
        <v/>
      </c>
      <c r="D39" s="596"/>
      <c r="E39" s="597" t="str">
        <f>IF('[1]各会計、関係団体の財政状況及び健全化判断比率'!B12="","",'[1]各会計、関係団体の財政状況及び健全化判断比率'!B12)</f>
        <v/>
      </c>
      <c r="F39" s="597"/>
      <c r="G39" s="597"/>
      <c r="H39" s="597"/>
      <c r="I39" s="597"/>
      <c r="J39" s="597"/>
      <c r="K39" s="597"/>
      <c r="L39" s="597"/>
      <c r="M39" s="597"/>
      <c r="N39" s="597"/>
      <c r="O39" s="597"/>
      <c r="P39" s="597"/>
      <c r="Q39" s="597"/>
      <c r="R39" s="597"/>
      <c r="S39" s="597"/>
      <c r="T39" s="159"/>
      <c r="U39" s="596">
        <f t="shared" si="4"/>
        <v>10</v>
      </c>
      <c r="V39" s="596"/>
      <c r="W39" s="597" t="str">
        <f>IF('[1]各会計、関係団体の財政状況及び健全化判断比率'!B33="","",'[1]各会計、関係団体の財政状況及び健全化判断比率'!B33)</f>
        <v>地域包括支援センター特別会計</v>
      </c>
      <c r="X39" s="597"/>
      <c r="Y39" s="597"/>
      <c r="Z39" s="597"/>
      <c r="AA39" s="597"/>
      <c r="AB39" s="597"/>
      <c r="AC39" s="597"/>
      <c r="AD39" s="597"/>
      <c r="AE39" s="597"/>
      <c r="AF39" s="597"/>
      <c r="AG39" s="597"/>
      <c r="AH39" s="597"/>
      <c r="AI39" s="597"/>
      <c r="AJ39" s="597"/>
      <c r="AK39" s="597"/>
      <c r="AL39" s="159"/>
      <c r="AM39" s="596" t="str">
        <f t="shared" si="0"/>
        <v/>
      </c>
      <c r="AN39" s="596"/>
      <c r="AO39" s="597"/>
      <c r="AP39" s="597"/>
      <c r="AQ39" s="597"/>
      <c r="AR39" s="597"/>
      <c r="AS39" s="597"/>
      <c r="AT39" s="597"/>
      <c r="AU39" s="597"/>
      <c r="AV39" s="597"/>
      <c r="AW39" s="597"/>
      <c r="AX39" s="597"/>
      <c r="AY39" s="597"/>
      <c r="AZ39" s="597"/>
      <c r="BA39" s="597"/>
      <c r="BB39" s="597"/>
      <c r="BC39" s="597"/>
      <c r="BD39" s="159"/>
      <c r="BE39" s="596" t="str">
        <f t="shared" si="1"/>
        <v/>
      </c>
      <c r="BF39" s="596"/>
      <c r="BG39" s="597"/>
      <c r="BH39" s="597"/>
      <c r="BI39" s="597"/>
      <c r="BJ39" s="597"/>
      <c r="BK39" s="597"/>
      <c r="BL39" s="597"/>
      <c r="BM39" s="597"/>
      <c r="BN39" s="597"/>
      <c r="BO39" s="597"/>
      <c r="BP39" s="597"/>
      <c r="BQ39" s="597"/>
      <c r="BR39" s="597"/>
      <c r="BS39" s="597"/>
      <c r="BT39" s="597"/>
      <c r="BU39" s="597"/>
      <c r="BV39" s="159"/>
      <c r="BW39" s="596" t="str">
        <f t="shared" si="2"/>
        <v/>
      </c>
      <c r="BX39" s="596"/>
      <c r="BY39" s="597" t="str">
        <f>IF('[1]各会計、関係団体の財政状況及び健全化判断比率'!B73="","",'[1]各会計、関係団体の財政状況及び健全化判断比率'!B73)</f>
        <v/>
      </c>
      <c r="BZ39" s="597"/>
      <c r="CA39" s="597"/>
      <c r="CB39" s="597"/>
      <c r="CC39" s="597"/>
      <c r="CD39" s="597"/>
      <c r="CE39" s="597"/>
      <c r="CF39" s="597"/>
      <c r="CG39" s="597"/>
      <c r="CH39" s="597"/>
      <c r="CI39" s="597"/>
      <c r="CJ39" s="597"/>
      <c r="CK39" s="597"/>
      <c r="CL39" s="597"/>
      <c r="CM39" s="597"/>
      <c r="CN39" s="159"/>
      <c r="CO39" s="596" t="str">
        <f t="shared" si="3"/>
        <v/>
      </c>
      <c r="CP39" s="596"/>
      <c r="CQ39" s="597" t="str">
        <f>IF('[1]各会計、関係団体の財政状況及び健全化判断比率'!BS12="","",'[1]各会計、関係団体の財政状況及び健全化判断比率'!BS12)</f>
        <v/>
      </c>
      <c r="CR39" s="597"/>
      <c r="CS39" s="597"/>
      <c r="CT39" s="597"/>
      <c r="CU39" s="597"/>
      <c r="CV39" s="597"/>
      <c r="CW39" s="597"/>
      <c r="CX39" s="597"/>
      <c r="CY39" s="597"/>
      <c r="CZ39" s="597"/>
      <c r="DA39" s="597"/>
      <c r="DB39" s="597"/>
      <c r="DC39" s="597"/>
      <c r="DD39" s="597"/>
      <c r="DE39" s="597"/>
      <c r="DF39" s="156"/>
      <c r="DG39" s="598" t="str">
        <f>IF('[1]各会計、関係団体の財政状況及び健全化判断比率'!BR12="","",'[1]各会計、関係団体の財政状況及び健全化判断比率'!BR12)</f>
        <v/>
      </c>
      <c r="DH39" s="598"/>
      <c r="DI39" s="338"/>
      <c r="DJ39" s="137"/>
      <c r="DK39" s="137"/>
      <c r="DL39" s="137"/>
      <c r="DM39" s="137"/>
      <c r="DN39" s="137"/>
      <c r="DO39" s="137"/>
    </row>
    <row r="40" spans="1:119" ht="32.25" customHeight="1" x14ac:dyDescent="0.15">
      <c r="A40" s="138"/>
      <c r="B40" s="158"/>
      <c r="C40" s="596" t="str">
        <f t="shared" si="5"/>
        <v/>
      </c>
      <c r="D40" s="596"/>
      <c r="E40" s="597" t="str">
        <f>IF('[1]各会計、関係団体の財政状況及び健全化判断比率'!B13="","",'[1]各会計、関係団体の財政状況及び健全化判断比率'!B13)</f>
        <v/>
      </c>
      <c r="F40" s="597"/>
      <c r="G40" s="597"/>
      <c r="H40" s="597"/>
      <c r="I40" s="597"/>
      <c r="J40" s="597"/>
      <c r="K40" s="597"/>
      <c r="L40" s="597"/>
      <c r="M40" s="597"/>
      <c r="N40" s="597"/>
      <c r="O40" s="597"/>
      <c r="P40" s="597"/>
      <c r="Q40" s="597"/>
      <c r="R40" s="597"/>
      <c r="S40" s="597"/>
      <c r="T40" s="159"/>
      <c r="U40" s="596">
        <f t="shared" si="4"/>
        <v>11</v>
      </c>
      <c r="V40" s="596"/>
      <c r="W40" s="597" t="str">
        <f>IF('[1]各会計、関係団体の財政状況及び健全化判断比率'!B34="","",'[1]各会計、関係団体の財政状況及び健全化判断比率'!B34)</f>
        <v>後期高齢者医療特別会計</v>
      </c>
      <c r="X40" s="597"/>
      <c r="Y40" s="597"/>
      <c r="Z40" s="597"/>
      <c r="AA40" s="597"/>
      <c r="AB40" s="597"/>
      <c r="AC40" s="597"/>
      <c r="AD40" s="597"/>
      <c r="AE40" s="597"/>
      <c r="AF40" s="597"/>
      <c r="AG40" s="597"/>
      <c r="AH40" s="597"/>
      <c r="AI40" s="597"/>
      <c r="AJ40" s="597"/>
      <c r="AK40" s="597"/>
      <c r="AL40" s="159"/>
      <c r="AM40" s="596" t="str">
        <f t="shared" si="0"/>
        <v/>
      </c>
      <c r="AN40" s="596"/>
      <c r="AO40" s="597"/>
      <c r="AP40" s="597"/>
      <c r="AQ40" s="597"/>
      <c r="AR40" s="597"/>
      <c r="AS40" s="597"/>
      <c r="AT40" s="597"/>
      <c r="AU40" s="597"/>
      <c r="AV40" s="597"/>
      <c r="AW40" s="597"/>
      <c r="AX40" s="597"/>
      <c r="AY40" s="597"/>
      <c r="AZ40" s="597"/>
      <c r="BA40" s="597"/>
      <c r="BB40" s="597"/>
      <c r="BC40" s="597"/>
      <c r="BD40" s="159"/>
      <c r="BE40" s="596" t="str">
        <f t="shared" si="1"/>
        <v/>
      </c>
      <c r="BF40" s="596"/>
      <c r="BG40" s="597"/>
      <c r="BH40" s="597"/>
      <c r="BI40" s="597"/>
      <c r="BJ40" s="597"/>
      <c r="BK40" s="597"/>
      <c r="BL40" s="597"/>
      <c r="BM40" s="597"/>
      <c r="BN40" s="597"/>
      <c r="BO40" s="597"/>
      <c r="BP40" s="597"/>
      <c r="BQ40" s="597"/>
      <c r="BR40" s="597"/>
      <c r="BS40" s="597"/>
      <c r="BT40" s="597"/>
      <c r="BU40" s="597"/>
      <c r="BV40" s="159"/>
      <c r="BW40" s="596" t="str">
        <f t="shared" si="2"/>
        <v/>
      </c>
      <c r="BX40" s="596"/>
      <c r="BY40" s="597" t="str">
        <f>IF('[1]各会計、関係団体の財政状況及び健全化判断比率'!B74="","",'[1]各会計、関係団体の財政状況及び健全化判断比率'!B74)</f>
        <v/>
      </c>
      <c r="BZ40" s="597"/>
      <c r="CA40" s="597"/>
      <c r="CB40" s="597"/>
      <c r="CC40" s="597"/>
      <c r="CD40" s="597"/>
      <c r="CE40" s="597"/>
      <c r="CF40" s="597"/>
      <c r="CG40" s="597"/>
      <c r="CH40" s="597"/>
      <c r="CI40" s="597"/>
      <c r="CJ40" s="597"/>
      <c r="CK40" s="597"/>
      <c r="CL40" s="597"/>
      <c r="CM40" s="597"/>
      <c r="CN40" s="159"/>
      <c r="CO40" s="596" t="str">
        <f t="shared" si="3"/>
        <v/>
      </c>
      <c r="CP40" s="596"/>
      <c r="CQ40" s="597" t="str">
        <f>IF('[1]各会計、関係団体の財政状況及び健全化判断比率'!BS13="","",'[1]各会計、関係団体の財政状況及び健全化判断比率'!BS13)</f>
        <v/>
      </c>
      <c r="CR40" s="597"/>
      <c r="CS40" s="597"/>
      <c r="CT40" s="597"/>
      <c r="CU40" s="597"/>
      <c r="CV40" s="597"/>
      <c r="CW40" s="597"/>
      <c r="CX40" s="597"/>
      <c r="CY40" s="597"/>
      <c r="CZ40" s="597"/>
      <c r="DA40" s="597"/>
      <c r="DB40" s="597"/>
      <c r="DC40" s="597"/>
      <c r="DD40" s="597"/>
      <c r="DE40" s="597"/>
      <c r="DF40" s="156"/>
      <c r="DG40" s="598" t="str">
        <f>IF('[1]各会計、関係団体の財政状況及び健全化判断比率'!BR13="","",'[1]各会計、関係団体の財政状況及び健全化判断比率'!BR13)</f>
        <v/>
      </c>
      <c r="DH40" s="598"/>
      <c r="DI40" s="338"/>
      <c r="DJ40" s="137"/>
      <c r="DK40" s="137"/>
      <c r="DL40" s="137"/>
      <c r="DM40" s="137"/>
      <c r="DN40" s="137"/>
      <c r="DO40" s="137"/>
    </row>
    <row r="41" spans="1:119" ht="32.25" customHeight="1" x14ac:dyDescent="0.15">
      <c r="A41" s="138"/>
      <c r="B41" s="158"/>
      <c r="C41" s="596" t="str">
        <f t="shared" si="5"/>
        <v/>
      </c>
      <c r="D41" s="596"/>
      <c r="E41" s="597" t="str">
        <f>IF('[1]各会計、関係団体の財政状況及び健全化判断比率'!B14="","",'[1]各会計、関係団体の財政状況及び健全化判断比率'!B14)</f>
        <v/>
      </c>
      <c r="F41" s="597"/>
      <c r="G41" s="597"/>
      <c r="H41" s="597"/>
      <c r="I41" s="597"/>
      <c r="J41" s="597"/>
      <c r="K41" s="597"/>
      <c r="L41" s="597"/>
      <c r="M41" s="597"/>
      <c r="N41" s="597"/>
      <c r="O41" s="597"/>
      <c r="P41" s="597"/>
      <c r="Q41" s="597"/>
      <c r="R41" s="597"/>
      <c r="S41" s="597"/>
      <c r="T41" s="159"/>
      <c r="U41" s="596" t="str">
        <f t="shared" si="4"/>
        <v/>
      </c>
      <c r="V41" s="596"/>
      <c r="W41" s="597"/>
      <c r="X41" s="597"/>
      <c r="Y41" s="597"/>
      <c r="Z41" s="597"/>
      <c r="AA41" s="597"/>
      <c r="AB41" s="597"/>
      <c r="AC41" s="597"/>
      <c r="AD41" s="597"/>
      <c r="AE41" s="597"/>
      <c r="AF41" s="597"/>
      <c r="AG41" s="597"/>
      <c r="AH41" s="597"/>
      <c r="AI41" s="597"/>
      <c r="AJ41" s="597"/>
      <c r="AK41" s="597"/>
      <c r="AL41" s="159"/>
      <c r="AM41" s="596" t="str">
        <f t="shared" si="0"/>
        <v/>
      </c>
      <c r="AN41" s="596"/>
      <c r="AO41" s="597"/>
      <c r="AP41" s="597"/>
      <c r="AQ41" s="597"/>
      <c r="AR41" s="597"/>
      <c r="AS41" s="597"/>
      <c r="AT41" s="597"/>
      <c r="AU41" s="597"/>
      <c r="AV41" s="597"/>
      <c r="AW41" s="597"/>
      <c r="AX41" s="597"/>
      <c r="AY41" s="597"/>
      <c r="AZ41" s="597"/>
      <c r="BA41" s="597"/>
      <c r="BB41" s="597"/>
      <c r="BC41" s="597"/>
      <c r="BD41" s="159"/>
      <c r="BE41" s="596" t="str">
        <f t="shared" si="1"/>
        <v/>
      </c>
      <c r="BF41" s="596"/>
      <c r="BG41" s="597"/>
      <c r="BH41" s="597"/>
      <c r="BI41" s="597"/>
      <c r="BJ41" s="597"/>
      <c r="BK41" s="597"/>
      <c r="BL41" s="597"/>
      <c r="BM41" s="597"/>
      <c r="BN41" s="597"/>
      <c r="BO41" s="597"/>
      <c r="BP41" s="597"/>
      <c r="BQ41" s="597"/>
      <c r="BR41" s="597"/>
      <c r="BS41" s="597"/>
      <c r="BT41" s="597"/>
      <c r="BU41" s="597"/>
      <c r="BV41" s="159"/>
      <c r="BW41" s="596" t="str">
        <f t="shared" si="2"/>
        <v/>
      </c>
      <c r="BX41" s="596"/>
      <c r="BY41" s="597" t="str">
        <f>IF('[1]各会計、関係団体の財政状況及び健全化判断比率'!B75="","",'[1]各会計、関係団体の財政状況及び健全化判断比率'!B75)</f>
        <v/>
      </c>
      <c r="BZ41" s="597"/>
      <c r="CA41" s="597"/>
      <c r="CB41" s="597"/>
      <c r="CC41" s="597"/>
      <c r="CD41" s="597"/>
      <c r="CE41" s="597"/>
      <c r="CF41" s="597"/>
      <c r="CG41" s="597"/>
      <c r="CH41" s="597"/>
      <c r="CI41" s="597"/>
      <c r="CJ41" s="597"/>
      <c r="CK41" s="597"/>
      <c r="CL41" s="597"/>
      <c r="CM41" s="597"/>
      <c r="CN41" s="159"/>
      <c r="CO41" s="596" t="str">
        <f t="shared" si="3"/>
        <v/>
      </c>
      <c r="CP41" s="596"/>
      <c r="CQ41" s="597" t="str">
        <f>IF('[1]各会計、関係団体の財政状況及び健全化判断比率'!BS14="","",'[1]各会計、関係団体の財政状況及び健全化判断比率'!BS14)</f>
        <v/>
      </c>
      <c r="CR41" s="597"/>
      <c r="CS41" s="597"/>
      <c r="CT41" s="597"/>
      <c r="CU41" s="597"/>
      <c r="CV41" s="597"/>
      <c r="CW41" s="597"/>
      <c r="CX41" s="597"/>
      <c r="CY41" s="597"/>
      <c r="CZ41" s="597"/>
      <c r="DA41" s="597"/>
      <c r="DB41" s="597"/>
      <c r="DC41" s="597"/>
      <c r="DD41" s="597"/>
      <c r="DE41" s="597"/>
      <c r="DF41" s="156"/>
      <c r="DG41" s="598" t="str">
        <f>IF('[1]各会計、関係団体の財政状況及び健全化判断比率'!BR14="","",'[1]各会計、関係団体の財政状況及び健全化判断比率'!BR14)</f>
        <v/>
      </c>
      <c r="DH41" s="598"/>
      <c r="DI41" s="338"/>
      <c r="DJ41" s="137"/>
      <c r="DK41" s="137"/>
      <c r="DL41" s="137"/>
      <c r="DM41" s="137"/>
      <c r="DN41" s="137"/>
      <c r="DO41" s="137"/>
    </row>
    <row r="42" spans="1:119" ht="32.25" customHeight="1" x14ac:dyDescent="0.15">
      <c r="A42" s="137"/>
      <c r="B42" s="158"/>
      <c r="C42" s="596" t="str">
        <f t="shared" si="5"/>
        <v/>
      </c>
      <c r="D42" s="596"/>
      <c r="E42" s="597" t="str">
        <f>IF('[1]各会計、関係団体の財政状況及び健全化判断比率'!B15="","",'[1]各会計、関係団体の財政状況及び健全化判断比率'!B15)</f>
        <v/>
      </c>
      <c r="F42" s="597"/>
      <c r="G42" s="597"/>
      <c r="H42" s="597"/>
      <c r="I42" s="597"/>
      <c r="J42" s="597"/>
      <c r="K42" s="597"/>
      <c r="L42" s="597"/>
      <c r="M42" s="597"/>
      <c r="N42" s="597"/>
      <c r="O42" s="597"/>
      <c r="P42" s="597"/>
      <c r="Q42" s="597"/>
      <c r="R42" s="597"/>
      <c r="S42" s="597"/>
      <c r="T42" s="159"/>
      <c r="U42" s="596" t="str">
        <f t="shared" si="4"/>
        <v/>
      </c>
      <c r="V42" s="596"/>
      <c r="W42" s="597"/>
      <c r="X42" s="597"/>
      <c r="Y42" s="597"/>
      <c r="Z42" s="597"/>
      <c r="AA42" s="597"/>
      <c r="AB42" s="597"/>
      <c r="AC42" s="597"/>
      <c r="AD42" s="597"/>
      <c r="AE42" s="597"/>
      <c r="AF42" s="597"/>
      <c r="AG42" s="597"/>
      <c r="AH42" s="597"/>
      <c r="AI42" s="597"/>
      <c r="AJ42" s="597"/>
      <c r="AK42" s="597"/>
      <c r="AL42" s="159"/>
      <c r="AM42" s="596" t="str">
        <f t="shared" si="0"/>
        <v/>
      </c>
      <c r="AN42" s="596"/>
      <c r="AO42" s="597"/>
      <c r="AP42" s="597"/>
      <c r="AQ42" s="597"/>
      <c r="AR42" s="597"/>
      <c r="AS42" s="597"/>
      <c r="AT42" s="597"/>
      <c r="AU42" s="597"/>
      <c r="AV42" s="597"/>
      <c r="AW42" s="597"/>
      <c r="AX42" s="597"/>
      <c r="AY42" s="597"/>
      <c r="AZ42" s="597"/>
      <c r="BA42" s="597"/>
      <c r="BB42" s="597"/>
      <c r="BC42" s="597"/>
      <c r="BD42" s="159"/>
      <c r="BE42" s="596" t="str">
        <f t="shared" si="1"/>
        <v/>
      </c>
      <c r="BF42" s="596"/>
      <c r="BG42" s="597"/>
      <c r="BH42" s="597"/>
      <c r="BI42" s="597"/>
      <c r="BJ42" s="597"/>
      <c r="BK42" s="597"/>
      <c r="BL42" s="597"/>
      <c r="BM42" s="597"/>
      <c r="BN42" s="597"/>
      <c r="BO42" s="597"/>
      <c r="BP42" s="597"/>
      <c r="BQ42" s="597"/>
      <c r="BR42" s="597"/>
      <c r="BS42" s="597"/>
      <c r="BT42" s="597"/>
      <c r="BU42" s="597"/>
      <c r="BV42" s="159"/>
      <c r="BW42" s="596" t="str">
        <f t="shared" si="2"/>
        <v/>
      </c>
      <c r="BX42" s="596"/>
      <c r="BY42" s="597" t="str">
        <f>IF('[1]各会計、関係団体の財政状況及び健全化判断比率'!B76="","",'[1]各会計、関係団体の財政状況及び健全化判断比率'!B76)</f>
        <v/>
      </c>
      <c r="BZ42" s="597"/>
      <c r="CA42" s="597"/>
      <c r="CB42" s="597"/>
      <c r="CC42" s="597"/>
      <c r="CD42" s="597"/>
      <c r="CE42" s="597"/>
      <c r="CF42" s="597"/>
      <c r="CG42" s="597"/>
      <c r="CH42" s="597"/>
      <c r="CI42" s="597"/>
      <c r="CJ42" s="597"/>
      <c r="CK42" s="597"/>
      <c r="CL42" s="597"/>
      <c r="CM42" s="597"/>
      <c r="CN42" s="159"/>
      <c r="CO42" s="596" t="str">
        <f t="shared" si="3"/>
        <v/>
      </c>
      <c r="CP42" s="596"/>
      <c r="CQ42" s="597" t="str">
        <f>IF('[1]各会計、関係団体の財政状況及び健全化判断比率'!BS15="","",'[1]各会計、関係団体の財政状況及び健全化判断比率'!BS15)</f>
        <v/>
      </c>
      <c r="CR42" s="597"/>
      <c r="CS42" s="597"/>
      <c r="CT42" s="597"/>
      <c r="CU42" s="597"/>
      <c r="CV42" s="597"/>
      <c r="CW42" s="597"/>
      <c r="CX42" s="597"/>
      <c r="CY42" s="597"/>
      <c r="CZ42" s="597"/>
      <c r="DA42" s="597"/>
      <c r="DB42" s="597"/>
      <c r="DC42" s="597"/>
      <c r="DD42" s="597"/>
      <c r="DE42" s="597"/>
      <c r="DF42" s="156"/>
      <c r="DG42" s="598" t="str">
        <f>IF('[1]各会計、関係団体の財政状況及び健全化判断比率'!BR15="","",'[1]各会計、関係団体の財政状況及び健全化判断比率'!BR15)</f>
        <v/>
      </c>
      <c r="DH42" s="598"/>
      <c r="DI42" s="338"/>
      <c r="DJ42" s="137"/>
      <c r="DK42" s="137"/>
      <c r="DL42" s="137"/>
      <c r="DM42" s="137"/>
      <c r="DN42" s="137"/>
      <c r="DO42" s="137"/>
    </row>
    <row r="43" spans="1:119" ht="32.25" customHeight="1" x14ac:dyDescent="0.15">
      <c r="A43" s="137"/>
      <c r="B43" s="158"/>
      <c r="C43" s="596" t="str">
        <f t="shared" si="5"/>
        <v/>
      </c>
      <c r="D43" s="596"/>
      <c r="E43" s="597" t="str">
        <f>IF('[1]各会計、関係団体の財政状況及び健全化判断比率'!B16="","",'[1]各会計、関係団体の財政状況及び健全化判断比率'!B16)</f>
        <v/>
      </c>
      <c r="F43" s="597"/>
      <c r="G43" s="597"/>
      <c r="H43" s="597"/>
      <c r="I43" s="597"/>
      <c r="J43" s="597"/>
      <c r="K43" s="597"/>
      <c r="L43" s="597"/>
      <c r="M43" s="597"/>
      <c r="N43" s="597"/>
      <c r="O43" s="597"/>
      <c r="P43" s="597"/>
      <c r="Q43" s="597"/>
      <c r="R43" s="597"/>
      <c r="S43" s="597"/>
      <c r="T43" s="159"/>
      <c r="U43" s="596" t="str">
        <f t="shared" si="4"/>
        <v/>
      </c>
      <c r="V43" s="596"/>
      <c r="W43" s="597"/>
      <c r="X43" s="597"/>
      <c r="Y43" s="597"/>
      <c r="Z43" s="597"/>
      <c r="AA43" s="597"/>
      <c r="AB43" s="597"/>
      <c r="AC43" s="597"/>
      <c r="AD43" s="597"/>
      <c r="AE43" s="597"/>
      <c r="AF43" s="597"/>
      <c r="AG43" s="597"/>
      <c r="AH43" s="597"/>
      <c r="AI43" s="597"/>
      <c r="AJ43" s="597"/>
      <c r="AK43" s="597"/>
      <c r="AL43" s="159"/>
      <c r="AM43" s="596" t="str">
        <f t="shared" si="0"/>
        <v/>
      </c>
      <c r="AN43" s="596"/>
      <c r="AO43" s="597"/>
      <c r="AP43" s="597"/>
      <c r="AQ43" s="597"/>
      <c r="AR43" s="597"/>
      <c r="AS43" s="597"/>
      <c r="AT43" s="597"/>
      <c r="AU43" s="597"/>
      <c r="AV43" s="597"/>
      <c r="AW43" s="597"/>
      <c r="AX43" s="597"/>
      <c r="AY43" s="597"/>
      <c r="AZ43" s="597"/>
      <c r="BA43" s="597"/>
      <c r="BB43" s="597"/>
      <c r="BC43" s="597"/>
      <c r="BD43" s="159"/>
      <c r="BE43" s="596" t="str">
        <f t="shared" si="1"/>
        <v/>
      </c>
      <c r="BF43" s="596"/>
      <c r="BG43" s="597"/>
      <c r="BH43" s="597"/>
      <c r="BI43" s="597"/>
      <c r="BJ43" s="597"/>
      <c r="BK43" s="597"/>
      <c r="BL43" s="597"/>
      <c r="BM43" s="597"/>
      <c r="BN43" s="597"/>
      <c r="BO43" s="597"/>
      <c r="BP43" s="597"/>
      <c r="BQ43" s="597"/>
      <c r="BR43" s="597"/>
      <c r="BS43" s="597"/>
      <c r="BT43" s="597"/>
      <c r="BU43" s="597"/>
      <c r="BV43" s="159"/>
      <c r="BW43" s="596" t="str">
        <f t="shared" si="2"/>
        <v/>
      </c>
      <c r="BX43" s="596"/>
      <c r="BY43" s="597" t="str">
        <f>IF('[1]各会計、関係団体の財政状況及び健全化判断比率'!B77="","",'[1]各会計、関係団体の財政状況及び健全化判断比率'!B77)</f>
        <v/>
      </c>
      <c r="BZ43" s="597"/>
      <c r="CA43" s="597"/>
      <c r="CB43" s="597"/>
      <c r="CC43" s="597"/>
      <c r="CD43" s="597"/>
      <c r="CE43" s="597"/>
      <c r="CF43" s="597"/>
      <c r="CG43" s="597"/>
      <c r="CH43" s="597"/>
      <c r="CI43" s="597"/>
      <c r="CJ43" s="597"/>
      <c r="CK43" s="597"/>
      <c r="CL43" s="597"/>
      <c r="CM43" s="597"/>
      <c r="CN43" s="159"/>
      <c r="CO43" s="596" t="str">
        <f t="shared" si="3"/>
        <v/>
      </c>
      <c r="CP43" s="596"/>
      <c r="CQ43" s="597" t="str">
        <f>IF('[1]各会計、関係団体の財政状況及び健全化判断比率'!BS16="","",'[1]各会計、関係団体の財政状況及び健全化判断比率'!BS16)</f>
        <v/>
      </c>
      <c r="CR43" s="597"/>
      <c r="CS43" s="597"/>
      <c r="CT43" s="597"/>
      <c r="CU43" s="597"/>
      <c r="CV43" s="597"/>
      <c r="CW43" s="597"/>
      <c r="CX43" s="597"/>
      <c r="CY43" s="597"/>
      <c r="CZ43" s="597"/>
      <c r="DA43" s="597"/>
      <c r="DB43" s="597"/>
      <c r="DC43" s="597"/>
      <c r="DD43" s="597"/>
      <c r="DE43" s="597"/>
      <c r="DF43" s="156"/>
      <c r="DG43" s="598" t="str">
        <f>IF('[1]各会計、関係団体の財政状況及び健全化判断比率'!BR16="","",'[1]各会計、関係団体の財政状況及び健全化判断比率'!BR16)</f>
        <v/>
      </c>
      <c r="DH43" s="598"/>
      <c r="DI43" s="338"/>
      <c r="DJ43" s="137"/>
      <c r="DK43" s="137"/>
      <c r="DL43" s="137"/>
      <c r="DM43" s="137"/>
      <c r="DN43" s="137"/>
      <c r="DO43" s="137"/>
    </row>
    <row r="44" spans="1:119" ht="13.5" customHeight="1" thickBot="1" x14ac:dyDescent="0.2">
      <c r="A44" s="137"/>
      <c r="B44" s="161"/>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3"/>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133</v>
      </c>
      <c r="C46" s="137"/>
      <c r="D46" s="137"/>
      <c r="E46" s="137" t="s">
        <v>134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135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136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64" t="s">
        <v>137</v>
      </c>
    </row>
    <row r="50" spans="5:5" x14ac:dyDescent="0.15">
      <c r="E50" s="139" t="s">
        <v>138</v>
      </c>
    </row>
    <row r="51" spans="5:5" x14ac:dyDescent="0.15">
      <c r="E51" s="139" t="s">
        <v>552</v>
      </c>
    </row>
    <row r="52" spans="5:5" x14ac:dyDescent="0.15">
      <c r="E52" s="139" t="s">
        <v>553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554</v>
      </c>
      <c r="K32" s="22"/>
      <c r="L32" s="22"/>
      <c r="M32" s="22"/>
      <c r="N32" s="22"/>
      <c r="O32" s="22"/>
      <c r="P32" s="22"/>
    </row>
    <row r="33" spans="1:16" ht="39" customHeight="1" thickBot="1" x14ac:dyDescent="0.25">
      <c r="A33" s="22"/>
      <c r="B33" s="25" t="s">
        <v>6</v>
      </c>
      <c r="C33" s="26"/>
      <c r="D33" s="26"/>
      <c r="E33" s="27" t="s">
        <v>2</v>
      </c>
      <c r="F33" s="28" t="s">
        <v>431</v>
      </c>
      <c r="G33" s="29" t="s">
        <v>432</v>
      </c>
      <c r="H33" s="29" t="s">
        <v>433</v>
      </c>
      <c r="I33" s="29" t="s">
        <v>434</v>
      </c>
      <c r="J33" s="30" t="s">
        <v>435</v>
      </c>
      <c r="K33" s="22"/>
      <c r="L33" s="22"/>
      <c r="M33" s="22"/>
      <c r="N33" s="22"/>
      <c r="O33" s="22"/>
      <c r="P33" s="22"/>
    </row>
    <row r="34" spans="1:16" ht="39" customHeight="1" x14ac:dyDescent="0.15">
      <c r="A34" s="22"/>
      <c r="B34" s="31"/>
      <c r="C34" s="1184" t="s">
        <v>439</v>
      </c>
      <c r="D34" s="1184"/>
      <c r="E34" s="1185"/>
      <c r="F34" s="32" t="s">
        <v>440</v>
      </c>
      <c r="G34" s="33" t="s">
        <v>441</v>
      </c>
      <c r="H34" s="33" t="s">
        <v>442</v>
      </c>
      <c r="I34" s="33" t="s">
        <v>443</v>
      </c>
      <c r="J34" s="34" t="s">
        <v>444</v>
      </c>
      <c r="K34" s="22"/>
      <c r="L34" s="22"/>
      <c r="M34" s="22"/>
      <c r="N34" s="22"/>
      <c r="O34" s="22"/>
      <c r="P34" s="22"/>
    </row>
    <row r="35" spans="1:16" ht="39" customHeight="1" x14ac:dyDescent="0.15">
      <c r="A35" s="22"/>
      <c r="B35" s="35"/>
      <c r="C35" s="1178" t="s">
        <v>445</v>
      </c>
      <c r="D35" s="1179"/>
      <c r="E35" s="1180"/>
      <c r="F35" s="36">
        <v>7.3</v>
      </c>
      <c r="G35" s="37">
        <v>12.38</v>
      </c>
      <c r="H35" s="37">
        <v>10.6</v>
      </c>
      <c r="I35" s="37">
        <v>9.24</v>
      </c>
      <c r="J35" s="38">
        <v>10.35</v>
      </c>
      <c r="K35" s="22"/>
      <c r="L35" s="22"/>
      <c r="M35" s="22"/>
      <c r="N35" s="22"/>
      <c r="O35" s="22"/>
      <c r="P35" s="22"/>
    </row>
    <row r="36" spans="1:16" ht="39" customHeight="1" x14ac:dyDescent="0.15">
      <c r="A36" s="22"/>
      <c r="B36" s="35"/>
      <c r="C36" s="1178" t="s">
        <v>446</v>
      </c>
      <c r="D36" s="1179"/>
      <c r="E36" s="1180"/>
      <c r="F36" s="36">
        <v>1.25</v>
      </c>
      <c r="G36" s="37">
        <v>1.56</v>
      </c>
      <c r="H36" s="37">
        <v>1.31</v>
      </c>
      <c r="I36" s="37">
        <v>0.99</v>
      </c>
      <c r="J36" s="38">
        <v>0.9</v>
      </c>
      <c r="K36" s="22"/>
      <c r="L36" s="22"/>
      <c r="M36" s="22"/>
      <c r="N36" s="22"/>
      <c r="O36" s="22"/>
      <c r="P36" s="22"/>
    </row>
    <row r="37" spans="1:16" ht="39" customHeight="1" x14ac:dyDescent="0.15">
      <c r="A37" s="22"/>
      <c r="B37" s="35"/>
      <c r="C37" s="1178" t="s">
        <v>447</v>
      </c>
      <c r="D37" s="1179"/>
      <c r="E37" s="1180"/>
      <c r="F37" s="36">
        <v>0.13</v>
      </c>
      <c r="G37" s="37">
        <v>0.06</v>
      </c>
      <c r="H37" s="37">
        <v>0.05</v>
      </c>
      <c r="I37" s="37">
        <v>0.03</v>
      </c>
      <c r="J37" s="38">
        <v>0.04</v>
      </c>
      <c r="K37" s="22"/>
      <c r="L37" s="22"/>
      <c r="M37" s="22"/>
      <c r="N37" s="22"/>
      <c r="O37" s="22"/>
      <c r="P37" s="22"/>
    </row>
    <row r="38" spans="1:16" ht="39" customHeight="1" x14ac:dyDescent="0.15">
      <c r="A38" s="22"/>
      <c r="B38" s="35"/>
      <c r="C38" s="1178" t="s">
        <v>448</v>
      </c>
      <c r="D38" s="1179"/>
      <c r="E38" s="1180"/>
      <c r="F38" s="36">
        <v>7.0000000000000007E-2</v>
      </c>
      <c r="G38" s="37">
        <v>0.06</v>
      </c>
      <c r="H38" s="37">
        <v>0.04</v>
      </c>
      <c r="I38" s="37">
        <v>0.23</v>
      </c>
      <c r="J38" s="38">
        <v>0.01</v>
      </c>
      <c r="K38" s="22"/>
      <c r="L38" s="22"/>
      <c r="M38" s="22"/>
      <c r="N38" s="22"/>
      <c r="O38" s="22"/>
      <c r="P38" s="22"/>
    </row>
    <row r="39" spans="1:16" ht="39" customHeight="1" x14ac:dyDescent="0.15">
      <c r="A39" s="22"/>
      <c r="B39" s="35"/>
      <c r="C39" s="1178" t="s">
        <v>449</v>
      </c>
      <c r="D39" s="1179"/>
      <c r="E39" s="1180"/>
      <c r="F39" s="36">
        <v>0.04</v>
      </c>
      <c r="G39" s="37">
        <v>0.04</v>
      </c>
      <c r="H39" s="37">
        <v>0.01</v>
      </c>
      <c r="I39" s="37">
        <v>0.03</v>
      </c>
      <c r="J39" s="38">
        <v>0.01</v>
      </c>
      <c r="K39" s="22"/>
      <c r="L39" s="22"/>
      <c r="M39" s="22"/>
      <c r="N39" s="22"/>
      <c r="O39" s="22"/>
      <c r="P39" s="22"/>
    </row>
    <row r="40" spans="1:16" ht="39" customHeight="1" x14ac:dyDescent="0.15">
      <c r="A40" s="22"/>
      <c r="B40" s="35"/>
      <c r="C40" s="1178" t="s">
        <v>450</v>
      </c>
      <c r="D40" s="1179"/>
      <c r="E40" s="1180"/>
      <c r="F40" s="36">
        <v>0</v>
      </c>
      <c r="G40" s="37">
        <v>0</v>
      </c>
      <c r="H40" s="37">
        <v>0</v>
      </c>
      <c r="I40" s="37">
        <v>0.01</v>
      </c>
      <c r="J40" s="38">
        <v>0.01</v>
      </c>
      <c r="K40" s="22"/>
      <c r="L40" s="22"/>
      <c r="M40" s="22"/>
      <c r="N40" s="22"/>
      <c r="O40" s="22"/>
      <c r="P40" s="22"/>
    </row>
    <row r="41" spans="1:16" ht="39" customHeight="1" x14ac:dyDescent="0.15">
      <c r="A41" s="22"/>
      <c r="B41" s="35"/>
      <c r="C41" s="1178" t="s">
        <v>451</v>
      </c>
      <c r="D41" s="1179"/>
      <c r="E41" s="1180"/>
      <c r="F41" s="36" t="s">
        <v>391</v>
      </c>
      <c r="G41" s="37" t="s">
        <v>391</v>
      </c>
      <c r="H41" s="37" t="s">
        <v>391</v>
      </c>
      <c r="I41" s="37">
        <v>0</v>
      </c>
      <c r="J41" s="38">
        <v>0</v>
      </c>
      <c r="K41" s="22"/>
      <c r="L41" s="22"/>
      <c r="M41" s="22"/>
      <c r="N41" s="22"/>
      <c r="O41" s="22"/>
      <c r="P41" s="22"/>
    </row>
    <row r="42" spans="1:16" ht="39" customHeight="1" x14ac:dyDescent="0.15">
      <c r="A42" s="22"/>
      <c r="B42" s="39"/>
      <c r="C42" s="1178" t="s">
        <v>452</v>
      </c>
      <c r="D42" s="1179"/>
      <c r="E42" s="1180"/>
      <c r="F42" s="36" t="s">
        <v>391</v>
      </c>
      <c r="G42" s="37" t="s">
        <v>391</v>
      </c>
      <c r="H42" s="37" t="s">
        <v>391</v>
      </c>
      <c r="I42" s="37" t="s">
        <v>391</v>
      </c>
      <c r="J42" s="38" t="s">
        <v>391</v>
      </c>
      <c r="K42" s="22"/>
      <c r="L42" s="22"/>
      <c r="M42" s="22"/>
      <c r="N42" s="22"/>
      <c r="O42" s="22"/>
      <c r="P42" s="22"/>
    </row>
    <row r="43" spans="1:16" ht="39" customHeight="1" thickBot="1" x14ac:dyDescent="0.2">
      <c r="A43" s="22"/>
      <c r="B43" s="40"/>
      <c r="C43" s="1181" t="s">
        <v>453</v>
      </c>
      <c r="D43" s="1182"/>
      <c r="E43" s="1183"/>
      <c r="F43" s="41">
        <v>0.08</v>
      </c>
      <c r="G43" s="42">
        <v>0.03</v>
      </c>
      <c r="H43" s="42">
        <v>0.02</v>
      </c>
      <c r="I43" s="42">
        <v>0.01</v>
      </c>
      <c r="J43" s="43">
        <v>0.01</v>
      </c>
      <c r="K43" s="22"/>
      <c r="L43" s="22"/>
      <c r="M43" s="22"/>
      <c r="N43" s="22"/>
      <c r="O43" s="22"/>
      <c r="P43" s="22"/>
    </row>
    <row r="44" spans="1:16" ht="39" customHeight="1" x14ac:dyDescent="0.15">
      <c r="A44" s="22"/>
      <c r="B44" s="44" t="s">
        <v>555</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2</v>
      </c>
      <c r="K44" s="55" t="s">
        <v>431</v>
      </c>
      <c r="L44" s="56" t="s">
        <v>432</v>
      </c>
      <c r="M44" s="56" t="s">
        <v>433</v>
      </c>
      <c r="N44" s="56" t="s">
        <v>434</v>
      </c>
      <c r="O44" s="57" t="s">
        <v>435</v>
      </c>
      <c r="P44" s="48"/>
      <c r="Q44" s="48"/>
      <c r="R44" s="48"/>
      <c r="S44" s="48"/>
      <c r="T44" s="48"/>
      <c r="U44" s="48"/>
    </row>
    <row r="45" spans="1:21" ht="30.75" customHeight="1" x14ac:dyDescent="0.15">
      <c r="A45" s="48"/>
      <c r="B45" s="1194" t="s">
        <v>556</v>
      </c>
      <c r="C45" s="1195"/>
      <c r="D45" s="58"/>
      <c r="E45" s="1200" t="s">
        <v>9</v>
      </c>
      <c r="F45" s="1200"/>
      <c r="G45" s="1200"/>
      <c r="H45" s="1200"/>
      <c r="I45" s="1200"/>
      <c r="J45" s="1201"/>
      <c r="K45" s="59">
        <v>415</v>
      </c>
      <c r="L45" s="60">
        <v>367</v>
      </c>
      <c r="M45" s="60">
        <v>380</v>
      </c>
      <c r="N45" s="60">
        <v>369</v>
      </c>
      <c r="O45" s="61">
        <v>317</v>
      </c>
      <c r="P45" s="48"/>
      <c r="Q45" s="48"/>
      <c r="R45" s="48"/>
      <c r="S45" s="48"/>
      <c r="T45" s="48"/>
      <c r="U45" s="48"/>
    </row>
    <row r="46" spans="1:21" ht="30.75" customHeight="1" x14ac:dyDescent="0.15">
      <c r="A46" s="48"/>
      <c r="B46" s="1196"/>
      <c r="C46" s="1197"/>
      <c r="D46" s="62"/>
      <c r="E46" s="1188" t="s">
        <v>557</v>
      </c>
      <c r="F46" s="1188"/>
      <c r="G46" s="1188"/>
      <c r="H46" s="1188"/>
      <c r="I46" s="1188"/>
      <c r="J46" s="1189"/>
      <c r="K46" s="63" t="s">
        <v>391</v>
      </c>
      <c r="L46" s="64" t="s">
        <v>391</v>
      </c>
      <c r="M46" s="64" t="s">
        <v>391</v>
      </c>
      <c r="N46" s="64" t="s">
        <v>391</v>
      </c>
      <c r="O46" s="65" t="s">
        <v>391</v>
      </c>
      <c r="P46" s="48"/>
      <c r="Q46" s="48"/>
      <c r="R46" s="48"/>
      <c r="S46" s="48"/>
      <c r="T46" s="48"/>
      <c r="U46" s="48"/>
    </row>
    <row r="47" spans="1:21" ht="30.75" customHeight="1" x14ac:dyDescent="0.15">
      <c r="A47" s="48"/>
      <c r="B47" s="1196"/>
      <c r="C47" s="1197"/>
      <c r="D47" s="62"/>
      <c r="E47" s="1188" t="s">
        <v>558</v>
      </c>
      <c r="F47" s="1188"/>
      <c r="G47" s="1188"/>
      <c r="H47" s="1188"/>
      <c r="I47" s="1188"/>
      <c r="J47" s="1189"/>
      <c r="K47" s="63" t="s">
        <v>391</v>
      </c>
      <c r="L47" s="64" t="s">
        <v>391</v>
      </c>
      <c r="M47" s="64" t="s">
        <v>391</v>
      </c>
      <c r="N47" s="64" t="s">
        <v>391</v>
      </c>
      <c r="O47" s="65" t="s">
        <v>391</v>
      </c>
      <c r="P47" s="48"/>
      <c r="Q47" s="48"/>
      <c r="R47" s="48"/>
      <c r="S47" s="48"/>
      <c r="T47" s="48"/>
      <c r="U47" s="48"/>
    </row>
    <row r="48" spans="1:21" ht="30.75" customHeight="1" x14ac:dyDescent="0.15">
      <c r="A48" s="48"/>
      <c r="B48" s="1196"/>
      <c r="C48" s="1197"/>
      <c r="D48" s="62"/>
      <c r="E48" s="1188" t="s">
        <v>10</v>
      </c>
      <c r="F48" s="1188"/>
      <c r="G48" s="1188"/>
      <c r="H48" s="1188"/>
      <c r="I48" s="1188"/>
      <c r="J48" s="1189"/>
      <c r="K48" s="63">
        <v>61</v>
      </c>
      <c r="L48" s="64">
        <v>50</v>
      </c>
      <c r="M48" s="64">
        <v>49</v>
      </c>
      <c r="N48" s="64">
        <v>48</v>
      </c>
      <c r="O48" s="65">
        <v>52</v>
      </c>
      <c r="P48" s="48"/>
      <c r="Q48" s="48"/>
      <c r="R48" s="48"/>
      <c r="S48" s="48"/>
      <c r="T48" s="48"/>
      <c r="U48" s="48"/>
    </row>
    <row r="49" spans="1:21" ht="30.75" customHeight="1" x14ac:dyDescent="0.15">
      <c r="A49" s="48"/>
      <c r="B49" s="1196"/>
      <c r="C49" s="1197"/>
      <c r="D49" s="62"/>
      <c r="E49" s="1188" t="s">
        <v>11</v>
      </c>
      <c r="F49" s="1188"/>
      <c r="G49" s="1188"/>
      <c r="H49" s="1188"/>
      <c r="I49" s="1188"/>
      <c r="J49" s="1189"/>
      <c r="K49" s="63" t="s">
        <v>391</v>
      </c>
      <c r="L49" s="64" t="s">
        <v>391</v>
      </c>
      <c r="M49" s="64" t="s">
        <v>391</v>
      </c>
      <c r="N49" s="64" t="s">
        <v>391</v>
      </c>
      <c r="O49" s="65" t="s">
        <v>391</v>
      </c>
      <c r="P49" s="48"/>
      <c r="Q49" s="48"/>
      <c r="R49" s="48"/>
      <c r="S49" s="48"/>
      <c r="T49" s="48"/>
      <c r="U49" s="48"/>
    </row>
    <row r="50" spans="1:21" ht="30.75" customHeight="1" x14ac:dyDescent="0.15">
      <c r="A50" s="48"/>
      <c r="B50" s="1196"/>
      <c r="C50" s="1197"/>
      <c r="D50" s="62"/>
      <c r="E50" s="1188" t="s">
        <v>12</v>
      </c>
      <c r="F50" s="1188"/>
      <c r="G50" s="1188"/>
      <c r="H50" s="1188"/>
      <c r="I50" s="1188"/>
      <c r="J50" s="1189"/>
      <c r="K50" s="63" t="s">
        <v>391</v>
      </c>
      <c r="L50" s="64" t="s">
        <v>391</v>
      </c>
      <c r="M50" s="64" t="s">
        <v>391</v>
      </c>
      <c r="N50" s="64" t="s">
        <v>391</v>
      </c>
      <c r="O50" s="65" t="s">
        <v>391</v>
      </c>
      <c r="P50" s="48"/>
      <c r="Q50" s="48"/>
      <c r="R50" s="48"/>
      <c r="S50" s="48"/>
      <c r="T50" s="48"/>
      <c r="U50" s="48"/>
    </row>
    <row r="51" spans="1:21" ht="30.75" customHeight="1" x14ac:dyDescent="0.15">
      <c r="A51" s="48"/>
      <c r="B51" s="1198"/>
      <c r="C51" s="1199"/>
      <c r="D51" s="66"/>
      <c r="E51" s="1188" t="s">
        <v>559</v>
      </c>
      <c r="F51" s="1188"/>
      <c r="G51" s="1188"/>
      <c r="H51" s="1188"/>
      <c r="I51" s="1188"/>
      <c r="J51" s="1189"/>
      <c r="K51" s="63" t="s">
        <v>391</v>
      </c>
      <c r="L51" s="64" t="s">
        <v>391</v>
      </c>
      <c r="M51" s="64" t="s">
        <v>391</v>
      </c>
      <c r="N51" s="64" t="s">
        <v>391</v>
      </c>
      <c r="O51" s="65" t="s">
        <v>391</v>
      </c>
      <c r="P51" s="48"/>
      <c r="Q51" s="48"/>
      <c r="R51" s="48"/>
      <c r="S51" s="48"/>
      <c r="T51" s="48"/>
      <c r="U51" s="48"/>
    </row>
    <row r="52" spans="1:21" ht="30.75" customHeight="1" x14ac:dyDescent="0.15">
      <c r="A52" s="48"/>
      <c r="B52" s="1186" t="s">
        <v>560</v>
      </c>
      <c r="C52" s="1187"/>
      <c r="D52" s="66"/>
      <c r="E52" s="1188" t="s">
        <v>561</v>
      </c>
      <c r="F52" s="1188"/>
      <c r="G52" s="1188"/>
      <c r="H52" s="1188"/>
      <c r="I52" s="1188"/>
      <c r="J52" s="1189"/>
      <c r="K52" s="63">
        <v>367</v>
      </c>
      <c r="L52" s="64">
        <v>335</v>
      </c>
      <c r="M52" s="64">
        <v>344</v>
      </c>
      <c r="N52" s="64">
        <v>346</v>
      </c>
      <c r="O52" s="65">
        <v>319</v>
      </c>
      <c r="P52" s="48"/>
      <c r="Q52" s="48"/>
      <c r="R52" s="48"/>
      <c r="S52" s="48"/>
      <c r="T52" s="48"/>
      <c r="U52" s="48"/>
    </row>
    <row r="53" spans="1:21" ht="30.75" customHeight="1" thickBot="1" x14ac:dyDescent="0.2">
      <c r="A53" s="48"/>
      <c r="B53" s="1190" t="s">
        <v>562</v>
      </c>
      <c r="C53" s="1191"/>
      <c r="D53" s="67"/>
      <c r="E53" s="1192" t="s">
        <v>563</v>
      </c>
      <c r="F53" s="1192"/>
      <c r="G53" s="1192"/>
      <c r="H53" s="1192"/>
      <c r="I53" s="1192"/>
      <c r="J53" s="1193"/>
      <c r="K53" s="68">
        <v>109</v>
      </c>
      <c r="L53" s="69">
        <v>82</v>
      </c>
      <c r="M53" s="69">
        <v>85</v>
      </c>
      <c r="N53" s="69">
        <v>71</v>
      </c>
      <c r="O53" s="70">
        <v>50</v>
      </c>
      <c r="P53" s="48"/>
      <c r="Q53" s="48"/>
      <c r="R53" s="48"/>
      <c r="S53" s="48"/>
      <c r="T53" s="48"/>
      <c r="U53" s="48"/>
    </row>
    <row r="54" spans="1:21" ht="24" customHeight="1" x14ac:dyDescent="0.15">
      <c r="A54" s="48"/>
      <c r="B54" s="71" t="s">
        <v>564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v>
      </c>
    </row>
    <row r="40" spans="2:13" ht="27.75" customHeight="1" thickBot="1" x14ac:dyDescent="0.2">
      <c r="B40" s="74" t="s">
        <v>8</v>
      </c>
      <c r="C40" s="75"/>
      <c r="D40" s="75"/>
      <c r="E40" s="76"/>
      <c r="F40" s="76"/>
      <c r="G40" s="76"/>
      <c r="H40" s="77" t="s">
        <v>2</v>
      </c>
      <c r="I40" s="78" t="s">
        <v>431</v>
      </c>
      <c r="J40" s="79" t="s">
        <v>432</v>
      </c>
      <c r="K40" s="79" t="s">
        <v>433</v>
      </c>
      <c r="L40" s="79" t="s">
        <v>434</v>
      </c>
      <c r="M40" s="80" t="s">
        <v>435</v>
      </c>
    </row>
    <row r="41" spans="2:13" ht="27.75" customHeight="1" x14ac:dyDescent="0.15">
      <c r="B41" s="1202" t="s">
        <v>15</v>
      </c>
      <c r="C41" s="1203"/>
      <c r="D41" s="81"/>
      <c r="E41" s="1208" t="s">
        <v>16</v>
      </c>
      <c r="F41" s="1208"/>
      <c r="G41" s="1208"/>
      <c r="H41" s="1209"/>
      <c r="I41" s="82">
        <v>2587</v>
      </c>
      <c r="J41" s="83">
        <v>2409</v>
      </c>
      <c r="K41" s="83">
        <v>2306</v>
      </c>
      <c r="L41" s="83">
        <v>2191</v>
      </c>
      <c r="M41" s="84">
        <v>2007</v>
      </c>
    </row>
    <row r="42" spans="2:13" ht="27.75" customHeight="1" x14ac:dyDescent="0.15">
      <c r="B42" s="1204"/>
      <c r="C42" s="1205"/>
      <c r="D42" s="85"/>
      <c r="E42" s="1210" t="s">
        <v>17</v>
      </c>
      <c r="F42" s="1210"/>
      <c r="G42" s="1210"/>
      <c r="H42" s="1211"/>
      <c r="I42" s="86" t="s">
        <v>391</v>
      </c>
      <c r="J42" s="87" t="s">
        <v>391</v>
      </c>
      <c r="K42" s="87" t="s">
        <v>391</v>
      </c>
      <c r="L42" s="87" t="s">
        <v>391</v>
      </c>
      <c r="M42" s="88" t="s">
        <v>391</v>
      </c>
    </row>
    <row r="43" spans="2:13" ht="27.75" customHeight="1" x14ac:dyDescent="0.15">
      <c r="B43" s="1204"/>
      <c r="C43" s="1205"/>
      <c r="D43" s="85"/>
      <c r="E43" s="1210" t="s">
        <v>18</v>
      </c>
      <c r="F43" s="1210"/>
      <c r="G43" s="1210"/>
      <c r="H43" s="1211"/>
      <c r="I43" s="86">
        <v>519</v>
      </c>
      <c r="J43" s="87">
        <v>478</v>
      </c>
      <c r="K43" s="87">
        <v>450</v>
      </c>
      <c r="L43" s="87">
        <v>407</v>
      </c>
      <c r="M43" s="88">
        <v>433</v>
      </c>
    </row>
    <row r="44" spans="2:13" ht="27.75" customHeight="1" x14ac:dyDescent="0.15">
      <c r="B44" s="1204"/>
      <c r="C44" s="1205"/>
      <c r="D44" s="85"/>
      <c r="E44" s="1210" t="s">
        <v>19</v>
      </c>
      <c r="F44" s="1210"/>
      <c r="G44" s="1210"/>
      <c r="H44" s="1211"/>
      <c r="I44" s="86" t="s">
        <v>391</v>
      </c>
      <c r="J44" s="87" t="s">
        <v>391</v>
      </c>
      <c r="K44" s="87" t="s">
        <v>391</v>
      </c>
      <c r="L44" s="87" t="s">
        <v>391</v>
      </c>
      <c r="M44" s="88" t="s">
        <v>391</v>
      </c>
    </row>
    <row r="45" spans="2:13" ht="27.75" customHeight="1" x14ac:dyDescent="0.15">
      <c r="B45" s="1204"/>
      <c r="C45" s="1205"/>
      <c r="D45" s="85"/>
      <c r="E45" s="1210" t="s">
        <v>20</v>
      </c>
      <c r="F45" s="1210"/>
      <c r="G45" s="1210"/>
      <c r="H45" s="1211"/>
      <c r="I45" s="86">
        <v>181</v>
      </c>
      <c r="J45" s="87">
        <v>278</v>
      </c>
      <c r="K45" s="87">
        <v>145</v>
      </c>
      <c r="L45" s="87">
        <v>95</v>
      </c>
      <c r="M45" s="88">
        <v>123</v>
      </c>
    </row>
    <row r="46" spans="2:13" ht="27.75" customHeight="1" x14ac:dyDescent="0.15">
      <c r="B46" s="1204"/>
      <c r="C46" s="1205"/>
      <c r="D46" s="85"/>
      <c r="E46" s="1210" t="s">
        <v>21</v>
      </c>
      <c r="F46" s="1210"/>
      <c r="G46" s="1210"/>
      <c r="H46" s="1211"/>
      <c r="I46" s="86" t="s">
        <v>391</v>
      </c>
      <c r="J46" s="87" t="s">
        <v>391</v>
      </c>
      <c r="K46" s="87" t="s">
        <v>391</v>
      </c>
      <c r="L46" s="87" t="s">
        <v>391</v>
      </c>
      <c r="M46" s="88" t="s">
        <v>391</v>
      </c>
    </row>
    <row r="47" spans="2:13" ht="27.75" customHeight="1" x14ac:dyDescent="0.15">
      <c r="B47" s="1204"/>
      <c r="C47" s="1205"/>
      <c r="D47" s="85"/>
      <c r="E47" s="1210" t="s">
        <v>22</v>
      </c>
      <c r="F47" s="1210"/>
      <c r="G47" s="1210"/>
      <c r="H47" s="1211"/>
      <c r="I47" s="86" t="s">
        <v>391</v>
      </c>
      <c r="J47" s="87" t="s">
        <v>391</v>
      </c>
      <c r="K47" s="87" t="s">
        <v>391</v>
      </c>
      <c r="L47" s="87" t="s">
        <v>391</v>
      </c>
      <c r="M47" s="88" t="s">
        <v>391</v>
      </c>
    </row>
    <row r="48" spans="2:13" ht="27.75" customHeight="1" x14ac:dyDescent="0.15">
      <c r="B48" s="1206"/>
      <c r="C48" s="1207"/>
      <c r="D48" s="85"/>
      <c r="E48" s="1210" t="s">
        <v>23</v>
      </c>
      <c r="F48" s="1210"/>
      <c r="G48" s="1210"/>
      <c r="H48" s="1211"/>
      <c r="I48" s="86" t="s">
        <v>391</v>
      </c>
      <c r="J48" s="87" t="s">
        <v>391</v>
      </c>
      <c r="K48" s="87" t="s">
        <v>391</v>
      </c>
      <c r="L48" s="87" t="s">
        <v>391</v>
      </c>
      <c r="M48" s="88" t="s">
        <v>391</v>
      </c>
    </row>
    <row r="49" spans="2:13" ht="27.75" customHeight="1" x14ac:dyDescent="0.15">
      <c r="B49" s="1212" t="s">
        <v>24</v>
      </c>
      <c r="C49" s="1213"/>
      <c r="D49" s="89"/>
      <c r="E49" s="1210" t="s">
        <v>25</v>
      </c>
      <c r="F49" s="1210"/>
      <c r="G49" s="1210"/>
      <c r="H49" s="1211"/>
      <c r="I49" s="86">
        <v>2579</v>
      </c>
      <c r="J49" s="87">
        <v>2663</v>
      </c>
      <c r="K49" s="87">
        <v>2876</v>
      </c>
      <c r="L49" s="87">
        <v>2911</v>
      </c>
      <c r="M49" s="88">
        <v>3070</v>
      </c>
    </row>
    <row r="50" spans="2:13" ht="27.75" customHeight="1" x14ac:dyDescent="0.15">
      <c r="B50" s="1204"/>
      <c r="C50" s="1205"/>
      <c r="D50" s="85"/>
      <c r="E50" s="1210" t="s">
        <v>26</v>
      </c>
      <c r="F50" s="1210"/>
      <c r="G50" s="1210"/>
      <c r="H50" s="1211"/>
      <c r="I50" s="86" t="s">
        <v>391</v>
      </c>
      <c r="J50" s="87" t="s">
        <v>391</v>
      </c>
      <c r="K50" s="87" t="s">
        <v>391</v>
      </c>
      <c r="L50" s="87" t="s">
        <v>391</v>
      </c>
      <c r="M50" s="88" t="s">
        <v>391</v>
      </c>
    </row>
    <row r="51" spans="2:13" ht="27.75" customHeight="1" x14ac:dyDescent="0.15">
      <c r="B51" s="1206"/>
      <c r="C51" s="1207"/>
      <c r="D51" s="85"/>
      <c r="E51" s="1210" t="s">
        <v>27</v>
      </c>
      <c r="F51" s="1210"/>
      <c r="G51" s="1210"/>
      <c r="H51" s="1211"/>
      <c r="I51" s="86">
        <v>2587</v>
      </c>
      <c r="J51" s="87">
        <v>2474</v>
      </c>
      <c r="K51" s="87">
        <v>2273</v>
      </c>
      <c r="L51" s="87">
        <v>2360</v>
      </c>
      <c r="M51" s="88">
        <v>2176</v>
      </c>
    </row>
    <row r="52" spans="2:13" ht="27.75" customHeight="1" thickBot="1" x14ac:dyDescent="0.2">
      <c r="B52" s="1214" t="s">
        <v>14</v>
      </c>
      <c r="C52" s="1215"/>
      <c r="D52" s="90"/>
      <c r="E52" s="1216" t="s">
        <v>28</v>
      </c>
      <c r="F52" s="1216"/>
      <c r="G52" s="1216"/>
      <c r="H52" s="1217"/>
      <c r="I52" s="91">
        <v>-1879</v>
      </c>
      <c r="J52" s="92">
        <v>-1972</v>
      </c>
      <c r="K52" s="92">
        <v>-2249</v>
      </c>
      <c r="L52" s="92">
        <v>-2579</v>
      </c>
      <c r="M52" s="93">
        <v>-2683</v>
      </c>
    </row>
    <row r="53" spans="2:13" ht="27.75" customHeight="1" x14ac:dyDescent="0.15">
      <c r="B53" s="94" t="s">
        <v>29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29" customWidth="1"/>
    <col min="2" max="2" width="18.125" style="229" customWidth="1"/>
    <col min="3" max="3" width="22.625" style="229" customWidth="1"/>
    <col min="4" max="9" width="18.125" style="229" customWidth="1"/>
    <col min="10" max="10" width="22.75" style="229" customWidth="1"/>
    <col min="11" max="15" width="18.125" style="229" customWidth="1"/>
    <col min="16" max="16" width="6.125" style="236" customWidth="1"/>
    <col min="17" max="17" width="5.875" style="234" customWidth="1"/>
    <col min="18" max="18" width="19.125" style="229" hidden="1"/>
    <col min="19" max="23" width="12.625" style="229" hidden="1"/>
    <col min="24" max="257" width="8.625" style="229" hidden="1"/>
    <col min="258" max="263" width="14.875" style="229" hidden="1"/>
    <col min="264" max="265" width="15.875" style="229" hidden="1"/>
    <col min="266" max="271" width="16.125" style="229" hidden="1"/>
    <col min="272" max="272" width="6.125" style="229" hidden="1"/>
    <col min="273" max="273" width="3" style="229" hidden="1"/>
    <col min="274" max="513" width="8.625" style="229" hidden="1"/>
    <col min="514" max="519" width="14.875" style="229" hidden="1"/>
    <col min="520" max="521" width="15.875" style="229" hidden="1"/>
    <col min="522" max="527" width="16.125" style="229" hidden="1"/>
    <col min="528" max="528" width="6.125" style="229" hidden="1"/>
    <col min="529" max="529" width="3" style="229" hidden="1"/>
    <col min="530" max="769" width="8.625" style="229" hidden="1"/>
    <col min="770" max="775" width="14.875" style="229" hidden="1"/>
    <col min="776" max="777" width="15.875" style="229" hidden="1"/>
    <col min="778" max="783" width="16.125" style="229" hidden="1"/>
    <col min="784" max="784" width="6.125" style="229" hidden="1"/>
    <col min="785" max="785" width="3" style="229" hidden="1"/>
    <col min="786" max="1025" width="8.625" style="229" hidden="1"/>
    <col min="1026" max="1031" width="14.875" style="229" hidden="1"/>
    <col min="1032" max="1033" width="15.875" style="229" hidden="1"/>
    <col min="1034" max="1039" width="16.125" style="229" hidden="1"/>
    <col min="1040" max="1040" width="6.125" style="229" hidden="1"/>
    <col min="1041" max="1041" width="3" style="229" hidden="1"/>
    <col min="1042" max="1281" width="8.625" style="229" hidden="1"/>
    <col min="1282" max="1287" width="14.875" style="229" hidden="1"/>
    <col min="1288" max="1289" width="15.875" style="229" hidden="1"/>
    <col min="1290" max="1295" width="16.125" style="229" hidden="1"/>
    <col min="1296" max="1296" width="6.125" style="229" hidden="1"/>
    <col min="1297" max="1297" width="3" style="229" hidden="1"/>
    <col min="1298" max="1537" width="8.625" style="229" hidden="1"/>
    <col min="1538" max="1543" width="14.875" style="229" hidden="1"/>
    <col min="1544" max="1545" width="15.875" style="229" hidden="1"/>
    <col min="1546" max="1551" width="16.125" style="229" hidden="1"/>
    <col min="1552" max="1552" width="6.125" style="229" hidden="1"/>
    <col min="1553" max="1553" width="3" style="229" hidden="1"/>
    <col min="1554" max="1793" width="8.625" style="229" hidden="1"/>
    <col min="1794" max="1799" width="14.875" style="229" hidden="1"/>
    <col min="1800" max="1801" width="15.875" style="229" hidden="1"/>
    <col min="1802" max="1807" width="16.125" style="229" hidden="1"/>
    <col min="1808" max="1808" width="6.125" style="229" hidden="1"/>
    <col min="1809" max="1809" width="3" style="229" hidden="1"/>
    <col min="1810" max="2049" width="8.625" style="229" hidden="1"/>
    <col min="2050" max="2055" width="14.875" style="229" hidden="1"/>
    <col min="2056" max="2057" width="15.875" style="229" hidden="1"/>
    <col min="2058" max="2063" width="16.125" style="229" hidden="1"/>
    <col min="2064" max="2064" width="6.125" style="229" hidden="1"/>
    <col min="2065" max="2065" width="3" style="229" hidden="1"/>
    <col min="2066" max="2305" width="8.625" style="229" hidden="1"/>
    <col min="2306" max="2311" width="14.875" style="229" hidden="1"/>
    <col min="2312" max="2313" width="15.875" style="229" hidden="1"/>
    <col min="2314" max="2319" width="16.125" style="229" hidden="1"/>
    <col min="2320" max="2320" width="6.125" style="229" hidden="1"/>
    <col min="2321" max="2321" width="3" style="229" hidden="1"/>
    <col min="2322" max="2561" width="8.625" style="229" hidden="1"/>
    <col min="2562" max="2567" width="14.875" style="229" hidden="1"/>
    <col min="2568" max="2569" width="15.875" style="229" hidden="1"/>
    <col min="2570" max="2575" width="16.125" style="229" hidden="1"/>
    <col min="2576" max="2576" width="6.125" style="229" hidden="1"/>
    <col min="2577" max="2577" width="3" style="229" hidden="1"/>
    <col min="2578" max="2817" width="8.625" style="229" hidden="1"/>
    <col min="2818" max="2823" width="14.875" style="229" hidden="1"/>
    <col min="2824" max="2825" width="15.875" style="229" hidden="1"/>
    <col min="2826" max="2831" width="16.125" style="229" hidden="1"/>
    <col min="2832" max="2832" width="6.125" style="229" hidden="1"/>
    <col min="2833" max="2833" width="3" style="229" hidden="1"/>
    <col min="2834" max="3073" width="8.625" style="229" hidden="1"/>
    <col min="3074" max="3079" width="14.875" style="229" hidden="1"/>
    <col min="3080" max="3081" width="15.875" style="229" hidden="1"/>
    <col min="3082" max="3087" width="16.125" style="229" hidden="1"/>
    <col min="3088" max="3088" width="6.125" style="229" hidden="1"/>
    <col min="3089" max="3089" width="3" style="229" hidden="1"/>
    <col min="3090" max="3329" width="8.625" style="229" hidden="1"/>
    <col min="3330" max="3335" width="14.875" style="229" hidden="1"/>
    <col min="3336" max="3337" width="15.875" style="229" hidden="1"/>
    <col min="3338" max="3343" width="16.125" style="229" hidden="1"/>
    <col min="3344" max="3344" width="6.125" style="229" hidden="1"/>
    <col min="3345" max="3345" width="3" style="229" hidden="1"/>
    <col min="3346" max="3585" width="8.625" style="229" hidden="1"/>
    <col min="3586" max="3591" width="14.875" style="229" hidden="1"/>
    <col min="3592" max="3593" width="15.875" style="229" hidden="1"/>
    <col min="3594" max="3599" width="16.125" style="229" hidden="1"/>
    <col min="3600" max="3600" width="6.125" style="229" hidden="1"/>
    <col min="3601" max="3601" width="3" style="229" hidden="1"/>
    <col min="3602" max="3841" width="8.625" style="229" hidden="1"/>
    <col min="3842" max="3847" width="14.875" style="229" hidden="1"/>
    <col min="3848" max="3849" width="15.875" style="229" hidden="1"/>
    <col min="3850" max="3855" width="16.125" style="229" hidden="1"/>
    <col min="3856" max="3856" width="6.125" style="229" hidden="1"/>
    <col min="3857" max="3857" width="3" style="229" hidden="1"/>
    <col min="3858" max="4097" width="8.625" style="229" hidden="1"/>
    <col min="4098" max="4103" width="14.875" style="229" hidden="1"/>
    <col min="4104" max="4105" width="15.875" style="229" hidden="1"/>
    <col min="4106" max="4111" width="16.125" style="229" hidden="1"/>
    <col min="4112" max="4112" width="6.125" style="229" hidden="1"/>
    <col min="4113" max="4113" width="3" style="229" hidden="1"/>
    <col min="4114" max="4353" width="8.625" style="229" hidden="1"/>
    <col min="4354" max="4359" width="14.875" style="229" hidden="1"/>
    <col min="4360" max="4361" width="15.875" style="229" hidden="1"/>
    <col min="4362" max="4367" width="16.125" style="229" hidden="1"/>
    <col min="4368" max="4368" width="6.125" style="229" hidden="1"/>
    <col min="4369" max="4369" width="3" style="229" hidden="1"/>
    <col min="4370" max="4609" width="8.625" style="229" hidden="1"/>
    <col min="4610" max="4615" width="14.875" style="229" hidden="1"/>
    <col min="4616" max="4617" width="15.875" style="229" hidden="1"/>
    <col min="4618" max="4623" width="16.125" style="229" hidden="1"/>
    <col min="4624" max="4624" width="6.125" style="229" hidden="1"/>
    <col min="4625" max="4625" width="3" style="229" hidden="1"/>
    <col min="4626" max="4865" width="8.625" style="229" hidden="1"/>
    <col min="4866" max="4871" width="14.875" style="229" hidden="1"/>
    <col min="4872" max="4873" width="15.875" style="229" hidden="1"/>
    <col min="4874" max="4879" width="16.125" style="229" hidden="1"/>
    <col min="4880" max="4880" width="6.125" style="229" hidden="1"/>
    <col min="4881" max="4881" width="3" style="229" hidden="1"/>
    <col min="4882" max="5121" width="8.625" style="229" hidden="1"/>
    <col min="5122" max="5127" width="14.875" style="229" hidden="1"/>
    <col min="5128" max="5129" width="15.875" style="229" hidden="1"/>
    <col min="5130" max="5135" width="16.125" style="229" hidden="1"/>
    <col min="5136" max="5136" width="6.125" style="229" hidden="1"/>
    <col min="5137" max="5137" width="3" style="229" hidden="1"/>
    <col min="5138" max="5377" width="8.625" style="229" hidden="1"/>
    <col min="5378" max="5383" width="14.875" style="229" hidden="1"/>
    <col min="5384" max="5385" width="15.875" style="229" hidden="1"/>
    <col min="5386" max="5391" width="16.125" style="229" hidden="1"/>
    <col min="5392" max="5392" width="6.125" style="229" hidden="1"/>
    <col min="5393" max="5393" width="3" style="229" hidden="1"/>
    <col min="5394" max="5633" width="8.625" style="229" hidden="1"/>
    <col min="5634" max="5639" width="14.875" style="229" hidden="1"/>
    <col min="5640" max="5641" width="15.875" style="229" hidden="1"/>
    <col min="5642" max="5647" width="16.125" style="229" hidden="1"/>
    <col min="5648" max="5648" width="6.125" style="229" hidden="1"/>
    <col min="5649" max="5649" width="3" style="229" hidden="1"/>
    <col min="5650" max="5889" width="8.625" style="229" hidden="1"/>
    <col min="5890" max="5895" width="14.875" style="229" hidden="1"/>
    <col min="5896" max="5897" width="15.875" style="229" hidden="1"/>
    <col min="5898" max="5903" width="16.125" style="229" hidden="1"/>
    <col min="5904" max="5904" width="6.125" style="229" hidden="1"/>
    <col min="5905" max="5905" width="3" style="229" hidden="1"/>
    <col min="5906" max="6145" width="8.625" style="229" hidden="1"/>
    <col min="6146" max="6151" width="14.875" style="229" hidden="1"/>
    <col min="6152" max="6153" width="15.875" style="229" hidden="1"/>
    <col min="6154" max="6159" width="16.125" style="229" hidden="1"/>
    <col min="6160" max="6160" width="6.125" style="229" hidden="1"/>
    <col min="6161" max="6161" width="3" style="229" hidden="1"/>
    <col min="6162" max="6401" width="8.625" style="229" hidden="1"/>
    <col min="6402" max="6407" width="14.875" style="229" hidden="1"/>
    <col min="6408" max="6409" width="15.875" style="229" hidden="1"/>
    <col min="6410" max="6415" width="16.125" style="229" hidden="1"/>
    <col min="6416" max="6416" width="6.125" style="229" hidden="1"/>
    <col min="6417" max="6417" width="3" style="229" hidden="1"/>
    <col min="6418" max="6657" width="8.625" style="229" hidden="1"/>
    <col min="6658" max="6663" width="14.875" style="229" hidden="1"/>
    <col min="6664" max="6665" width="15.875" style="229" hidden="1"/>
    <col min="6666" max="6671" width="16.125" style="229" hidden="1"/>
    <col min="6672" max="6672" width="6.125" style="229" hidden="1"/>
    <col min="6673" max="6673" width="3" style="229" hidden="1"/>
    <col min="6674" max="6913" width="8.625" style="229" hidden="1"/>
    <col min="6914" max="6919" width="14.875" style="229" hidden="1"/>
    <col min="6920" max="6921" width="15.875" style="229" hidden="1"/>
    <col min="6922" max="6927" width="16.125" style="229" hidden="1"/>
    <col min="6928" max="6928" width="6.125" style="229" hidden="1"/>
    <col min="6929" max="6929" width="3" style="229" hidden="1"/>
    <col min="6930" max="7169" width="8.625" style="229" hidden="1"/>
    <col min="7170" max="7175" width="14.875" style="229" hidden="1"/>
    <col min="7176" max="7177" width="15.875" style="229" hidden="1"/>
    <col min="7178" max="7183" width="16.125" style="229" hidden="1"/>
    <col min="7184" max="7184" width="6.125" style="229" hidden="1"/>
    <col min="7185" max="7185" width="3" style="229" hidden="1"/>
    <col min="7186" max="7425" width="8.625" style="229" hidden="1"/>
    <col min="7426" max="7431" width="14.875" style="229" hidden="1"/>
    <col min="7432" max="7433" width="15.875" style="229" hidden="1"/>
    <col min="7434" max="7439" width="16.125" style="229" hidden="1"/>
    <col min="7440" max="7440" width="6.125" style="229" hidden="1"/>
    <col min="7441" max="7441" width="3" style="229" hidden="1"/>
    <col min="7442" max="7681" width="8.625" style="229" hidden="1"/>
    <col min="7682" max="7687" width="14.875" style="229" hidden="1"/>
    <col min="7688" max="7689" width="15.875" style="229" hidden="1"/>
    <col min="7690" max="7695" width="16.125" style="229" hidden="1"/>
    <col min="7696" max="7696" width="6.125" style="229" hidden="1"/>
    <col min="7697" max="7697" width="3" style="229" hidden="1"/>
    <col min="7698" max="7937" width="8.625" style="229" hidden="1"/>
    <col min="7938" max="7943" width="14.875" style="229" hidden="1"/>
    <col min="7944" max="7945" width="15.875" style="229" hidden="1"/>
    <col min="7946" max="7951" width="16.125" style="229" hidden="1"/>
    <col min="7952" max="7952" width="6.125" style="229" hidden="1"/>
    <col min="7953" max="7953" width="3" style="229" hidden="1"/>
    <col min="7954" max="8193" width="8.625" style="229" hidden="1"/>
    <col min="8194" max="8199" width="14.875" style="229" hidden="1"/>
    <col min="8200" max="8201" width="15.875" style="229" hidden="1"/>
    <col min="8202" max="8207" width="16.125" style="229" hidden="1"/>
    <col min="8208" max="8208" width="6.125" style="229" hidden="1"/>
    <col min="8209" max="8209" width="3" style="229" hidden="1"/>
    <col min="8210" max="8449" width="8.625" style="229" hidden="1"/>
    <col min="8450" max="8455" width="14.875" style="229" hidden="1"/>
    <col min="8456" max="8457" width="15.875" style="229" hidden="1"/>
    <col min="8458" max="8463" width="16.125" style="229" hidden="1"/>
    <col min="8464" max="8464" width="6.125" style="229" hidden="1"/>
    <col min="8465" max="8465" width="3" style="229" hidden="1"/>
    <col min="8466" max="8705" width="8.625" style="229" hidden="1"/>
    <col min="8706" max="8711" width="14.875" style="229" hidden="1"/>
    <col min="8712" max="8713" width="15.875" style="229" hidden="1"/>
    <col min="8714" max="8719" width="16.125" style="229" hidden="1"/>
    <col min="8720" max="8720" width="6.125" style="229" hidden="1"/>
    <col min="8721" max="8721" width="3" style="229" hidden="1"/>
    <col min="8722" max="8961" width="8.625" style="229" hidden="1"/>
    <col min="8962" max="8967" width="14.875" style="229" hidden="1"/>
    <col min="8968" max="8969" width="15.875" style="229" hidden="1"/>
    <col min="8970" max="8975" width="16.125" style="229" hidden="1"/>
    <col min="8976" max="8976" width="6.125" style="229" hidden="1"/>
    <col min="8977" max="8977" width="3" style="229" hidden="1"/>
    <col min="8978" max="9217" width="8.625" style="229" hidden="1"/>
    <col min="9218" max="9223" width="14.875" style="229" hidden="1"/>
    <col min="9224" max="9225" width="15.875" style="229" hidden="1"/>
    <col min="9226" max="9231" width="16.125" style="229" hidden="1"/>
    <col min="9232" max="9232" width="6.125" style="229" hidden="1"/>
    <col min="9233" max="9233" width="3" style="229" hidden="1"/>
    <col min="9234" max="9473" width="8.625" style="229" hidden="1"/>
    <col min="9474" max="9479" width="14.875" style="229" hidden="1"/>
    <col min="9480" max="9481" width="15.875" style="229" hidden="1"/>
    <col min="9482" max="9487" width="16.125" style="229" hidden="1"/>
    <col min="9488" max="9488" width="6.125" style="229" hidden="1"/>
    <col min="9489" max="9489" width="3" style="229" hidden="1"/>
    <col min="9490" max="9729" width="8.625" style="229" hidden="1"/>
    <col min="9730" max="9735" width="14.875" style="229" hidden="1"/>
    <col min="9736" max="9737" width="15.875" style="229" hidden="1"/>
    <col min="9738" max="9743" width="16.125" style="229" hidden="1"/>
    <col min="9744" max="9744" width="6.125" style="229" hidden="1"/>
    <col min="9745" max="9745" width="3" style="229" hidden="1"/>
    <col min="9746" max="9985" width="8.625" style="229" hidden="1"/>
    <col min="9986" max="9991" width="14.875" style="229" hidden="1"/>
    <col min="9992" max="9993" width="15.875" style="229" hidden="1"/>
    <col min="9994" max="9999" width="16.125" style="229" hidden="1"/>
    <col min="10000" max="10000" width="6.125" style="229" hidden="1"/>
    <col min="10001" max="10001" width="3" style="229" hidden="1"/>
    <col min="10002" max="10241" width="8.625" style="229" hidden="1"/>
    <col min="10242" max="10247" width="14.875" style="229" hidden="1"/>
    <col min="10248" max="10249" width="15.875" style="229" hidden="1"/>
    <col min="10250" max="10255" width="16.125" style="229" hidden="1"/>
    <col min="10256" max="10256" width="6.125" style="229" hidden="1"/>
    <col min="10257" max="10257" width="3" style="229" hidden="1"/>
    <col min="10258" max="10497" width="8.625" style="229" hidden="1"/>
    <col min="10498" max="10503" width="14.875" style="229" hidden="1"/>
    <col min="10504" max="10505" width="15.875" style="229" hidden="1"/>
    <col min="10506" max="10511" width="16.125" style="229" hidden="1"/>
    <col min="10512" max="10512" width="6.125" style="229" hidden="1"/>
    <col min="10513" max="10513" width="3" style="229" hidden="1"/>
    <col min="10514" max="10753" width="8.625" style="229" hidden="1"/>
    <col min="10754" max="10759" width="14.875" style="229" hidden="1"/>
    <col min="10760" max="10761" width="15.875" style="229" hidden="1"/>
    <col min="10762" max="10767" width="16.125" style="229" hidden="1"/>
    <col min="10768" max="10768" width="6.125" style="229" hidden="1"/>
    <col min="10769" max="10769" width="3" style="229" hidden="1"/>
    <col min="10770" max="11009" width="8.625" style="229" hidden="1"/>
    <col min="11010" max="11015" width="14.875" style="229" hidden="1"/>
    <col min="11016" max="11017" width="15.875" style="229" hidden="1"/>
    <col min="11018" max="11023" width="16.125" style="229" hidden="1"/>
    <col min="11024" max="11024" width="6.125" style="229" hidden="1"/>
    <col min="11025" max="11025" width="3" style="229" hidden="1"/>
    <col min="11026" max="11265" width="8.625" style="229" hidden="1"/>
    <col min="11266" max="11271" width="14.875" style="229" hidden="1"/>
    <col min="11272" max="11273" width="15.875" style="229" hidden="1"/>
    <col min="11274" max="11279" width="16.125" style="229" hidden="1"/>
    <col min="11280" max="11280" width="6.125" style="229" hidden="1"/>
    <col min="11281" max="11281" width="3" style="229" hidden="1"/>
    <col min="11282" max="11521" width="8.625" style="229" hidden="1"/>
    <col min="11522" max="11527" width="14.875" style="229" hidden="1"/>
    <col min="11528" max="11529" width="15.875" style="229" hidden="1"/>
    <col min="11530" max="11535" width="16.125" style="229" hidden="1"/>
    <col min="11536" max="11536" width="6.125" style="229" hidden="1"/>
    <col min="11537" max="11537" width="3" style="229" hidden="1"/>
    <col min="11538" max="11777" width="8.625" style="229" hidden="1"/>
    <col min="11778" max="11783" width="14.875" style="229" hidden="1"/>
    <col min="11784" max="11785" width="15.875" style="229" hidden="1"/>
    <col min="11786" max="11791" width="16.125" style="229" hidden="1"/>
    <col min="11792" max="11792" width="6.125" style="229" hidden="1"/>
    <col min="11793" max="11793" width="3" style="229" hidden="1"/>
    <col min="11794" max="12033" width="8.625" style="229" hidden="1"/>
    <col min="12034" max="12039" width="14.875" style="229" hidden="1"/>
    <col min="12040" max="12041" width="15.875" style="229" hidden="1"/>
    <col min="12042" max="12047" width="16.125" style="229" hidden="1"/>
    <col min="12048" max="12048" width="6.125" style="229" hidden="1"/>
    <col min="12049" max="12049" width="3" style="229" hidden="1"/>
    <col min="12050" max="12289" width="8.625" style="229" hidden="1"/>
    <col min="12290" max="12295" width="14.875" style="229" hidden="1"/>
    <col min="12296" max="12297" width="15.875" style="229" hidden="1"/>
    <col min="12298" max="12303" width="16.125" style="229" hidden="1"/>
    <col min="12304" max="12304" width="6.125" style="229" hidden="1"/>
    <col min="12305" max="12305" width="3" style="229" hidden="1"/>
    <col min="12306" max="12545" width="8.625" style="229" hidden="1"/>
    <col min="12546" max="12551" width="14.875" style="229" hidden="1"/>
    <col min="12552" max="12553" width="15.875" style="229" hidden="1"/>
    <col min="12554" max="12559" width="16.125" style="229" hidden="1"/>
    <col min="12560" max="12560" width="6.125" style="229" hidden="1"/>
    <col min="12561" max="12561" width="3" style="229" hidden="1"/>
    <col min="12562" max="12801" width="8.625" style="229" hidden="1"/>
    <col min="12802" max="12807" width="14.875" style="229" hidden="1"/>
    <col min="12808" max="12809" width="15.875" style="229" hidden="1"/>
    <col min="12810" max="12815" width="16.125" style="229" hidden="1"/>
    <col min="12816" max="12816" width="6.125" style="229" hidden="1"/>
    <col min="12817" max="12817" width="3" style="229" hidden="1"/>
    <col min="12818" max="13057" width="8.625" style="229" hidden="1"/>
    <col min="13058" max="13063" width="14.875" style="229" hidden="1"/>
    <col min="13064" max="13065" width="15.875" style="229" hidden="1"/>
    <col min="13066" max="13071" width="16.125" style="229" hidden="1"/>
    <col min="13072" max="13072" width="6.125" style="229" hidden="1"/>
    <col min="13073" max="13073" width="3" style="229" hidden="1"/>
    <col min="13074" max="13313" width="8.625" style="229" hidden="1"/>
    <col min="13314" max="13319" width="14.875" style="229" hidden="1"/>
    <col min="13320" max="13321" width="15.875" style="229" hidden="1"/>
    <col min="13322" max="13327" width="16.125" style="229" hidden="1"/>
    <col min="13328" max="13328" width="6.125" style="229" hidden="1"/>
    <col min="13329" max="13329" width="3" style="229" hidden="1"/>
    <col min="13330" max="13569" width="8.625" style="229" hidden="1"/>
    <col min="13570" max="13575" width="14.875" style="229" hidden="1"/>
    <col min="13576" max="13577" width="15.875" style="229" hidden="1"/>
    <col min="13578" max="13583" width="16.125" style="229" hidden="1"/>
    <col min="13584" max="13584" width="6.125" style="229" hidden="1"/>
    <col min="13585" max="13585" width="3" style="229" hidden="1"/>
    <col min="13586" max="13825" width="8.625" style="229" hidden="1"/>
    <col min="13826" max="13831" width="14.875" style="229" hidden="1"/>
    <col min="13832" max="13833" width="15.875" style="229" hidden="1"/>
    <col min="13834" max="13839" width="16.125" style="229" hidden="1"/>
    <col min="13840" max="13840" width="6.125" style="229" hidden="1"/>
    <col min="13841" max="13841" width="3" style="229" hidden="1"/>
    <col min="13842" max="14081" width="8.625" style="229" hidden="1"/>
    <col min="14082" max="14087" width="14.875" style="229" hidden="1"/>
    <col min="14088" max="14089" width="15.875" style="229" hidden="1"/>
    <col min="14090" max="14095" width="16.125" style="229" hidden="1"/>
    <col min="14096" max="14096" width="6.125" style="229" hidden="1"/>
    <col min="14097" max="14097" width="3" style="229" hidden="1"/>
    <col min="14098" max="14337" width="8.625" style="229" hidden="1"/>
    <col min="14338" max="14343" width="14.875" style="229" hidden="1"/>
    <col min="14344" max="14345" width="15.875" style="229" hidden="1"/>
    <col min="14346" max="14351" width="16.125" style="229" hidden="1"/>
    <col min="14352" max="14352" width="6.125" style="229" hidden="1"/>
    <col min="14353" max="14353" width="3" style="229" hidden="1"/>
    <col min="14354" max="14593" width="8.625" style="229" hidden="1"/>
    <col min="14594" max="14599" width="14.875" style="229" hidden="1"/>
    <col min="14600" max="14601" width="15.875" style="229" hidden="1"/>
    <col min="14602" max="14607" width="16.125" style="229" hidden="1"/>
    <col min="14608" max="14608" width="6.125" style="229" hidden="1"/>
    <col min="14609" max="14609" width="3" style="229" hidden="1"/>
    <col min="14610" max="14849" width="8.625" style="229" hidden="1"/>
    <col min="14850" max="14855" width="14.875" style="229" hidden="1"/>
    <col min="14856" max="14857" width="15.875" style="229" hidden="1"/>
    <col min="14858" max="14863" width="16.125" style="229" hidden="1"/>
    <col min="14864" max="14864" width="6.125" style="229" hidden="1"/>
    <col min="14865" max="14865" width="3" style="229" hidden="1"/>
    <col min="14866" max="15105" width="8.625" style="229" hidden="1"/>
    <col min="15106" max="15111" width="14.875" style="229" hidden="1"/>
    <col min="15112" max="15113" width="15.875" style="229" hidden="1"/>
    <col min="15114" max="15119" width="16.125" style="229" hidden="1"/>
    <col min="15120" max="15120" width="6.125" style="229" hidden="1"/>
    <col min="15121" max="15121" width="3" style="229" hidden="1"/>
    <col min="15122" max="15361" width="8.625" style="229" hidden="1"/>
    <col min="15362" max="15367" width="14.875" style="229" hidden="1"/>
    <col min="15368" max="15369" width="15.875" style="229" hidden="1"/>
    <col min="15370" max="15375" width="16.125" style="229" hidden="1"/>
    <col min="15376" max="15376" width="6.125" style="229" hidden="1"/>
    <col min="15377" max="15377" width="3" style="229" hidden="1"/>
    <col min="15378" max="15617" width="8.625" style="229" hidden="1"/>
    <col min="15618" max="15623" width="14.875" style="229" hidden="1"/>
    <col min="15624" max="15625" width="15.875" style="229" hidden="1"/>
    <col min="15626" max="15631" width="16.125" style="229" hidden="1"/>
    <col min="15632" max="15632" width="6.125" style="229" hidden="1"/>
    <col min="15633" max="15633" width="3" style="229" hidden="1"/>
    <col min="15634" max="15873" width="8.625" style="229" hidden="1"/>
    <col min="15874" max="15879" width="14.875" style="229" hidden="1"/>
    <col min="15880" max="15881" width="15.875" style="229" hidden="1"/>
    <col min="15882" max="15887" width="16.125" style="229" hidden="1"/>
    <col min="15888" max="15888" width="6.125" style="229" hidden="1"/>
    <col min="15889" max="15889" width="3" style="229" hidden="1"/>
    <col min="15890" max="16129" width="8.625" style="229" hidden="1"/>
    <col min="16130" max="16135" width="14.875" style="229" hidden="1"/>
    <col min="16136" max="16137" width="15.875" style="229" hidden="1"/>
    <col min="16138" max="16143" width="16.125" style="229" hidden="1"/>
    <col min="16144" max="16144" width="6.125" style="229" hidden="1"/>
    <col min="16145" max="16145" width="3" style="229" hidden="1"/>
    <col min="16146" max="16384" width="8.625" style="229" hidden="1"/>
  </cols>
  <sheetData>
    <row r="1" spans="1:51" ht="42.75" customHeight="1" x14ac:dyDescent="0.15">
      <c r="A1" s="342"/>
      <c r="B1" s="343"/>
      <c r="P1" s="230"/>
      <c r="Q1" s="230"/>
    </row>
    <row r="2" spans="1:51" ht="25.5" x14ac:dyDescent="0.25">
      <c r="A2" s="342"/>
      <c r="C2" s="344"/>
      <c r="P2" s="230"/>
      <c r="Q2" s="230"/>
    </row>
    <row r="3" spans="1:51" ht="25.5" x14ac:dyDescent="0.25">
      <c r="A3" s="342"/>
      <c r="C3" s="344"/>
      <c r="P3" s="230"/>
      <c r="Q3" s="230"/>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29"/>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29"/>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29"/>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29"/>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30"/>
      <c r="Q19" s="230"/>
    </row>
    <row r="20" spans="1:259" x14ac:dyDescent="0.15">
      <c r="P20" s="230"/>
      <c r="Q20" s="230"/>
    </row>
    <row r="21" spans="1:259" ht="17.25" x14ac:dyDescent="0.15">
      <c r="B21" s="346"/>
      <c r="C21" s="232"/>
      <c r="D21" s="232"/>
      <c r="E21" s="232"/>
      <c r="F21" s="232"/>
      <c r="G21" s="232"/>
      <c r="H21" s="232"/>
      <c r="I21" s="232"/>
      <c r="J21" s="232"/>
      <c r="K21" s="232"/>
      <c r="L21" s="232"/>
      <c r="M21" s="232"/>
      <c r="N21" s="347"/>
      <c r="O21" s="232"/>
      <c r="P21" s="233"/>
      <c r="Q21" s="230"/>
      <c r="IY21" s="348"/>
    </row>
    <row r="22" spans="1:259" ht="17.25" x14ac:dyDescent="0.15">
      <c r="B22" s="234"/>
      <c r="IY22" s="349"/>
    </row>
    <row r="23" spans="1:259" x14ac:dyDescent="0.15">
      <c r="B23" s="234"/>
    </row>
    <row r="24" spans="1:259" x14ac:dyDescent="0.15">
      <c r="B24" s="234"/>
    </row>
    <row r="25" spans="1:259" x14ac:dyDescent="0.15">
      <c r="B25" s="234"/>
    </row>
    <row r="26" spans="1:259" x14ac:dyDescent="0.15">
      <c r="B26" s="234"/>
    </row>
    <row r="27" spans="1:259" x14ac:dyDescent="0.15">
      <c r="B27" s="234"/>
    </row>
    <row r="28" spans="1:259" x14ac:dyDescent="0.15">
      <c r="B28" s="234"/>
    </row>
    <row r="29" spans="1:259" x14ac:dyDescent="0.15">
      <c r="B29" s="234"/>
    </row>
    <row r="30" spans="1:259" x14ac:dyDescent="0.15">
      <c r="B30" s="234"/>
    </row>
    <row r="31" spans="1:259" x14ac:dyDescent="0.15">
      <c r="B31" s="234"/>
    </row>
    <row r="32" spans="1:259" x14ac:dyDescent="0.15">
      <c r="B32" s="234"/>
    </row>
    <row r="33" spans="2:17" x14ac:dyDescent="0.15">
      <c r="B33" s="234"/>
    </row>
    <row r="34" spans="2:17" x14ac:dyDescent="0.15">
      <c r="B34" s="234"/>
    </row>
    <row r="35" spans="2:17" x14ac:dyDescent="0.15">
      <c r="B35" s="234"/>
    </row>
    <row r="36" spans="2:17" x14ac:dyDescent="0.15">
      <c r="B36" s="234"/>
    </row>
    <row r="37" spans="2:17" x14ac:dyDescent="0.15">
      <c r="B37" s="234"/>
    </row>
    <row r="38" spans="2:17" x14ac:dyDescent="0.15">
      <c r="B38" s="234"/>
    </row>
    <row r="39" spans="2:17" x14ac:dyDescent="0.15">
      <c r="B39" s="326"/>
      <c r="C39" s="292"/>
      <c r="D39" s="292"/>
      <c r="E39" s="292"/>
      <c r="F39" s="292"/>
      <c r="G39" s="292"/>
      <c r="H39" s="292"/>
      <c r="I39" s="292"/>
      <c r="J39" s="292"/>
      <c r="K39" s="292"/>
      <c r="L39" s="292"/>
      <c r="M39" s="292"/>
      <c r="N39" s="292"/>
      <c r="O39" s="292"/>
      <c r="P39" s="327"/>
    </row>
    <row r="40" spans="2:17" x14ac:dyDescent="0.15">
      <c r="B40" s="350"/>
      <c r="C40" s="230"/>
      <c r="D40" s="230"/>
      <c r="E40" s="230"/>
      <c r="F40" s="230"/>
      <c r="G40" s="230"/>
      <c r="H40" s="230"/>
      <c r="I40" s="230"/>
      <c r="J40" s="230"/>
      <c r="K40" s="230"/>
      <c r="L40" s="230"/>
      <c r="M40" s="230"/>
      <c r="N40" s="230"/>
      <c r="O40" s="230"/>
      <c r="P40" s="350"/>
      <c r="Q40" s="230"/>
    </row>
    <row r="41" spans="2:17" ht="17.25" x14ac:dyDescent="0.15">
      <c r="B41" s="231" t="s">
        <v>566</v>
      </c>
      <c r="C41" s="232"/>
      <c r="D41" s="232"/>
      <c r="E41" s="232"/>
      <c r="F41" s="232"/>
      <c r="G41" s="232"/>
      <c r="H41" s="232"/>
      <c r="I41" s="232"/>
      <c r="J41" s="232"/>
      <c r="K41" s="232"/>
      <c r="L41" s="232"/>
      <c r="M41" s="232"/>
      <c r="N41" s="232"/>
      <c r="O41" s="232"/>
      <c r="P41" s="233"/>
    </row>
    <row r="42" spans="2:17" x14ac:dyDescent="0.15">
      <c r="B42" s="234"/>
      <c r="C42" s="230"/>
      <c r="D42" s="230"/>
      <c r="E42" s="230"/>
      <c r="F42" s="230"/>
      <c r="G42" s="351" t="s">
        <v>567</v>
      </c>
      <c r="I42" s="352"/>
      <c r="J42" s="352"/>
      <c r="K42" s="352"/>
      <c r="L42" s="230"/>
      <c r="M42" s="230"/>
      <c r="N42" s="230"/>
      <c r="O42" s="230"/>
    </row>
    <row r="43" spans="2:17" x14ac:dyDescent="0.15">
      <c r="B43" s="234"/>
      <c r="C43" s="230"/>
      <c r="D43" s="230"/>
      <c r="E43" s="230"/>
      <c r="F43" s="230"/>
      <c r="G43" s="1232" t="s">
        <v>568</v>
      </c>
      <c r="H43" s="1233"/>
      <c r="I43" s="1233"/>
      <c r="J43" s="1233"/>
      <c r="K43" s="1233"/>
      <c r="L43" s="1233"/>
      <c r="M43" s="1233"/>
      <c r="N43" s="1233"/>
      <c r="O43" s="1234"/>
    </row>
    <row r="44" spans="2:17" x14ac:dyDescent="0.15">
      <c r="B44" s="234"/>
      <c r="C44" s="230"/>
      <c r="D44" s="230"/>
      <c r="E44" s="230"/>
      <c r="F44" s="230"/>
      <c r="G44" s="1235"/>
      <c r="H44" s="1236"/>
      <c r="I44" s="1236"/>
      <c r="J44" s="1236"/>
      <c r="K44" s="1236"/>
      <c r="L44" s="1236"/>
      <c r="M44" s="1236"/>
      <c r="N44" s="1236"/>
      <c r="O44" s="1237"/>
    </row>
    <row r="45" spans="2:17" x14ac:dyDescent="0.15">
      <c r="B45" s="234"/>
      <c r="C45" s="230"/>
      <c r="D45" s="230"/>
      <c r="E45" s="230"/>
      <c r="F45" s="230"/>
      <c r="G45" s="1235"/>
      <c r="H45" s="1236"/>
      <c r="I45" s="1236"/>
      <c r="J45" s="1236"/>
      <c r="K45" s="1236"/>
      <c r="L45" s="1236"/>
      <c r="M45" s="1236"/>
      <c r="N45" s="1236"/>
      <c r="O45" s="1237"/>
    </row>
    <row r="46" spans="2:17" x14ac:dyDescent="0.15">
      <c r="B46" s="234"/>
      <c r="C46" s="230"/>
      <c r="D46" s="230"/>
      <c r="E46" s="230"/>
      <c r="F46" s="230"/>
      <c r="G46" s="1235"/>
      <c r="H46" s="1236"/>
      <c r="I46" s="1236"/>
      <c r="J46" s="1236"/>
      <c r="K46" s="1236"/>
      <c r="L46" s="1236"/>
      <c r="M46" s="1236"/>
      <c r="N46" s="1236"/>
      <c r="O46" s="1237"/>
    </row>
    <row r="47" spans="2:17" x14ac:dyDescent="0.15">
      <c r="B47" s="234"/>
      <c r="C47" s="230"/>
      <c r="D47" s="230"/>
      <c r="E47" s="230"/>
      <c r="F47" s="230"/>
      <c r="G47" s="1238"/>
      <c r="H47" s="1239"/>
      <c r="I47" s="1239"/>
      <c r="J47" s="1239"/>
      <c r="K47" s="1239"/>
      <c r="L47" s="1239"/>
      <c r="M47" s="1239"/>
      <c r="N47" s="1239"/>
      <c r="O47" s="1240"/>
    </row>
    <row r="48" spans="2:17" x14ac:dyDescent="0.15">
      <c r="B48" s="234"/>
      <c r="C48" s="230"/>
      <c r="D48" s="230"/>
      <c r="E48" s="230"/>
      <c r="F48" s="230"/>
      <c r="G48" s="230"/>
      <c r="H48" s="353"/>
      <c r="I48" s="353"/>
      <c r="J48" s="353"/>
    </row>
    <row r="49" spans="1:17" x14ac:dyDescent="0.15">
      <c r="B49" s="234"/>
      <c r="C49" s="230"/>
      <c r="D49" s="230"/>
      <c r="E49" s="230"/>
      <c r="F49" s="230"/>
      <c r="G49" s="229" t="s">
        <v>569</v>
      </c>
    </row>
    <row r="50" spans="1:17" x14ac:dyDescent="0.15">
      <c r="B50" s="234"/>
      <c r="C50" s="230"/>
      <c r="D50" s="230"/>
      <c r="E50" s="230"/>
      <c r="F50" s="230"/>
      <c r="G50" s="1241"/>
      <c r="H50" s="1242"/>
      <c r="I50" s="1242"/>
      <c r="J50" s="1243"/>
      <c r="K50" s="354" t="s">
        <v>431</v>
      </c>
      <c r="L50" s="354" t="s">
        <v>432</v>
      </c>
      <c r="M50" s="354" t="s">
        <v>433</v>
      </c>
      <c r="N50" s="354" t="s">
        <v>434</v>
      </c>
      <c r="O50" s="354" t="s">
        <v>435</v>
      </c>
    </row>
    <row r="51" spans="1:17" x14ac:dyDescent="0.15">
      <c r="B51" s="234"/>
      <c r="C51" s="230"/>
      <c r="D51" s="230"/>
      <c r="E51" s="230"/>
      <c r="F51" s="230"/>
      <c r="G51" s="1244" t="s">
        <v>570</v>
      </c>
      <c r="H51" s="1245"/>
      <c r="I51" s="1250" t="s">
        <v>571</v>
      </c>
      <c r="J51" s="1250"/>
      <c r="K51" s="1252"/>
      <c r="L51" s="1252"/>
      <c r="M51" s="1252"/>
      <c r="N51" s="1252"/>
      <c r="O51" s="1218"/>
    </row>
    <row r="52" spans="1:17" x14ac:dyDescent="0.15">
      <c r="B52" s="234"/>
      <c r="C52" s="230"/>
      <c r="D52" s="230"/>
      <c r="E52" s="230"/>
      <c r="F52" s="230"/>
      <c r="G52" s="1246"/>
      <c r="H52" s="1247"/>
      <c r="I52" s="1251"/>
      <c r="J52" s="1251"/>
      <c r="K52" s="1218"/>
      <c r="L52" s="1218"/>
      <c r="M52" s="1218"/>
      <c r="N52" s="1218"/>
      <c r="O52" s="1218"/>
    </row>
    <row r="53" spans="1:17" x14ac:dyDescent="0.15">
      <c r="A53" s="355"/>
      <c r="B53" s="234"/>
      <c r="C53" s="230"/>
      <c r="D53" s="230"/>
      <c r="E53" s="230"/>
      <c r="F53" s="230"/>
      <c r="G53" s="1246"/>
      <c r="H53" s="1247"/>
      <c r="I53" s="1230" t="s">
        <v>572</v>
      </c>
      <c r="J53" s="1230"/>
      <c r="K53" s="1253"/>
      <c r="L53" s="1253"/>
      <c r="M53" s="1253"/>
      <c r="N53" s="1253"/>
      <c r="O53" s="1222">
        <v>46</v>
      </c>
    </row>
    <row r="54" spans="1:17" x14ac:dyDescent="0.15">
      <c r="A54" s="355"/>
      <c r="B54" s="234"/>
      <c r="C54" s="230"/>
      <c r="D54" s="230"/>
      <c r="E54" s="230"/>
      <c r="F54" s="230"/>
      <c r="G54" s="1248"/>
      <c r="H54" s="1249"/>
      <c r="I54" s="1230"/>
      <c r="J54" s="1230"/>
      <c r="K54" s="1223"/>
      <c r="L54" s="1223"/>
      <c r="M54" s="1223"/>
      <c r="N54" s="1223"/>
      <c r="O54" s="1223"/>
    </row>
    <row r="55" spans="1:17" x14ac:dyDescent="0.15">
      <c r="A55" s="355"/>
      <c r="B55" s="234"/>
      <c r="C55" s="230"/>
      <c r="D55" s="230"/>
      <c r="E55" s="230"/>
      <c r="F55" s="230"/>
      <c r="G55" s="1224" t="s">
        <v>573</v>
      </c>
      <c r="H55" s="1225"/>
      <c r="I55" s="1230" t="s">
        <v>571</v>
      </c>
      <c r="J55" s="1230"/>
      <c r="K55" s="1252"/>
      <c r="L55" s="1252"/>
      <c r="M55" s="1252"/>
      <c r="N55" s="1252"/>
      <c r="O55" s="1218">
        <v>0</v>
      </c>
    </row>
    <row r="56" spans="1:17" x14ac:dyDescent="0.15">
      <c r="A56" s="355"/>
      <c r="B56" s="234"/>
      <c r="C56" s="230"/>
      <c r="D56" s="230"/>
      <c r="E56" s="230"/>
      <c r="F56" s="230"/>
      <c r="G56" s="1226"/>
      <c r="H56" s="1227"/>
      <c r="I56" s="1230"/>
      <c r="J56" s="1230"/>
      <c r="K56" s="1218"/>
      <c r="L56" s="1218"/>
      <c r="M56" s="1218"/>
      <c r="N56" s="1218"/>
      <c r="O56" s="1218"/>
    </row>
    <row r="57" spans="1:17" s="355" customFormat="1" x14ac:dyDescent="0.15">
      <c r="B57" s="356"/>
      <c r="C57" s="352"/>
      <c r="D57" s="352"/>
      <c r="E57" s="352"/>
      <c r="F57" s="352"/>
      <c r="G57" s="1226"/>
      <c r="H57" s="1227"/>
      <c r="I57" s="1220" t="s">
        <v>572</v>
      </c>
      <c r="J57" s="1220"/>
      <c r="K57" s="1253"/>
      <c r="L57" s="1253"/>
      <c r="M57" s="1253"/>
      <c r="N57" s="1253"/>
      <c r="O57" s="1222">
        <v>51.6</v>
      </c>
      <c r="P57" s="357"/>
      <c r="Q57" s="356"/>
    </row>
    <row r="58" spans="1:17" s="355" customFormat="1" x14ac:dyDescent="0.15">
      <c r="A58" s="229"/>
      <c r="B58" s="356"/>
      <c r="C58" s="352"/>
      <c r="D58" s="352"/>
      <c r="E58" s="352"/>
      <c r="F58" s="352"/>
      <c r="G58" s="1228"/>
      <c r="H58" s="1229"/>
      <c r="I58" s="1220"/>
      <c r="J58" s="1220"/>
      <c r="K58" s="1223"/>
      <c r="L58" s="1223"/>
      <c r="M58" s="1223"/>
      <c r="N58" s="1223"/>
      <c r="O58" s="1223"/>
      <c r="P58" s="357"/>
      <c r="Q58" s="356"/>
    </row>
    <row r="59" spans="1:17" s="355" customFormat="1" x14ac:dyDescent="0.15">
      <c r="A59" s="229"/>
      <c r="B59" s="356"/>
      <c r="C59" s="352"/>
      <c r="D59" s="352"/>
      <c r="E59" s="352"/>
      <c r="F59" s="352"/>
      <c r="G59" s="352"/>
      <c r="H59" s="352"/>
      <c r="I59" s="352"/>
      <c r="J59" s="352"/>
      <c r="K59" s="358"/>
      <c r="L59" s="358"/>
      <c r="M59" s="358"/>
      <c r="N59" s="358"/>
      <c r="O59" s="358"/>
      <c r="P59" s="357"/>
      <c r="Q59" s="356"/>
    </row>
    <row r="60" spans="1:17" s="355" customFormat="1" x14ac:dyDescent="0.15">
      <c r="A60" s="229"/>
      <c r="B60" s="356"/>
      <c r="C60" s="352"/>
      <c r="D60" s="352"/>
      <c r="E60" s="352"/>
      <c r="F60" s="352"/>
      <c r="G60" s="352"/>
      <c r="H60" s="352"/>
      <c r="I60" s="352"/>
      <c r="J60" s="352"/>
      <c r="K60" s="358"/>
      <c r="L60" s="358"/>
      <c r="M60" s="358"/>
      <c r="N60" s="358"/>
      <c r="O60" s="358"/>
      <c r="P60" s="357"/>
      <c r="Q60" s="356"/>
    </row>
    <row r="61" spans="1:17" s="355" customFormat="1" x14ac:dyDescent="0.15">
      <c r="A61" s="229"/>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30"/>
    </row>
    <row r="63" spans="1:17" ht="17.25" x14ac:dyDescent="0.15">
      <c r="B63" s="293" t="s">
        <v>574</v>
      </c>
      <c r="C63" s="230"/>
      <c r="D63" s="230"/>
      <c r="E63" s="230"/>
      <c r="F63" s="230"/>
      <c r="G63" s="230"/>
      <c r="H63" s="230"/>
      <c r="I63" s="230"/>
      <c r="J63" s="230"/>
      <c r="K63" s="230"/>
      <c r="L63" s="230"/>
      <c r="M63" s="230"/>
      <c r="N63" s="230"/>
      <c r="O63" s="230"/>
    </row>
    <row r="64" spans="1:17" x14ac:dyDescent="0.15">
      <c r="B64" s="234"/>
      <c r="C64" s="230"/>
      <c r="D64" s="230"/>
      <c r="E64" s="230"/>
      <c r="F64" s="230"/>
      <c r="G64" s="351" t="s">
        <v>567</v>
      </c>
      <c r="I64" s="352"/>
      <c r="J64" s="352"/>
      <c r="K64" s="352"/>
      <c r="L64" s="230"/>
      <c r="M64" s="230"/>
      <c r="N64" s="230"/>
      <c r="O64" s="230"/>
    </row>
    <row r="65" spans="2:30" x14ac:dyDescent="0.15">
      <c r="B65" s="234"/>
      <c r="C65" s="230"/>
      <c r="D65" s="230"/>
      <c r="E65" s="230"/>
      <c r="F65" s="230"/>
      <c r="G65" s="1232" t="s">
        <v>575</v>
      </c>
      <c r="H65" s="1233"/>
      <c r="I65" s="1233"/>
      <c r="J65" s="1233"/>
      <c r="K65" s="1233"/>
      <c r="L65" s="1233"/>
      <c r="M65" s="1233"/>
      <c r="N65" s="1233"/>
      <c r="O65" s="1234"/>
    </row>
    <row r="66" spans="2:30" x14ac:dyDescent="0.15">
      <c r="B66" s="234"/>
      <c r="C66" s="230"/>
      <c r="D66" s="230"/>
      <c r="E66" s="230"/>
      <c r="F66" s="230"/>
      <c r="G66" s="1235"/>
      <c r="H66" s="1236"/>
      <c r="I66" s="1236"/>
      <c r="J66" s="1236"/>
      <c r="K66" s="1236"/>
      <c r="L66" s="1236"/>
      <c r="M66" s="1236"/>
      <c r="N66" s="1236"/>
      <c r="O66" s="1237"/>
    </row>
    <row r="67" spans="2:30" x14ac:dyDescent="0.15">
      <c r="B67" s="234"/>
      <c r="C67" s="230"/>
      <c r="D67" s="230"/>
      <c r="E67" s="230"/>
      <c r="F67" s="230"/>
      <c r="G67" s="1235"/>
      <c r="H67" s="1236"/>
      <c r="I67" s="1236"/>
      <c r="J67" s="1236"/>
      <c r="K67" s="1236"/>
      <c r="L67" s="1236"/>
      <c r="M67" s="1236"/>
      <c r="N67" s="1236"/>
      <c r="O67" s="1237"/>
    </row>
    <row r="68" spans="2:30" x14ac:dyDescent="0.15">
      <c r="B68" s="234"/>
      <c r="C68" s="230"/>
      <c r="D68" s="230"/>
      <c r="E68" s="230"/>
      <c r="F68" s="230"/>
      <c r="G68" s="1235"/>
      <c r="H68" s="1236"/>
      <c r="I68" s="1236"/>
      <c r="J68" s="1236"/>
      <c r="K68" s="1236"/>
      <c r="L68" s="1236"/>
      <c r="M68" s="1236"/>
      <c r="N68" s="1236"/>
      <c r="O68" s="1237"/>
    </row>
    <row r="69" spans="2:30" x14ac:dyDescent="0.15">
      <c r="B69" s="234"/>
      <c r="C69" s="230"/>
      <c r="D69" s="230"/>
      <c r="E69" s="230"/>
      <c r="F69" s="230"/>
      <c r="G69" s="1238"/>
      <c r="H69" s="1239"/>
      <c r="I69" s="1239"/>
      <c r="J69" s="1239"/>
      <c r="K69" s="1239"/>
      <c r="L69" s="1239"/>
      <c r="M69" s="1239"/>
      <c r="N69" s="1239"/>
      <c r="O69" s="1240"/>
    </row>
    <row r="70" spans="2:30" x14ac:dyDescent="0.15">
      <c r="B70" s="234"/>
      <c r="C70" s="230"/>
      <c r="D70" s="230"/>
      <c r="E70" s="230"/>
      <c r="F70" s="230"/>
      <c r="G70" s="230"/>
      <c r="H70" s="363"/>
      <c r="I70" s="363"/>
      <c r="J70" s="364"/>
      <c r="K70" s="364"/>
      <c r="L70" s="365"/>
      <c r="M70" s="364"/>
      <c r="N70" s="365"/>
      <c r="O70" s="366"/>
    </row>
    <row r="71" spans="2:30" x14ac:dyDescent="0.15">
      <c r="B71" s="234"/>
      <c r="C71" s="230"/>
      <c r="D71" s="230"/>
      <c r="E71" s="230"/>
      <c r="F71" s="230"/>
      <c r="G71" s="367" t="s">
        <v>576</v>
      </c>
      <c r="I71" s="368"/>
      <c r="J71" s="364"/>
      <c r="K71" s="364"/>
      <c r="L71" s="365"/>
      <c r="M71" s="364"/>
      <c r="N71" s="365"/>
      <c r="O71" s="366"/>
    </row>
    <row r="72" spans="2:30" x14ac:dyDescent="0.15">
      <c r="B72" s="234"/>
      <c r="C72" s="230"/>
      <c r="D72" s="230"/>
      <c r="E72" s="230"/>
      <c r="F72" s="230"/>
      <c r="G72" s="1241"/>
      <c r="H72" s="1242"/>
      <c r="I72" s="1242"/>
      <c r="J72" s="1243"/>
      <c r="K72" s="354" t="s">
        <v>431</v>
      </c>
      <c r="L72" s="354" t="s">
        <v>432</v>
      </c>
      <c r="M72" s="354" t="s">
        <v>433</v>
      </c>
      <c r="N72" s="354" t="s">
        <v>434</v>
      </c>
      <c r="O72" s="354" t="s">
        <v>435</v>
      </c>
    </row>
    <row r="73" spans="2:30" x14ac:dyDescent="0.15">
      <c r="B73" s="234"/>
      <c r="C73" s="230"/>
      <c r="D73" s="230"/>
      <c r="E73" s="230"/>
      <c r="F73" s="230"/>
      <c r="G73" s="1244" t="s">
        <v>570</v>
      </c>
      <c r="H73" s="1245"/>
      <c r="I73" s="1250" t="s">
        <v>571</v>
      </c>
      <c r="J73" s="1250"/>
      <c r="K73" s="1231"/>
      <c r="L73" s="1231"/>
      <c r="M73" s="1218"/>
      <c r="N73" s="1218"/>
      <c r="O73" s="1218"/>
      <c r="S73" s="229">
        <v>9.9</v>
      </c>
    </row>
    <row r="74" spans="2:30" x14ac:dyDescent="0.15">
      <c r="B74" s="234"/>
      <c r="C74" s="230"/>
      <c r="D74" s="230"/>
      <c r="E74" s="230"/>
      <c r="F74" s="230"/>
      <c r="G74" s="1246"/>
      <c r="H74" s="1247"/>
      <c r="I74" s="1251"/>
      <c r="J74" s="1251"/>
      <c r="K74" s="1231"/>
      <c r="L74" s="1231"/>
      <c r="M74" s="1218"/>
      <c r="N74" s="1218"/>
      <c r="O74" s="1218"/>
    </row>
    <row r="75" spans="2:30" x14ac:dyDescent="0.15">
      <c r="B75" s="234"/>
      <c r="C75" s="230"/>
      <c r="D75" s="230"/>
      <c r="E75" s="230"/>
      <c r="F75" s="230"/>
      <c r="G75" s="1246"/>
      <c r="H75" s="1247"/>
      <c r="I75" s="1230" t="s">
        <v>577</v>
      </c>
      <c r="J75" s="1230"/>
      <c r="K75" s="1222">
        <v>12.6</v>
      </c>
      <c r="L75" s="1222">
        <v>10.8</v>
      </c>
      <c r="M75" s="1222">
        <v>9.1999999999999993</v>
      </c>
      <c r="N75" s="1222">
        <v>8.1999999999999993</v>
      </c>
      <c r="O75" s="1222">
        <v>6.9</v>
      </c>
      <c r="U75" s="229">
        <v>81.2</v>
      </c>
      <c r="W75" s="229">
        <v>87.2</v>
      </c>
      <c r="Y75" s="229">
        <v>99.8</v>
      </c>
      <c r="AA75" s="229">
        <v>109.5</v>
      </c>
      <c r="AC75" s="229">
        <v>115.2</v>
      </c>
    </row>
    <row r="76" spans="2:30" x14ac:dyDescent="0.15">
      <c r="B76" s="234"/>
      <c r="C76" s="230"/>
      <c r="D76" s="230"/>
      <c r="E76" s="230"/>
      <c r="F76" s="230"/>
      <c r="G76" s="1248"/>
      <c r="H76" s="1249"/>
      <c r="I76" s="1230"/>
      <c r="J76" s="1230"/>
      <c r="K76" s="1223"/>
      <c r="L76" s="1223"/>
      <c r="M76" s="1223"/>
      <c r="N76" s="1223"/>
      <c r="O76" s="1223"/>
    </row>
    <row r="77" spans="2:30" x14ac:dyDescent="0.15">
      <c r="B77" s="234"/>
      <c r="C77" s="230"/>
      <c r="D77" s="230"/>
      <c r="E77" s="230"/>
      <c r="F77" s="230"/>
      <c r="G77" s="1224" t="s">
        <v>573</v>
      </c>
      <c r="H77" s="1225"/>
      <c r="I77" s="1230" t="s">
        <v>571</v>
      </c>
      <c r="J77" s="1230"/>
      <c r="K77" s="1231">
        <v>0</v>
      </c>
      <c r="L77" s="1231">
        <v>0</v>
      </c>
      <c r="M77" s="1218">
        <v>0</v>
      </c>
      <c r="N77" s="1218">
        <v>0</v>
      </c>
      <c r="O77" s="1218">
        <v>0</v>
      </c>
      <c r="R77" s="229">
        <v>12.3</v>
      </c>
      <c r="T77" s="229">
        <v>11.1</v>
      </c>
    </row>
    <row r="78" spans="2:30" x14ac:dyDescent="0.15">
      <c r="B78" s="234"/>
      <c r="C78" s="230"/>
      <c r="D78" s="230"/>
      <c r="E78" s="230"/>
      <c r="F78" s="230"/>
      <c r="G78" s="1226"/>
      <c r="H78" s="1227"/>
      <c r="I78" s="1230"/>
      <c r="J78" s="1230"/>
      <c r="K78" s="1231"/>
      <c r="L78" s="1231"/>
      <c r="M78" s="1218"/>
      <c r="N78" s="1218"/>
      <c r="O78" s="1218"/>
    </row>
    <row r="79" spans="2:30" x14ac:dyDescent="0.15">
      <c r="B79" s="234"/>
      <c r="C79" s="230"/>
      <c r="D79" s="230"/>
      <c r="E79" s="230"/>
      <c r="F79" s="230"/>
      <c r="G79" s="1226"/>
      <c r="H79" s="1227"/>
      <c r="I79" s="1219" t="s">
        <v>577</v>
      </c>
      <c r="J79" s="1220"/>
      <c r="K79" s="1221">
        <v>11.4</v>
      </c>
      <c r="L79" s="1221">
        <v>10.1</v>
      </c>
      <c r="M79" s="1221">
        <v>9.1999999999999993</v>
      </c>
      <c r="N79" s="1221">
        <v>8.1999999999999993</v>
      </c>
      <c r="O79" s="1221">
        <v>7.8</v>
      </c>
      <c r="V79" s="229">
        <v>53.5</v>
      </c>
      <c r="X79" s="229">
        <v>48.2</v>
      </c>
      <c r="Z79" s="229">
        <v>34.200000000000003</v>
      </c>
      <c r="AB79" s="229">
        <v>30.3</v>
      </c>
      <c r="AD79" s="229">
        <v>28.9</v>
      </c>
    </row>
    <row r="80" spans="2:30" x14ac:dyDescent="0.15">
      <c r="B80" s="234"/>
      <c r="C80" s="230"/>
      <c r="D80" s="230"/>
      <c r="E80" s="230"/>
      <c r="F80" s="230"/>
      <c r="G80" s="1228"/>
      <c r="H80" s="1229"/>
      <c r="I80" s="1220"/>
      <c r="J80" s="1220"/>
      <c r="K80" s="1221"/>
      <c r="L80" s="1221"/>
      <c r="M80" s="1221"/>
      <c r="N80" s="1221"/>
      <c r="O80" s="1221"/>
    </row>
    <row r="81" spans="2:17" x14ac:dyDescent="0.15">
      <c r="B81" s="234"/>
      <c r="C81" s="230"/>
      <c r="D81" s="230"/>
      <c r="E81" s="230"/>
      <c r="F81" s="230"/>
      <c r="G81" s="230"/>
      <c r="H81" s="230"/>
      <c r="I81" s="230"/>
      <c r="J81" s="230"/>
      <c r="K81" s="369"/>
      <c r="L81" s="230"/>
      <c r="M81" s="230"/>
      <c r="N81" s="230"/>
      <c r="O81" s="230"/>
    </row>
    <row r="82" spans="2:17" ht="17.25" x14ac:dyDescent="0.15">
      <c r="B82" s="234"/>
      <c r="C82" s="230"/>
      <c r="D82" s="230"/>
      <c r="E82" s="230"/>
      <c r="F82" s="230"/>
      <c r="G82" s="230"/>
      <c r="H82" s="230"/>
      <c r="I82" s="230"/>
      <c r="J82" s="230"/>
      <c r="K82" s="370"/>
      <c r="L82" s="370"/>
      <c r="M82" s="370"/>
      <c r="N82" s="370"/>
      <c r="O82" s="370"/>
    </row>
    <row r="83" spans="2:17" x14ac:dyDescent="0.15">
      <c r="B83" s="326"/>
      <c r="C83" s="292"/>
      <c r="D83" s="292"/>
      <c r="E83" s="292"/>
      <c r="F83" s="292"/>
      <c r="G83" s="292"/>
      <c r="H83" s="292"/>
      <c r="I83" s="292"/>
      <c r="J83" s="292"/>
      <c r="K83" s="292"/>
      <c r="L83" s="292"/>
      <c r="M83" s="292"/>
      <c r="N83" s="292"/>
      <c r="O83" s="292"/>
      <c r="P83" s="327"/>
    </row>
    <row r="84" spans="2:17" x14ac:dyDescent="0.15">
      <c r="H84" s="230"/>
      <c r="I84" s="230"/>
      <c r="J84" s="230"/>
      <c r="K84" s="230"/>
      <c r="L84" s="230"/>
      <c r="M84" s="230"/>
      <c r="N84" s="230"/>
      <c r="O84" s="230"/>
      <c r="P84" s="230"/>
      <c r="Q84" s="230"/>
    </row>
    <row r="85" spans="2:17" x14ac:dyDescent="0.15">
      <c r="B85" s="230"/>
      <c r="C85" s="230"/>
      <c r="D85" s="230"/>
      <c r="E85" s="230"/>
      <c r="F85" s="230"/>
      <c r="G85" s="230"/>
      <c r="H85" s="230"/>
      <c r="I85" s="230"/>
      <c r="J85" s="230"/>
      <c r="K85" s="230"/>
      <c r="L85" s="230"/>
      <c r="M85" s="230"/>
      <c r="N85" s="230"/>
      <c r="O85" s="230"/>
      <c r="P85" s="230"/>
      <c r="Q85" s="230"/>
    </row>
    <row r="86" spans="2:17" hidden="1" x14ac:dyDescent="0.15">
      <c r="B86" s="230"/>
      <c r="C86" s="230"/>
      <c r="D86" s="230"/>
      <c r="E86" s="230"/>
      <c r="F86" s="230"/>
      <c r="G86" s="230"/>
      <c r="H86" s="230"/>
      <c r="I86" s="230"/>
      <c r="J86" s="230"/>
      <c r="K86" s="230"/>
      <c r="L86" s="230"/>
      <c r="M86" s="230"/>
      <c r="N86" s="230"/>
      <c r="O86" s="230"/>
      <c r="P86" s="230"/>
      <c r="Q86" s="230"/>
    </row>
    <row r="87" spans="2:17" hidden="1" x14ac:dyDescent="0.15">
      <c r="B87" s="230"/>
      <c r="C87" s="230"/>
      <c r="D87" s="230"/>
      <c r="E87" s="230"/>
      <c r="F87" s="230"/>
      <c r="G87" s="230"/>
      <c r="H87" s="230"/>
      <c r="I87" s="230"/>
      <c r="J87" s="230"/>
      <c r="K87" s="371"/>
      <c r="L87" s="230"/>
      <c r="M87" s="230"/>
      <c r="N87" s="230"/>
      <c r="O87" s="230"/>
      <c r="P87" s="230"/>
      <c r="Q87" s="230"/>
    </row>
    <row r="88" spans="2:17" hidden="1" x14ac:dyDescent="0.15">
      <c r="B88" s="230"/>
      <c r="C88" s="230"/>
      <c r="D88" s="230"/>
      <c r="E88" s="230"/>
      <c r="F88" s="230"/>
      <c r="G88" s="230"/>
      <c r="H88" s="230"/>
      <c r="I88" s="230"/>
      <c r="J88" s="230"/>
      <c r="K88" s="230"/>
      <c r="L88" s="230"/>
      <c r="M88" s="230"/>
      <c r="N88" s="230"/>
      <c r="O88" s="230"/>
      <c r="P88" s="230"/>
      <c r="Q88" s="230"/>
    </row>
    <row r="89" spans="2:17" hidden="1" x14ac:dyDescent="0.15">
      <c r="B89" s="230"/>
      <c r="C89" s="230"/>
      <c r="D89" s="230"/>
      <c r="E89" s="230"/>
      <c r="F89" s="230"/>
      <c r="G89" s="230"/>
      <c r="H89" s="230"/>
      <c r="I89" s="230"/>
      <c r="J89" s="230"/>
      <c r="K89" s="230"/>
      <c r="L89" s="230"/>
      <c r="M89" s="230"/>
      <c r="N89" s="230"/>
      <c r="O89" s="230"/>
      <c r="P89" s="230"/>
      <c r="Q89" s="230"/>
    </row>
    <row r="90" spans="2:17" hidden="1" x14ac:dyDescent="0.15">
      <c r="B90" s="230"/>
      <c r="C90" s="230"/>
      <c r="D90" s="230"/>
      <c r="E90" s="230"/>
      <c r="F90" s="230"/>
      <c r="G90" s="230"/>
      <c r="H90" s="230"/>
      <c r="I90" s="230"/>
      <c r="J90" s="230"/>
      <c r="K90" s="230"/>
      <c r="L90" s="230"/>
      <c r="M90" s="230"/>
      <c r="N90" s="230"/>
      <c r="O90" s="230"/>
      <c r="P90" s="230"/>
      <c r="Q90" s="230"/>
    </row>
    <row r="91" spans="2:17" hidden="1" x14ac:dyDescent="0.15">
      <c r="B91" s="230"/>
      <c r="C91" s="230"/>
      <c r="D91" s="230"/>
      <c r="E91" s="230"/>
      <c r="F91" s="230"/>
      <c r="G91" s="230"/>
      <c r="H91" s="230"/>
      <c r="I91" s="230"/>
      <c r="J91" s="230"/>
      <c r="K91" s="230"/>
      <c r="L91" s="230"/>
      <c r="M91" s="230"/>
      <c r="N91" s="230"/>
      <c r="O91" s="230"/>
      <c r="P91" s="230"/>
      <c r="Q91" s="230"/>
    </row>
    <row r="92" spans="2:17" ht="13.5" hidden="1" customHeight="1" x14ac:dyDescent="0.15">
      <c r="B92" s="230"/>
      <c r="C92" s="230"/>
      <c r="D92" s="230"/>
      <c r="E92" s="230"/>
      <c r="F92" s="230"/>
      <c r="G92" s="230"/>
      <c r="H92" s="230"/>
      <c r="I92" s="230"/>
      <c r="J92" s="230"/>
      <c r="K92" s="230"/>
      <c r="L92" s="230"/>
      <c r="M92" s="230"/>
      <c r="N92" s="230"/>
      <c r="O92" s="230"/>
      <c r="P92" s="230"/>
      <c r="Q92" s="230"/>
    </row>
    <row r="93" spans="2:17" ht="13.5" hidden="1" customHeight="1" x14ac:dyDescent="0.15">
      <c r="B93" s="230"/>
      <c r="C93" s="230"/>
      <c r="D93" s="230"/>
      <c r="E93" s="230"/>
      <c r="F93" s="230"/>
      <c r="G93" s="230"/>
      <c r="H93" s="230"/>
      <c r="I93" s="230"/>
      <c r="J93" s="230"/>
      <c r="K93" s="230"/>
      <c r="L93" s="230"/>
      <c r="M93" s="230"/>
      <c r="N93" s="230"/>
      <c r="O93" s="230"/>
      <c r="P93" s="230"/>
      <c r="Q93" s="230"/>
    </row>
    <row r="94" spans="2:17" ht="13.5" hidden="1" customHeight="1" x14ac:dyDescent="0.15">
      <c r="B94" s="230"/>
      <c r="C94" s="230"/>
      <c r="D94" s="230"/>
      <c r="E94" s="230"/>
      <c r="F94" s="230"/>
      <c r="G94" s="230"/>
      <c r="H94" s="230"/>
      <c r="I94" s="230"/>
      <c r="J94" s="230"/>
      <c r="K94" s="230"/>
      <c r="L94" s="230"/>
      <c r="M94" s="230"/>
      <c r="N94" s="230"/>
      <c r="O94" s="230"/>
      <c r="P94" s="230"/>
      <c r="Q94" s="230"/>
    </row>
    <row r="95" spans="2:17" ht="13.5" hidden="1" customHeight="1" x14ac:dyDescent="0.15">
      <c r="B95" s="230"/>
      <c r="C95" s="230"/>
      <c r="D95" s="230"/>
      <c r="E95" s="230"/>
      <c r="F95" s="230"/>
      <c r="G95" s="230"/>
      <c r="H95" s="230"/>
      <c r="I95" s="230"/>
      <c r="J95" s="230"/>
      <c r="K95" s="230"/>
      <c r="L95" s="230"/>
      <c r="M95" s="230"/>
      <c r="N95" s="230"/>
      <c r="O95" s="230"/>
      <c r="P95" s="230"/>
      <c r="Q95" s="230"/>
    </row>
    <row r="96" spans="2:17" ht="13.5" hidden="1" customHeight="1" x14ac:dyDescent="0.15">
      <c r="B96" s="230"/>
      <c r="C96" s="230"/>
      <c r="D96" s="230"/>
      <c r="E96" s="230"/>
      <c r="F96" s="230"/>
      <c r="G96" s="230"/>
      <c r="H96" s="230"/>
      <c r="I96" s="230"/>
      <c r="J96" s="230"/>
      <c r="K96" s="230"/>
      <c r="L96" s="230"/>
      <c r="M96" s="230"/>
      <c r="N96" s="230"/>
      <c r="O96" s="230"/>
      <c r="P96" s="230"/>
      <c r="Q96" s="230"/>
    </row>
    <row r="97" spans="2:17" ht="13.5" hidden="1" customHeight="1" x14ac:dyDescent="0.15">
      <c r="B97" s="230"/>
      <c r="C97" s="230"/>
      <c r="D97" s="230"/>
      <c r="E97" s="230"/>
      <c r="F97" s="230"/>
      <c r="G97" s="230"/>
      <c r="H97" s="230"/>
      <c r="I97" s="230"/>
      <c r="J97" s="230"/>
      <c r="K97" s="230"/>
      <c r="L97" s="230"/>
      <c r="M97" s="230"/>
      <c r="N97" s="230"/>
      <c r="O97" s="230"/>
      <c r="P97" s="230"/>
      <c r="Q97" s="230"/>
    </row>
    <row r="98" spans="2:17" ht="13.5" hidden="1" customHeight="1" x14ac:dyDescent="0.15">
      <c r="B98" s="230"/>
      <c r="C98" s="230"/>
      <c r="D98" s="230"/>
      <c r="E98" s="230"/>
      <c r="F98" s="230"/>
      <c r="G98" s="230"/>
      <c r="H98" s="230"/>
      <c r="I98" s="230"/>
      <c r="J98" s="230"/>
      <c r="K98" s="230"/>
      <c r="L98" s="230"/>
      <c r="M98" s="230"/>
      <c r="N98" s="230"/>
      <c r="O98" s="230"/>
      <c r="P98" s="230"/>
      <c r="Q98" s="230"/>
    </row>
    <row r="99" spans="2:17" ht="13.5" hidden="1" customHeight="1" x14ac:dyDescent="0.15">
      <c r="B99" s="230"/>
      <c r="C99" s="230"/>
      <c r="D99" s="230"/>
      <c r="E99" s="230"/>
      <c r="F99" s="230"/>
      <c r="G99" s="230"/>
      <c r="H99" s="230"/>
      <c r="I99" s="230"/>
      <c r="J99" s="230"/>
      <c r="K99" s="230"/>
      <c r="L99" s="230"/>
      <c r="M99" s="230"/>
      <c r="N99" s="230"/>
      <c r="O99" s="230"/>
      <c r="P99" s="230"/>
      <c r="Q99" s="230"/>
    </row>
    <row r="100" spans="2:17" ht="13.5" hidden="1" customHeight="1" x14ac:dyDescent="0.15">
      <c r="B100" s="230"/>
      <c r="C100" s="230"/>
      <c r="D100" s="230"/>
      <c r="E100" s="230"/>
      <c r="F100" s="230"/>
      <c r="G100" s="230"/>
      <c r="H100" s="230"/>
      <c r="I100" s="230"/>
      <c r="J100" s="230"/>
      <c r="K100" s="230"/>
      <c r="L100" s="230"/>
      <c r="M100" s="230"/>
      <c r="N100" s="230"/>
      <c r="O100" s="230"/>
      <c r="P100" s="230"/>
      <c r="Q100" s="230"/>
    </row>
    <row r="101" spans="2:17" ht="13.5" hidden="1" customHeight="1" x14ac:dyDescent="0.15">
      <c r="B101" s="230"/>
      <c r="C101" s="230"/>
      <c r="D101" s="230"/>
      <c r="E101" s="230"/>
      <c r="F101" s="230"/>
      <c r="G101" s="230"/>
      <c r="H101" s="230"/>
      <c r="I101" s="230"/>
      <c r="J101" s="230"/>
      <c r="K101" s="230"/>
      <c r="L101" s="230"/>
      <c r="M101" s="230"/>
      <c r="N101" s="230"/>
      <c r="O101" s="230"/>
      <c r="P101" s="230"/>
      <c r="Q101" s="230"/>
    </row>
    <row r="102" spans="2:17" ht="13.5" hidden="1" customHeight="1" x14ac:dyDescent="0.15">
      <c r="B102" s="230"/>
      <c r="C102" s="230"/>
      <c r="D102" s="230"/>
      <c r="E102" s="230"/>
      <c r="F102" s="230"/>
      <c r="G102" s="230"/>
      <c r="H102" s="230"/>
      <c r="I102" s="230"/>
      <c r="J102" s="230"/>
      <c r="K102" s="230"/>
      <c r="L102" s="230"/>
      <c r="M102" s="230"/>
      <c r="N102" s="230"/>
      <c r="O102" s="230"/>
      <c r="P102" s="230"/>
      <c r="Q102" s="230"/>
    </row>
    <row r="103" spans="2:17" ht="13.5" hidden="1" customHeight="1" x14ac:dyDescent="0.15">
      <c r="B103" s="230"/>
      <c r="C103" s="230"/>
      <c r="D103" s="230"/>
      <c r="E103" s="230"/>
      <c r="F103" s="230"/>
      <c r="G103" s="230"/>
      <c r="H103" s="230"/>
      <c r="I103" s="230"/>
      <c r="J103" s="230"/>
      <c r="K103" s="230"/>
      <c r="L103" s="230"/>
      <c r="M103" s="230"/>
      <c r="N103" s="230"/>
      <c r="O103" s="230"/>
      <c r="P103" s="230"/>
      <c r="Q103" s="230"/>
    </row>
    <row r="104" spans="2:17" ht="13.5" hidden="1" customHeight="1" x14ac:dyDescent="0.15">
      <c r="B104" s="230"/>
      <c r="C104" s="230"/>
      <c r="D104" s="230"/>
      <c r="E104" s="230"/>
      <c r="F104" s="230"/>
      <c r="G104" s="230"/>
      <c r="H104" s="230"/>
      <c r="I104" s="230"/>
      <c r="J104" s="230"/>
      <c r="K104" s="230"/>
      <c r="L104" s="230"/>
      <c r="M104" s="230"/>
      <c r="N104" s="230"/>
      <c r="O104" s="230"/>
      <c r="P104" s="230"/>
      <c r="Q104" s="230"/>
    </row>
    <row r="105" spans="2:17" ht="13.5" hidden="1" customHeight="1" x14ac:dyDescent="0.15">
      <c r="B105" s="230"/>
      <c r="C105" s="230"/>
      <c r="D105" s="230"/>
      <c r="E105" s="230"/>
      <c r="F105" s="230"/>
      <c r="G105" s="230"/>
      <c r="H105" s="230"/>
      <c r="I105" s="230"/>
      <c r="J105" s="230"/>
      <c r="K105" s="230"/>
      <c r="L105" s="230"/>
      <c r="M105" s="230"/>
      <c r="N105" s="230"/>
      <c r="O105" s="230"/>
      <c r="P105" s="230"/>
      <c r="Q105" s="230"/>
    </row>
    <row r="106" spans="2:17" ht="13.5" hidden="1" customHeight="1" x14ac:dyDescent="0.15">
      <c r="B106" s="230"/>
      <c r="C106" s="230"/>
      <c r="D106" s="230"/>
      <c r="E106" s="230"/>
      <c r="F106" s="230"/>
      <c r="G106" s="230"/>
      <c r="H106" s="230"/>
      <c r="I106" s="230"/>
      <c r="J106" s="230"/>
      <c r="K106" s="230"/>
      <c r="L106" s="230"/>
      <c r="M106" s="230"/>
      <c r="N106" s="230"/>
      <c r="O106" s="230"/>
      <c r="P106" s="230"/>
      <c r="Q106" s="230"/>
    </row>
    <row r="107" spans="2:17" ht="13.5" hidden="1" customHeight="1" x14ac:dyDescent="0.15">
      <c r="B107" s="230"/>
      <c r="C107" s="230"/>
      <c r="D107" s="230"/>
      <c r="E107" s="230"/>
      <c r="F107" s="230"/>
      <c r="G107" s="230"/>
      <c r="H107" s="230"/>
      <c r="I107" s="230"/>
      <c r="J107" s="230"/>
      <c r="K107" s="230"/>
      <c r="L107" s="230"/>
      <c r="M107" s="230"/>
      <c r="N107" s="230"/>
      <c r="O107" s="230"/>
      <c r="P107" s="230"/>
      <c r="Q107" s="230"/>
    </row>
    <row r="108" spans="2:17" ht="13.5" hidden="1" customHeight="1" x14ac:dyDescent="0.15">
      <c r="B108" s="230"/>
      <c r="C108" s="230"/>
      <c r="D108" s="230"/>
      <c r="E108" s="230"/>
      <c r="F108" s="230"/>
      <c r="G108" s="230"/>
      <c r="H108" s="230"/>
      <c r="I108" s="230"/>
      <c r="J108" s="230"/>
      <c r="K108" s="230"/>
      <c r="L108" s="230"/>
      <c r="M108" s="230"/>
      <c r="N108" s="230"/>
      <c r="O108" s="230"/>
      <c r="P108" s="230"/>
      <c r="Q108" s="230"/>
    </row>
    <row r="109" spans="2:17" ht="13.5" hidden="1" customHeight="1" x14ac:dyDescent="0.15">
      <c r="B109" s="230"/>
      <c r="C109" s="230"/>
      <c r="D109" s="230"/>
      <c r="E109" s="230"/>
      <c r="F109" s="230"/>
      <c r="G109" s="230"/>
      <c r="H109" s="230"/>
      <c r="I109" s="230"/>
      <c r="J109" s="230"/>
      <c r="K109" s="230"/>
      <c r="L109" s="230"/>
      <c r="M109" s="230"/>
      <c r="N109" s="230"/>
      <c r="O109" s="230"/>
      <c r="P109" s="230"/>
      <c r="Q109" s="230"/>
    </row>
    <row r="110" spans="2:17" ht="13.5" hidden="1" customHeight="1" x14ac:dyDescent="0.15">
      <c r="B110" s="230"/>
      <c r="C110" s="230"/>
      <c r="D110" s="230"/>
      <c r="E110" s="230"/>
      <c r="F110" s="230"/>
      <c r="G110" s="230"/>
      <c r="H110" s="230"/>
      <c r="I110" s="230"/>
      <c r="J110" s="230"/>
      <c r="K110" s="230"/>
      <c r="L110" s="230"/>
      <c r="M110" s="230"/>
      <c r="N110" s="230"/>
      <c r="O110" s="230"/>
      <c r="P110" s="230"/>
      <c r="Q110" s="230"/>
    </row>
    <row r="111" spans="2:17" ht="13.5" hidden="1" customHeight="1" x14ac:dyDescent="0.15">
      <c r="B111" s="230"/>
      <c r="C111" s="230"/>
      <c r="D111" s="230"/>
      <c r="E111" s="230"/>
      <c r="F111" s="230"/>
      <c r="G111" s="230"/>
      <c r="H111" s="230"/>
      <c r="I111" s="230"/>
      <c r="J111" s="230"/>
      <c r="K111" s="230"/>
      <c r="L111" s="230"/>
      <c r="M111" s="230"/>
      <c r="N111" s="230"/>
      <c r="O111" s="230"/>
      <c r="P111" s="230"/>
      <c r="Q111" s="230"/>
    </row>
    <row r="112" spans="2:17" ht="13.5" hidden="1" customHeight="1" x14ac:dyDescent="0.15">
      <c r="B112" s="230"/>
      <c r="C112" s="230"/>
      <c r="D112" s="230"/>
      <c r="E112" s="230"/>
      <c r="F112" s="230"/>
      <c r="G112" s="230"/>
      <c r="H112" s="230"/>
      <c r="I112" s="230"/>
      <c r="J112" s="230"/>
      <c r="K112" s="230"/>
      <c r="L112" s="230"/>
      <c r="M112" s="230"/>
      <c r="N112" s="230"/>
      <c r="O112" s="230"/>
      <c r="P112" s="230"/>
      <c r="Q112" s="230"/>
    </row>
    <row r="113" spans="2:17" ht="13.5" hidden="1" customHeight="1" x14ac:dyDescent="0.15">
      <c r="B113" s="230"/>
      <c r="C113" s="230"/>
      <c r="D113" s="230"/>
      <c r="E113" s="230"/>
      <c r="F113" s="230"/>
      <c r="G113" s="230"/>
      <c r="H113" s="230"/>
      <c r="I113" s="230"/>
      <c r="J113" s="230"/>
      <c r="K113" s="230"/>
      <c r="L113" s="230"/>
      <c r="M113" s="230"/>
      <c r="N113" s="230"/>
      <c r="O113" s="230"/>
      <c r="P113" s="230"/>
      <c r="Q113" s="230"/>
    </row>
    <row r="114" spans="2:17" ht="13.5" hidden="1" customHeight="1" x14ac:dyDescent="0.15">
      <c r="B114" s="230"/>
      <c r="C114" s="230"/>
      <c r="D114" s="230"/>
      <c r="E114" s="230"/>
      <c r="F114" s="230"/>
      <c r="G114" s="230"/>
      <c r="H114" s="230"/>
      <c r="I114" s="230"/>
      <c r="J114" s="230"/>
      <c r="K114" s="230"/>
      <c r="L114" s="230"/>
      <c r="M114" s="230"/>
      <c r="N114" s="230"/>
      <c r="O114" s="230"/>
      <c r="P114" s="230"/>
      <c r="Q114" s="230"/>
    </row>
    <row r="115" spans="2:17" ht="13.5" hidden="1" customHeight="1" x14ac:dyDescent="0.15">
      <c r="B115" s="230"/>
      <c r="C115" s="230"/>
      <c r="D115" s="230"/>
      <c r="E115" s="230"/>
      <c r="F115" s="230"/>
      <c r="G115" s="230"/>
      <c r="H115" s="230"/>
      <c r="I115" s="230"/>
      <c r="J115" s="230"/>
      <c r="K115" s="230"/>
      <c r="L115" s="230"/>
      <c r="M115" s="230"/>
      <c r="N115" s="230"/>
      <c r="O115" s="230"/>
      <c r="P115" s="230"/>
      <c r="Q115" s="230"/>
    </row>
    <row r="116" spans="2:17" ht="13.5" hidden="1" customHeight="1" x14ac:dyDescent="0.15">
      <c r="B116" s="230"/>
      <c r="C116" s="230"/>
      <c r="D116" s="230"/>
      <c r="E116" s="230"/>
      <c r="F116" s="230"/>
      <c r="G116" s="230"/>
      <c r="H116" s="230"/>
      <c r="I116" s="230"/>
      <c r="J116" s="230"/>
      <c r="K116" s="230"/>
      <c r="L116" s="230"/>
      <c r="M116" s="230"/>
      <c r="N116" s="230"/>
      <c r="O116" s="230"/>
      <c r="P116" s="230"/>
      <c r="Q116" s="230"/>
    </row>
    <row r="117" spans="2:17" ht="13.5" hidden="1" customHeight="1" x14ac:dyDescent="0.15">
      <c r="B117" s="230"/>
      <c r="C117" s="230"/>
      <c r="D117" s="230"/>
      <c r="E117" s="230"/>
      <c r="F117" s="230"/>
      <c r="G117" s="230"/>
      <c r="H117" s="230"/>
      <c r="I117" s="230"/>
      <c r="J117" s="230"/>
      <c r="K117" s="230"/>
      <c r="L117" s="230"/>
      <c r="M117" s="230"/>
      <c r="N117" s="230"/>
      <c r="O117" s="230"/>
      <c r="P117" s="230"/>
      <c r="Q117" s="230"/>
    </row>
    <row r="118" spans="2:17" ht="13.5" hidden="1" customHeight="1" x14ac:dyDescent="0.15">
      <c r="B118" s="230"/>
      <c r="C118" s="230"/>
      <c r="D118" s="230"/>
      <c r="E118" s="230"/>
      <c r="F118" s="230"/>
      <c r="G118" s="230"/>
      <c r="H118" s="230"/>
      <c r="I118" s="230"/>
      <c r="J118" s="230"/>
      <c r="K118" s="230"/>
      <c r="L118" s="230"/>
      <c r="M118" s="230"/>
      <c r="N118" s="230"/>
      <c r="O118" s="230"/>
      <c r="P118" s="230"/>
      <c r="Q118" s="230"/>
    </row>
    <row r="119" spans="2:17" ht="13.5" hidden="1" customHeight="1" x14ac:dyDescent="0.15">
      <c r="B119" s="230"/>
      <c r="C119" s="230"/>
      <c r="D119" s="230"/>
      <c r="E119" s="230"/>
      <c r="F119" s="230"/>
      <c r="G119" s="230"/>
      <c r="H119" s="230"/>
      <c r="I119" s="230"/>
      <c r="J119" s="230"/>
      <c r="K119" s="230"/>
      <c r="L119" s="230"/>
      <c r="M119" s="230"/>
      <c r="N119" s="230"/>
      <c r="O119" s="230"/>
      <c r="P119" s="230"/>
      <c r="Q119" s="230"/>
    </row>
    <row r="120" spans="2:17" ht="13.5" hidden="1" customHeight="1" x14ac:dyDescent="0.15">
      <c r="B120" s="230"/>
      <c r="C120" s="230"/>
      <c r="D120" s="230"/>
      <c r="E120" s="230"/>
      <c r="F120" s="230"/>
      <c r="G120" s="230"/>
      <c r="H120" s="230"/>
      <c r="I120" s="230"/>
      <c r="J120" s="230"/>
      <c r="K120" s="230"/>
      <c r="L120" s="230"/>
      <c r="M120" s="230"/>
      <c r="N120" s="230"/>
      <c r="O120" s="230"/>
      <c r="P120" s="230"/>
      <c r="Q120" s="230"/>
    </row>
    <row r="121" spans="2:17" ht="13.5" hidden="1" customHeight="1" x14ac:dyDescent="0.15">
      <c r="B121" s="230"/>
      <c r="C121" s="230"/>
      <c r="D121" s="230"/>
      <c r="E121" s="230"/>
      <c r="F121" s="230"/>
      <c r="G121" s="230"/>
      <c r="H121" s="230"/>
      <c r="I121" s="230"/>
      <c r="J121" s="230"/>
      <c r="K121" s="230"/>
      <c r="L121" s="230"/>
      <c r="M121" s="230"/>
      <c r="N121" s="230"/>
      <c r="O121" s="230"/>
      <c r="P121" s="230"/>
      <c r="Q121" s="230"/>
    </row>
    <row r="122" spans="2:17" ht="13.5" hidden="1" customHeight="1" x14ac:dyDescent="0.15">
      <c r="B122" s="230"/>
      <c r="C122" s="230"/>
      <c r="D122" s="230"/>
      <c r="E122" s="230"/>
      <c r="F122" s="230"/>
      <c r="G122" s="230"/>
      <c r="H122" s="230"/>
      <c r="I122" s="230"/>
      <c r="J122" s="230"/>
      <c r="K122" s="230"/>
      <c r="L122" s="230"/>
      <c r="M122" s="230"/>
      <c r="N122" s="230"/>
      <c r="O122" s="230"/>
      <c r="P122" s="230"/>
      <c r="Q122" s="230"/>
    </row>
    <row r="123" spans="2:17" ht="13.5" hidden="1" customHeight="1" x14ac:dyDescent="0.15">
      <c r="B123" s="230"/>
      <c r="C123" s="230"/>
      <c r="D123" s="230"/>
      <c r="E123" s="230"/>
      <c r="F123" s="230"/>
      <c r="G123" s="230"/>
      <c r="H123" s="230"/>
      <c r="I123" s="230"/>
      <c r="J123" s="230"/>
      <c r="K123" s="230"/>
      <c r="L123" s="230"/>
      <c r="M123" s="230"/>
      <c r="N123" s="230"/>
      <c r="O123" s="230"/>
      <c r="P123" s="230"/>
      <c r="Q123" s="230"/>
    </row>
    <row r="124" spans="2:17" ht="13.5" hidden="1" customHeight="1" x14ac:dyDescent="0.15">
      <c r="B124" s="230"/>
      <c r="C124" s="230"/>
      <c r="D124" s="230"/>
      <c r="E124" s="230"/>
      <c r="F124" s="230"/>
      <c r="G124" s="230"/>
      <c r="H124" s="230"/>
      <c r="I124" s="230"/>
      <c r="J124" s="230"/>
      <c r="K124" s="230"/>
      <c r="L124" s="230"/>
      <c r="M124" s="230"/>
      <c r="N124" s="230"/>
      <c r="O124" s="230"/>
      <c r="P124" s="230"/>
      <c r="Q124" s="230"/>
    </row>
    <row r="125" spans="2:17" ht="13.5" hidden="1" customHeight="1" x14ac:dyDescent="0.15">
      <c r="B125" s="230"/>
      <c r="C125" s="230"/>
      <c r="D125" s="230"/>
      <c r="E125" s="230"/>
      <c r="F125" s="230"/>
      <c r="G125" s="230"/>
      <c r="H125" s="230"/>
      <c r="I125" s="230"/>
      <c r="J125" s="230"/>
      <c r="K125" s="230"/>
      <c r="L125" s="230"/>
      <c r="M125" s="230"/>
      <c r="N125" s="230"/>
      <c r="O125" s="230"/>
      <c r="P125" s="230"/>
      <c r="Q125" s="230"/>
    </row>
    <row r="126" spans="2:17" ht="13.5" hidden="1" customHeight="1" x14ac:dyDescent="0.15">
      <c r="B126" s="230"/>
      <c r="C126" s="230"/>
      <c r="D126" s="230"/>
      <c r="E126" s="230"/>
      <c r="F126" s="230"/>
      <c r="G126" s="230"/>
      <c r="H126" s="230"/>
      <c r="I126" s="230"/>
      <c r="J126" s="230"/>
      <c r="K126" s="230"/>
      <c r="L126" s="230"/>
      <c r="M126" s="230"/>
      <c r="N126" s="230"/>
      <c r="O126" s="230"/>
      <c r="P126" s="230"/>
      <c r="Q126" s="230"/>
    </row>
    <row r="127" spans="2:17" ht="13.5" hidden="1" customHeight="1" x14ac:dyDescent="0.15">
      <c r="B127" s="230"/>
      <c r="C127" s="230"/>
      <c r="D127" s="230"/>
      <c r="E127" s="230"/>
      <c r="F127" s="230"/>
      <c r="G127" s="230"/>
      <c r="H127" s="230"/>
      <c r="I127" s="230"/>
      <c r="J127" s="230"/>
      <c r="K127" s="230"/>
      <c r="L127" s="230"/>
      <c r="M127" s="230"/>
      <c r="N127" s="230"/>
      <c r="O127" s="230"/>
      <c r="P127" s="230"/>
      <c r="Q127" s="230"/>
    </row>
    <row r="128" spans="2:17" ht="13.5" hidden="1" customHeight="1" x14ac:dyDescent="0.15">
      <c r="B128" s="230"/>
      <c r="C128" s="230"/>
      <c r="D128" s="230"/>
      <c r="E128" s="230"/>
      <c r="F128" s="230"/>
      <c r="G128" s="230"/>
      <c r="H128" s="230"/>
      <c r="I128" s="230"/>
      <c r="J128" s="230"/>
      <c r="K128" s="230"/>
      <c r="L128" s="230"/>
      <c r="M128" s="230"/>
      <c r="N128" s="230"/>
      <c r="O128" s="230"/>
      <c r="P128" s="230"/>
      <c r="Q128" s="230"/>
    </row>
    <row r="129" spans="2:17" ht="13.5" hidden="1" customHeight="1" x14ac:dyDescent="0.15">
      <c r="B129" s="230"/>
      <c r="C129" s="230"/>
      <c r="D129" s="230"/>
      <c r="E129" s="230"/>
      <c r="F129" s="230"/>
      <c r="G129" s="230"/>
      <c r="H129" s="230"/>
      <c r="I129" s="230"/>
      <c r="J129" s="230"/>
      <c r="K129" s="230"/>
      <c r="L129" s="230"/>
      <c r="M129" s="230"/>
      <c r="N129" s="230"/>
      <c r="O129" s="230"/>
      <c r="P129" s="230"/>
      <c r="Q129" s="230"/>
    </row>
    <row r="130" spans="2:17" ht="13.5" hidden="1" customHeight="1" x14ac:dyDescent="0.15">
      <c r="B130" s="230"/>
      <c r="C130" s="230"/>
      <c r="D130" s="230"/>
      <c r="E130" s="230"/>
      <c r="F130" s="230"/>
      <c r="G130" s="230"/>
      <c r="H130" s="230"/>
      <c r="I130" s="230"/>
      <c r="J130" s="230"/>
      <c r="K130" s="230"/>
      <c r="L130" s="230"/>
      <c r="M130" s="230"/>
      <c r="N130" s="230"/>
      <c r="O130" s="230"/>
      <c r="P130" s="230"/>
      <c r="Q130" s="230"/>
    </row>
    <row r="131" spans="2:17" ht="13.5" hidden="1" customHeight="1" x14ac:dyDescent="0.15">
      <c r="B131" s="230"/>
      <c r="C131" s="230"/>
      <c r="D131" s="230"/>
      <c r="E131" s="230"/>
      <c r="F131" s="230"/>
      <c r="G131" s="230"/>
      <c r="H131" s="230"/>
      <c r="I131" s="230"/>
      <c r="J131" s="230"/>
      <c r="K131" s="230"/>
      <c r="L131" s="230"/>
      <c r="M131" s="230"/>
      <c r="N131" s="230"/>
      <c r="O131" s="230"/>
      <c r="P131" s="230"/>
      <c r="Q131" s="230"/>
    </row>
    <row r="132" spans="2:17" ht="13.5" hidden="1" customHeight="1" x14ac:dyDescent="0.15">
      <c r="B132" s="230"/>
      <c r="C132" s="230"/>
      <c r="D132" s="230"/>
      <c r="E132" s="230"/>
      <c r="F132" s="230"/>
      <c r="G132" s="230"/>
      <c r="H132" s="230"/>
      <c r="I132" s="230"/>
      <c r="J132" s="230"/>
      <c r="K132" s="230"/>
      <c r="L132" s="230"/>
      <c r="M132" s="230"/>
      <c r="N132" s="230"/>
      <c r="O132" s="230"/>
      <c r="P132" s="230"/>
      <c r="Q132" s="230"/>
    </row>
    <row r="133" spans="2:17" ht="13.5" hidden="1" customHeight="1" x14ac:dyDescent="0.15">
      <c r="B133" s="230"/>
      <c r="C133" s="230"/>
      <c r="D133" s="230"/>
      <c r="E133" s="230"/>
      <c r="F133" s="230"/>
      <c r="G133" s="230"/>
      <c r="H133" s="230"/>
      <c r="I133" s="230"/>
      <c r="J133" s="230"/>
      <c r="K133" s="230"/>
      <c r="L133" s="230"/>
      <c r="M133" s="230"/>
      <c r="N133" s="230"/>
      <c r="O133" s="230"/>
      <c r="P133" s="230"/>
      <c r="Q133" s="230"/>
    </row>
    <row r="134" spans="2:17" ht="13.5" hidden="1" customHeight="1" x14ac:dyDescent="0.15">
      <c r="B134" s="230"/>
      <c r="C134" s="230"/>
      <c r="D134" s="230"/>
      <c r="E134" s="230"/>
      <c r="F134" s="230"/>
      <c r="G134" s="230"/>
      <c r="H134" s="230"/>
      <c r="I134" s="230"/>
      <c r="J134" s="230"/>
      <c r="K134" s="230"/>
      <c r="L134" s="230"/>
      <c r="M134" s="230"/>
      <c r="N134" s="230"/>
      <c r="O134" s="230"/>
      <c r="P134" s="230"/>
      <c r="Q134" s="230"/>
    </row>
    <row r="135" spans="2:17" ht="13.5" hidden="1" customHeight="1" x14ac:dyDescent="0.15">
      <c r="B135" s="230"/>
      <c r="C135" s="230"/>
      <c r="D135" s="230"/>
      <c r="E135" s="230"/>
      <c r="F135" s="230"/>
      <c r="G135" s="230"/>
      <c r="H135" s="230"/>
      <c r="I135" s="230"/>
      <c r="J135" s="230"/>
      <c r="K135" s="230"/>
      <c r="L135" s="230"/>
      <c r="M135" s="230"/>
      <c r="N135" s="230"/>
      <c r="O135" s="230"/>
      <c r="P135" s="230"/>
      <c r="Q135" s="230"/>
    </row>
    <row r="136" spans="2:17" ht="13.5" hidden="1" customHeight="1" x14ac:dyDescent="0.15">
      <c r="B136" s="230"/>
      <c r="C136" s="230"/>
      <c r="D136" s="230"/>
      <c r="E136" s="230"/>
      <c r="F136" s="230"/>
      <c r="G136" s="230"/>
      <c r="H136" s="230"/>
      <c r="I136" s="230"/>
      <c r="J136" s="230"/>
      <c r="K136" s="230"/>
      <c r="L136" s="230"/>
      <c r="M136" s="230"/>
      <c r="N136" s="230"/>
      <c r="O136" s="230"/>
      <c r="P136" s="230"/>
      <c r="Q136" s="230"/>
    </row>
    <row r="137" spans="2:17" ht="13.5" hidden="1" customHeight="1" x14ac:dyDescent="0.15">
      <c r="B137" s="230"/>
      <c r="C137" s="230"/>
      <c r="D137" s="230"/>
      <c r="E137" s="230"/>
      <c r="F137" s="230"/>
      <c r="G137" s="230"/>
      <c r="H137" s="230"/>
      <c r="I137" s="230"/>
      <c r="J137" s="230"/>
      <c r="K137" s="230"/>
      <c r="L137" s="230"/>
      <c r="M137" s="230"/>
      <c r="N137" s="230"/>
      <c r="O137" s="230"/>
      <c r="P137" s="230"/>
      <c r="Q137" s="230"/>
    </row>
    <row r="138" spans="2:17" ht="13.5" hidden="1" customHeight="1" x14ac:dyDescent="0.15">
      <c r="B138" s="230"/>
      <c r="C138" s="230"/>
      <c r="D138" s="230"/>
      <c r="E138" s="230"/>
      <c r="F138" s="230"/>
      <c r="G138" s="230"/>
      <c r="H138" s="230"/>
      <c r="I138" s="230"/>
      <c r="J138" s="230"/>
      <c r="K138" s="230"/>
      <c r="L138" s="230"/>
      <c r="M138" s="230"/>
      <c r="N138" s="230"/>
      <c r="O138" s="230"/>
      <c r="P138" s="230"/>
      <c r="Q138" s="230"/>
    </row>
    <row r="139" spans="2:17" ht="13.5" hidden="1" customHeight="1" x14ac:dyDescent="0.15">
      <c r="B139" s="230"/>
      <c r="C139" s="230"/>
      <c r="D139" s="230"/>
      <c r="E139" s="230"/>
      <c r="F139" s="230"/>
      <c r="G139" s="230"/>
      <c r="H139" s="230"/>
      <c r="I139" s="230"/>
      <c r="J139" s="230"/>
      <c r="K139" s="230"/>
      <c r="L139" s="230"/>
      <c r="M139" s="230"/>
      <c r="N139" s="230"/>
      <c r="O139" s="230"/>
      <c r="P139" s="230"/>
      <c r="Q139" s="230"/>
    </row>
    <row r="140" spans="2:17" ht="13.5" hidden="1" customHeight="1" x14ac:dyDescent="0.15">
      <c r="B140" s="230"/>
      <c r="C140" s="230"/>
      <c r="D140" s="230"/>
      <c r="E140" s="230"/>
      <c r="F140" s="230"/>
      <c r="G140" s="230"/>
      <c r="H140" s="230"/>
      <c r="I140" s="230"/>
      <c r="J140" s="230"/>
      <c r="K140" s="230"/>
      <c r="L140" s="230"/>
      <c r="M140" s="230"/>
      <c r="N140" s="230"/>
      <c r="O140" s="230"/>
      <c r="P140" s="230"/>
      <c r="Q140" s="230"/>
    </row>
    <row r="141" spans="2:17" ht="13.5" hidden="1" customHeight="1" x14ac:dyDescent="0.15">
      <c r="B141" s="230"/>
      <c r="C141" s="230"/>
      <c r="D141" s="230"/>
      <c r="E141" s="230"/>
      <c r="F141" s="230"/>
      <c r="G141" s="230"/>
      <c r="H141" s="230"/>
      <c r="I141" s="230"/>
      <c r="J141" s="230"/>
      <c r="K141" s="230"/>
      <c r="L141" s="230"/>
      <c r="M141" s="230"/>
      <c r="N141" s="230"/>
      <c r="O141" s="230"/>
      <c r="P141" s="230"/>
      <c r="Q141" s="230"/>
    </row>
    <row r="142" spans="2:17" ht="13.5" hidden="1" customHeight="1" x14ac:dyDescent="0.15">
      <c r="B142" s="230"/>
      <c r="C142" s="230"/>
      <c r="D142" s="230"/>
      <c r="E142" s="230"/>
      <c r="F142" s="230"/>
      <c r="G142" s="230"/>
      <c r="H142" s="230"/>
      <c r="I142" s="230"/>
      <c r="J142" s="230"/>
      <c r="K142" s="230"/>
      <c r="L142" s="230"/>
      <c r="M142" s="230"/>
      <c r="N142" s="230"/>
      <c r="O142" s="230"/>
      <c r="P142" s="230"/>
      <c r="Q142" s="230"/>
    </row>
    <row r="143" spans="2:17" ht="13.5" hidden="1" customHeight="1" x14ac:dyDescent="0.15">
      <c r="B143" s="230"/>
      <c r="C143" s="230"/>
      <c r="D143" s="230"/>
      <c r="E143" s="230"/>
      <c r="F143" s="230"/>
      <c r="G143" s="230"/>
      <c r="H143" s="230"/>
      <c r="I143" s="230"/>
      <c r="J143" s="230"/>
      <c r="K143" s="230"/>
      <c r="L143" s="230"/>
      <c r="M143" s="230"/>
      <c r="N143" s="230"/>
      <c r="O143" s="230"/>
      <c r="P143" s="230"/>
      <c r="Q143" s="230"/>
    </row>
    <row r="144" spans="2:17" ht="13.5" hidden="1" customHeight="1" x14ac:dyDescent="0.15">
      <c r="B144" s="230"/>
      <c r="C144" s="230"/>
      <c r="D144" s="230"/>
      <c r="E144" s="230"/>
      <c r="F144" s="230"/>
      <c r="G144" s="230"/>
      <c r="H144" s="230"/>
      <c r="I144" s="230"/>
      <c r="J144" s="230"/>
      <c r="K144" s="230"/>
      <c r="L144" s="230"/>
      <c r="M144" s="230"/>
      <c r="N144" s="230"/>
      <c r="O144" s="230"/>
      <c r="P144" s="230"/>
      <c r="Q144" s="230"/>
    </row>
    <row r="145" spans="2:17" ht="13.5" hidden="1" customHeight="1" x14ac:dyDescent="0.15">
      <c r="B145" s="230"/>
      <c r="C145" s="230"/>
      <c r="D145" s="230"/>
      <c r="E145" s="230"/>
      <c r="F145" s="230"/>
      <c r="G145" s="230"/>
      <c r="H145" s="230"/>
      <c r="I145" s="230"/>
      <c r="J145" s="230"/>
      <c r="K145" s="230"/>
      <c r="L145" s="230"/>
      <c r="M145" s="230"/>
      <c r="N145" s="230"/>
      <c r="O145" s="230"/>
      <c r="P145" s="230"/>
      <c r="Q145" s="230"/>
    </row>
    <row r="146" spans="2:17" ht="13.5" hidden="1" customHeight="1" x14ac:dyDescent="0.15">
      <c r="B146" s="230"/>
      <c r="C146" s="230"/>
      <c r="D146" s="230"/>
      <c r="E146" s="230"/>
      <c r="F146" s="230"/>
      <c r="G146" s="230"/>
      <c r="H146" s="230"/>
      <c r="I146" s="230"/>
      <c r="J146" s="230"/>
      <c r="K146" s="230"/>
      <c r="L146" s="230"/>
      <c r="M146" s="230"/>
      <c r="N146" s="230"/>
      <c r="O146" s="230"/>
      <c r="P146" s="230"/>
      <c r="Q146" s="230"/>
    </row>
    <row r="147" spans="2:17" ht="13.5" hidden="1" customHeight="1" x14ac:dyDescent="0.15">
      <c r="B147" s="230"/>
      <c r="C147" s="230"/>
      <c r="D147" s="230"/>
      <c r="E147" s="230"/>
      <c r="F147" s="230"/>
      <c r="G147" s="230"/>
      <c r="H147" s="230"/>
      <c r="I147" s="230"/>
      <c r="J147" s="230"/>
      <c r="K147" s="230"/>
      <c r="L147" s="230"/>
      <c r="M147" s="230"/>
      <c r="N147" s="230"/>
      <c r="O147" s="230"/>
      <c r="P147" s="230"/>
      <c r="Q147" s="230"/>
    </row>
    <row r="148" spans="2:17" ht="13.5" hidden="1" customHeight="1" x14ac:dyDescent="0.15">
      <c r="B148" s="230"/>
      <c r="C148" s="230"/>
      <c r="D148" s="230"/>
      <c r="E148" s="230"/>
      <c r="F148" s="230"/>
      <c r="G148" s="230"/>
      <c r="H148" s="230"/>
      <c r="I148" s="230"/>
      <c r="J148" s="230"/>
      <c r="K148" s="230"/>
      <c r="L148" s="230"/>
      <c r="M148" s="230"/>
      <c r="N148" s="230"/>
      <c r="O148" s="230"/>
      <c r="P148" s="230"/>
      <c r="Q148" s="230"/>
    </row>
    <row r="149" spans="2:17" ht="13.5" hidden="1" customHeight="1" x14ac:dyDescent="0.15">
      <c r="B149" s="230"/>
      <c r="C149" s="230"/>
      <c r="D149" s="230"/>
      <c r="E149" s="230"/>
      <c r="F149" s="230"/>
      <c r="G149" s="230"/>
      <c r="H149" s="230"/>
      <c r="I149" s="230"/>
      <c r="J149" s="230"/>
      <c r="K149" s="230"/>
      <c r="L149" s="230"/>
      <c r="M149" s="230"/>
      <c r="N149" s="230"/>
      <c r="O149" s="230"/>
      <c r="P149" s="230"/>
      <c r="Q149" s="230"/>
    </row>
    <row r="150" spans="2:17" ht="13.5" hidden="1" customHeight="1" x14ac:dyDescent="0.15">
      <c r="B150" s="230"/>
      <c r="C150" s="230"/>
      <c r="D150" s="230"/>
      <c r="E150" s="230"/>
      <c r="F150" s="230"/>
      <c r="G150" s="230"/>
      <c r="H150" s="230"/>
      <c r="I150" s="230"/>
      <c r="J150" s="230"/>
      <c r="K150" s="230"/>
      <c r="L150" s="230"/>
      <c r="M150" s="230"/>
      <c r="N150" s="230"/>
      <c r="O150" s="230"/>
      <c r="P150" s="230"/>
      <c r="Q150" s="230"/>
    </row>
    <row r="151" spans="2:17" ht="13.5" hidden="1" customHeight="1" x14ac:dyDescent="0.15">
      <c r="B151" s="230"/>
      <c r="C151" s="230"/>
      <c r="D151" s="230"/>
      <c r="E151" s="230"/>
      <c r="F151" s="230"/>
      <c r="G151" s="230"/>
      <c r="H151" s="230"/>
      <c r="I151" s="230"/>
      <c r="J151" s="230"/>
      <c r="K151" s="230"/>
      <c r="L151" s="230"/>
      <c r="M151" s="230"/>
      <c r="N151" s="230"/>
      <c r="O151" s="230"/>
      <c r="P151" s="230"/>
      <c r="Q151" s="230"/>
    </row>
    <row r="152" spans="2:17" ht="13.5" hidden="1" customHeight="1" x14ac:dyDescent="0.15">
      <c r="B152" s="230"/>
      <c r="C152" s="230"/>
      <c r="D152" s="230"/>
      <c r="E152" s="230"/>
      <c r="F152" s="230"/>
      <c r="G152" s="230"/>
      <c r="H152" s="230"/>
      <c r="I152" s="230"/>
      <c r="J152" s="230"/>
      <c r="K152" s="230"/>
      <c r="L152" s="230"/>
      <c r="M152" s="230"/>
      <c r="N152" s="230"/>
      <c r="O152" s="230"/>
      <c r="P152" s="230"/>
      <c r="Q152" s="230"/>
    </row>
    <row r="153" spans="2:17" ht="13.5" hidden="1" customHeight="1" x14ac:dyDescent="0.15">
      <c r="B153" s="230"/>
      <c r="C153" s="230"/>
      <c r="D153" s="230"/>
      <c r="E153" s="230"/>
      <c r="F153" s="230"/>
      <c r="G153" s="230"/>
      <c r="H153" s="230"/>
      <c r="I153" s="230"/>
      <c r="J153" s="230"/>
      <c r="K153" s="230"/>
      <c r="L153" s="230"/>
      <c r="M153" s="230"/>
      <c r="N153" s="230"/>
      <c r="O153" s="230"/>
      <c r="P153" s="230"/>
      <c r="Q153" s="230"/>
    </row>
    <row r="154" spans="2:17" ht="13.5" hidden="1" customHeight="1" x14ac:dyDescent="0.15">
      <c r="B154" s="230"/>
      <c r="C154" s="230"/>
      <c r="D154" s="230"/>
      <c r="E154" s="230"/>
      <c r="F154" s="230"/>
      <c r="G154" s="230"/>
      <c r="H154" s="230"/>
      <c r="I154" s="230"/>
      <c r="J154" s="230"/>
      <c r="K154" s="230"/>
      <c r="L154" s="230"/>
      <c r="M154" s="230"/>
      <c r="N154" s="230"/>
      <c r="O154" s="230"/>
      <c r="P154" s="230"/>
      <c r="Q154" s="230"/>
    </row>
    <row r="155" spans="2:17" ht="13.5" hidden="1" customHeight="1" x14ac:dyDescent="0.15">
      <c r="B155" s="230"/>
      <c r="C155" s="230"/>
      <c r="D155" s="230"/>
      <c r="E155" s="230"/>
      <c r="F155" s="230"/>
      <c r="G155" s="230"/>
      <c r="H155" s="230"/>
      <c r="I155" s="230"/>
      <c r="J155" s="230"/>
      <c r="K155" s="230"/>
      <c r="L155" s="230"/>
      <c r="M155" s="230"/>
      <c r="N155" s="230"/>
      <c r="O155" s="230"/>
      <c r="P155" s="230"/>
      <c r="Q155" s="230"/>
    </row>
    <row r="156" spans="2:17" ht="13.5" hidden="1" customHeight="1" x14ac:dyDescent="0.15">
      <c r="B156" s="230"/>
      <c r="C156" s="230"/>
      <c r="D156" s="230"/>
      <c r="E156" s="230"/>
      <c r="F156" s="230"/>
      <c r="G156" s="230"/>
      <c r="H156" s="230"/>
      <c r="I156" s="230"/>
      <c r="J156" s="230"/>
      <c r="K156" s="230"/>
      <c r="L156" s="230"/>
      <c r="M156" s="230"/>
      <c r="N156" s="230"/>
      <c r="O156" s="230"/>
      <c r="P156" s="230"/>
      <c r="Q156" s="230"/>
    </row>
    <row r="157" spans="2:17" ht="13.5" hidden="1" customHeight="1" x14ac:dyDescent="0.15">
      <c r="B157" s="230"/>
      <c r="C157" s="230"/>
      <c r="D157" s="230"/>
      <c r="E157" s="230"/>
      <c r="F157" s="230"/>
      <c r="G157" s="230"/>
      <c r="H157" s="230"/>
      <c r="I157" s="230"/>
      <c r="J157" s="230"/>
      <c r="K157" s="230"/>
      <c r="L157" s="230"/>
      <c r="M157" s="230"/>
      <c r="N157" s="230"/>
      <c r="O157" s="230"/>
      <c r="P157" s="230"/>
      <c r="Q157" s="230"/>
    </row>
    <row r="158" spans="2:17" ht="13.5" hidden="1" customHeight="1" x14ac:dyDescent="0.15">
      <c r="B158" s="230"/>
      <c r="C158" s="230"/>
      <c r="D158" s="230"/>
      <c r="E158" s="230"/>
      <c r="F158" s="230"/>
      <c r="G158" s="230"/>
      <c r="H158" s="230"/>
      <c r="I158" s="230"/>
      <c r="J158" s="230"/>
      <c r="K158" s="230"/>
      <c r="L158" s="230"/>
      <c r="M158" s="230"/>
      <c r="N158" s="230"/>
      <c r="O158" s="230"/>
      <c r="P158" s="230"/>
      <c r="Q158" s="230"/>
    </row>
    <row r="159" spans="2:17" ht="13.5" hidden="1" customHeight="1" x14ac:dyDescent="0.15">
      <c r="B159" s="230"/>
      <c r="C159" s="230"/>
      <c r="D159" s="230"/>
      <c r="E159" s="230"/>
      <c r="F159" s="230"/>
      <c r="G159" s="230"/>
      <c r="H159" s="230"/>
      <c r="I159" s="230"/>
      <c r="J159" s="230"/>
      <c r="K159" s="230"/>
      <c r="L159" s="230"/>
      <c r="M159" s="230"/>
      <c r="N159" s="230"/>
      <c r="O159" s="230"/>
      <c r="P159" s="230"/>
      <c r="Q159" s="230"/>
    </row>
    <row r="160" spans="2:17" ht="13.5" hidden="1" customHeight="1" x14ac:dyDescent="0.15">
      <c r="B160" s="230"/>
      <c r="C160" s="230"/>
      <c r="D160" s="230"/>
      <c r="E160" s="230"/>
      <c r="F160" s="230"/>
      <c r="G160" s="230"/>
      <c r="H160" s="230"/>
      <c r="I160" s="230"/>
      <c r="J160" s="230"/>
      <c r="K160" s="230"/>
      <c r="L160" s="230"/>
      <c r="M160" s="230"/>
      <c r="N160" s="230"/>
      <c r="O160" s="230"/>
      <c r="P160" s="230"/>
      <c r="Q160" s="23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28" customWidth="1"/>
    <col min="2" max="16" width="9" style="228" customWidth="1"/>
    <col min="17" max="17" width="9.125" style="228" customWidth="1"/>
    <col min="18" max="18" width="9.125" style="228" bestFit="1" customWidth="1"/>
    <col min="19" max="34" width="9" style="228" customWidth="1"/>
    <col min="35" max="16384" width="9" style="227" hidden="1"/>
  </cols>
  <sheetData>
    <row r="1" spans="2:34" ht="13.5" customHeight="1" x14ac:dyDescent="0.15">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2:34" x14ac:dyDescent="0.15">
      <c r="S2" s="227"/>
      <c r="AH2" s="227"/>
    </row>
    <row r="3" spans="2:34" x14ac:dyDescent="0.15">
      <c r="C3" s="227"/>
      <c r="D3" s="227"/>
      <c r="E3" s="227"/>
      <c r="F3" s="227"/>
      <c r="G3" s="227"/>
      <c r="H3" s="227"/>
      <c r="I3" s="227"/>
      <c r="J3" s="227"/>
      <c r="K3" s="227"/>
      <c r="L3" s="227"/>
      <c r="M3" s="227"/>
      <c r="N3" s="227"/>
      <c r="O3" s="227"/>
      <c r="P3" s="227"/>
      <c r="Q3" s="227"/>
      <c r="R3" s="227"/>
      <c r="S3" s="227"/>
      <c r="U3" s="227"/>
      <c r="V3" s="227"/>
      <c r="W3" s="227"/>
      <c r="X3" s="227"/>
      <c r="Y3" s="227"/>
      <c r="Z3" s="227"/>
      <c r="AA3" s="227"/>
      <c r="AB3" s="227"/>
      <c r="AC3" s="227"/>
      <c r="AD3" s="227"/>
      <c r="AE3" s="227"/>
      <c r="AF3" s="227"/>
      <c r="AG3" s="227"/>
      <c r="AH3" s="227"/>
    </row>
    <row r="4" spans="2:34" x14ac:dyDescent="0.15"/>
    <row r="5" spans="2:34" x14ac:dyDescent="0.15"/>
    <row r="6" spans="2:34" x14ac:dyDescent="0.15"/>
    <row r="7" spans="2:34" x14ac:dyDescent="0.15"/>
    <row r="8" spans="2:34" x14ac:dyDescent="0.15"/>
    <row r="9" spans="2:34" x14ac:dyDescent="0.15">
      <c r="AH9" s="22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27"/>
    </row>
    <row r="18" spans="12:34" x14ac:dyDescent="0.15"/>
    <row r="19" spans="12:34" x14ac:dyDescent="0.15"/>
    <row r="20" spans="12:34" x14ac:dyDescent="0.15">
      <c r="AH20" s="227"/>
    </row>
    <row r="21" spans="12:34" x14ac:dyDescent="0.15">
      <c r="AH21" s="227"/>
    </row>
    <row r="22" spans="12:34" x14ac:dyDescent="0.15"/>
    <row r="23" spans="12:34" x14ac:dyDescent="0.15"/>
    <row r="24" spans="12:34" x14ac:dyDescent="0.15">
      <c r="Q24" s="227"/>
    </row>
    <row r="25" spans="12:34" x14ac:dyDescent="0.15"/>
    <row r="26" spans="12:34" x14ac:dyDescent="0.15"/>
    <row r="27" spans="12:34" x14ac:dyDescent="0.15"/>
    <row r="28" spans="12:34" x14ac:dyDescent="0.15">
      <c r="O28" s="227"/>
      <c r="T28" s="227"/>
      <c r="AH28" s="227"/>
    </row>
    <row r="29" spans="12:34" x14ac:dyDescent="0.15"/>
    <row r="30" spans="12:34" x14ac:dyDescent="0.15"/>
    <row r="31" spans="12:34" x14ac:dyDescent="0.15">
      <c r="Q31" s="227"/>
    </row>
    <row r="32" spans="12:34" x14ac:dyDescent="0.15">
      <c r="L32" s="227"/>
    </row>
    <row r="33" spans="2:34" x14ac:dyDescent="0.15">
      <c r="C33" s="227"/>
      <c r="E33" s="227"/>
      <c r="G33" s="227"/>
      <c r="I33" s="227"/>
      <c r="X33" s="227"/>
    </row>
    <row r="34" spans="2:34" x14ac:dyDescent="0.15">
      <c r="B34" s="227"/>
      <c r="P34" s="227"/>
      <c r="R34" s="227"/>
      <c r="T34" s="227"/>
    </row>
    <row r="35" spans="2:34" x14ac:dyDescent="0.15">
      <c r="D35" s="227"/>
      <c r="W35" s="227"/>
      <c r="AC35" s="227"/>
      <c r="AD35" s="227"/>
      <c r="AE35" s="227"/>
      <c r="AF35" s="227"/>
      <c r="AG35" s="227"/>
      <c r="AH35" s="227"/>
    </row>
    <row r="36" spans="2:34" x14ac:dyDescent="0.15">
      <c r="H36" s="227"/>
      <c r="J36" s="227"/>
      <c r="K36" s="227"/>
      <c r="M36" s="227"/>
      <c r="Y36" s="227"/>
      <c r="Z36" s="227"/>
      <c r="AA36" s="227"/>
      <c r="AB36" s="227"/>
      <c r="AC36" s="227"/>
      <c r="AD36" s="227"/>
      <c r="AE36" s="227"/>
      <c r="AF36" s="227"/>
      <c r="AG36" s="227"/>
      <c r="AH36" s="227"/>
    </row>
    <row r="37" spans="2:34" x14ac:dyDescent="0.15">
      <c r="AH37" s="227"/>
    </row>
    <row r="38" spans="2:34" x14ac:dyDescent="0.15">
      <c r="AG38" s="227"/>
      <c r="AH38" s="227"/>
    </row>
    <row r="39" spans="2:34" x14ac:dyDescent="0.15"/>
    <row r="40" spans="2:34" x14ac:dyDescent="0.15">
      <c r="X40" s="227"/>
    </row>
    <row r="41" spans="2:34" x14ac:dyDescent="0.15">
      <c r="R41" s="227"/>
    </row>
    <row r="42" spans="2:34" x14ac:dyDescent="0.15">
      <c r="W42" s="227"/>
    </row>
    <row r="43" spans="2:34" x14ac:dyDescent="0.15">
      <c r="Y43" s="227"/>
      <c r="Z43" s="227"/>
      <c r="AA43" s="227"/>
      <c r="AB43" s="227"/>
      <c r="AC43" s="227"/>
      <c r="AD43" s="227"/>
      <c r="AE43" s="227"/>
      <c r="AF43" s="227"/>
      <c r="AG43" s="227"/>
      <c r="AH43" s="227"/>
    </row>
    <row r="44" spans="2:34" x14ac:dyDescent="0.15">
      <c r="AH44" s="227"/>
    </row>
    <row r="45" spans="2:34" x14ac:dyDescent="0.15">
      <c r="X45" s="227"/>
    </row>
    <row r="46" spans="2:34" x14ac:dyDescent="0.15"/>
    <row r="47" spans="2:34" x14ac:dyDescent="0.15"/>
    <row r="48" spans="2:34" x14ac:dyDescent="0.15">
      <c r="W48" s="227"/>
      <c r="Y48" s="227"/>
      <c r="Z48" s="227"/>
      <c r="AA48" s="227"/>
      <c r="AB48" s="227"/>
      <c r="AC48" s="227"/>
      <c r="AD48" s="227"/>
      <c r="AE48" s="227"/>
      <c r="AF48" s="227"/>
      <c r="AG48" s="227"/>
      <c r="AH48" s="227"/>
    </row>
    <row r="49" spans="28:34" x14ac:dyDescent="0.15"/>
    <row r="50" spans="28:34" x14ac:dyDescent="0.15">
      <c r="AE50" s="227"/>
      <c r="AF50" s="227"/>
      <c r="AG50" s="227"/>
      <c r="AH50" s="227"/>
    </row>
    <row r="51" spans="28:34" x14ac:dyDescent="0.15">
      <c r="AC51" s="227"/>
      <c r="AD51" s="227"/>
      <c r="AE51" s="227"/>
      <c r="AF51" s="227"/>
      <c r="AG51" s="227"/>
      <c r="AH51" s="227"/>
    </row>
    <row r="52" spans="28:34" x14ac:dyDescent="0.15"/>
    <row r="53" spans="28:34" x14ac:dyDescent="0.15">
      <c r="AF53" s="227"/>
      <c r="AG53" s="227"/>
      <c r="AH53" s="227"/>
    </row>
    <row r="54" spans="28:34" x14ac:dyDescent="0.15">
      <c r="AH54" s="227"/>
    </row>
    <row r="55" spans="28:34" x14ac:dyDescent="0.15"/>
    <row r="56" spans="28:34" x14ac:dyDescent="0.15">
      <c r="AB56" s="227"/>
      <c r="AC56" s="227"/>
      <c r="AD56" s="227"/>
      <c r="AE56" s="227"/>
      <c r="AF56" s="227"/>
      <c r="AG56" s="227"/>
      <c r="AH56" s="227"/>
    </row>
    <row r="57" spans="28:34" x14ac:dyDescent="0.15">
      <c r="AH57" s="227"/>
    </row>
    <row r="58" spans="28:34" x14ac:dyDescent="0.15">
      <c r="AH58" s="227"/>
    </row>
    <row r="59" spans="28:34" x14ac:dyDescent="0.15"/>
    <row r="60" spans="28:34" x14ac:dyDescent="0.15"/>
    <row r="61" spans="28:34" x14ac:dyDescent="0.15"/>
    <row r="62" spans="28:34" x14ac:dyDescent="0.15"/>
    <row r="63" spans="28:34" x14ac:dyDescent="0.15">
      <c r="AH63" s="227"/>
    </row>
    <row r="64" spans="28:34" x14ac:dyDescent="0.15">
      <c r="AG64" s="227"/>
      <c r="AH64" s="227"/>
    </row>
    <row r="65" spans="28:34" x14ac:dyDescent="0.15"/>
    <row r="66" spans="28:34" x14ac:dyDescent="0.15"/>
    <row r="67" spans="28:34" x14ac:dyDescent="0.15"/>
    <row r="68" spans="28:34" x14ac:dyDescent="0.15">
      <c r="AB68" s="227"/>
      <c r="AC68" s="227"/>
      <c r="AD68" s="227"/>
      <c r="AE68" s="227"/>
      <c r="AF68" s="227"/>
      <c r="AG68" s="227"/>
      <c r="AH68" s="227"/>
    </row>
    <row r="69" spans="28:34" x14ac:dyDescent="0.15">
      <c r="AF69" s="227"/>
      <c r="AG69" s="227"/>
      <c r="AH69" s="227"/>
    </row>
    <row r="70" spans="28:34" x14ac:dyDescent="0.15"/>
    <row r="71" spans="28:34" x14ac:dyDescent="0.15"/>
    <row r="72" spans="28:34" x14ac:dyDescent="0.15"/>
    <row r="73" spans="28:34" x14ac:dyDescent="0.15"/>
    <row r="74" spans="28:34" x14ac:dyDescent="0.15"/>
    <row r="75" spans="28:34" x14ac:dyDescent="0.15">
      <c r="AH75" s="227"/>
    </row>
    <row r="76" spans="28:34" x14ac:dyDescent="0.15">
      <c r="AF76" s="227"/>
      <c r="AG76" s="227"/>
      <c r="AH76" s="227"/>
    </row>
    <row r="77" spans="28:34" x14ac:dyDescent="0.15">
      <c r="AG77" s="227"/>
      <c r="AH77" s="227"/>
    </row>
    <row r="78" spans="28:34" x14ac:dyDescent="0.15"/>
    <row r="79" spans="28:34" x14ac:dyDescent="0.15"/>
    <row r="80" spans="28:34" x14ac:dyDescent="0.15"/>
    <row r="81" spans="25:34" x14ac:dyDescent="0.15"/>
    <row r="82" spans="25:34" x14ac:dyDescent="0.15">
      <c r="Y82" s="227"/>
    </row>
    <row r="83" spans="25:34" x14ac:dyDescent="0.15">
      <c r="Y83" s="227"/>
      <c r="Z83" s="227"/>
      <c r="AA83" s="227"/>
      <c r="AB83" s="227"/>
      <c r="AC83" s="227"/>
      <c r="AD83" s="227"/>
      <c r="AE83" s="227"/>
      <c r="AF83" s="227"/>
      <c r="AG83" s="227"/>
      <c r="AH83" s="227"/>
    </row>
    <row r="84" spans="25:34" x14ac:dyDescent="0.15"/>
    <row r="85" spans="25:34" x14ac:dyDescent="0.15"/>
    <row r="86" spans="25:34" x14ac:dyDescent="0.15"/>
    <row r="87" spans="25:34" x14ac:dyDescent="0.15"/>
    <row r="88" spans="25:34" x14ac:dyDescent="0.15">
      <c r="AH88" s="2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7"/>
      <c r="AG94" s="227"/>
      <c r="AH94" s="227"/>
    </row>
    <row r="95" spans="25:34" ht="13.5" customHeight="1" x14ac:dyDescent="0.15">
      <c r="AH95" s="2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7"/>
    </row>
    <row r="102" spans="33:34" ht="13.5" customHeight="1" x14ac:dyDescent="0.15"/>
    <row r="103" spans="33:34" ht="13.5" customHeight="1" x14ac:dyDescent="0.15"/>
    <row r="104" spans="33:34" ht="13.5" customHeight="1" x14ac:dyDescent="0.15">
      <c r="AG104" s="227"/>
      <c r="AH104" s="2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7"/>
    </row>
    <row r="117" spans="34:34" ht="13.5" customHeight="1" x14ac:dyDescent="0.15"/>
    <row r="118" spans="34:34" ht="13.5" customHeight="1" x14ac:dyDescent="0.15"/>
    <row r="119" spans="34:34" ht="13.5" customHeight="1" x14ac:dyDescent="0.15"/>
    <row r="120" spans="34:34" ht="13.5" customHeight="1" x14ac:dyDescent="0.15">
      <c r="AH120" s="227"/>
    </row>
    <row r="121" spans="34:34" ht="13.5" customHeight="1" x14ac:dyDescent="0.15">
      <c r="AH121" s="227"/>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28" customWidth="1"/>
    <col min="2" max="16" width="9" style="228" customWidth="1"/>
    <col min="17" max="17" width="9.125" style="228" customWidth="1"/>
    <col min="18" max="18" width="9.125" style="228" bestFit="1" customWidth="1"/>
    <col min="19" max="34" width="9" style="228" customWidth="1"/>
    <col min="35" max="16384" width="9" style="227" hidden="1"/>
  </cols>
  <sheetData>
    <row r="1" spans="2:34" ht="13.5" customHeight="1" x14ac:dyDescent="0.15">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2:34" x14ac:dyDescent="0.15">
      <c r="S2" s="227"/>
      <c r="AH2" s="227"/>
    </row>
    <row r="3" spans="2:34" x14ac:dyDescent="0.15">
      <c r="C3" s="227"/>
      <c r="D3" s="227"/>
      <c r="E3" s="227"/>
      <c r="F3" s="227"/>
      <c r="G3" s="227"/>
      <c r="H3" s="227"/>
      <c r="I3" s="227"/>
      <c r="J3" s="227"/>
      <c r="K3" s="227"/>
      <c r="L3" s="227"/>
      <c r="M3" s="227"/>
      <c r="N3" s="227"/>
      <c r="O3" s="227"/>
      <c r="P3" s="227"/>
      <c r="Q3" s="227"/>
      <c r="R3" s="227"/>
      <c r="S3" s="227"/>
      <c r="U3" s="227"/>
      <c r="V3" s="227"/>
      <c r="W3" s="227"/>
      <c r="X3" s="227"/>
      <c r="Y3" s="227"/>
      <c r="Z3" s="227"/>
      <c r="AA3" s="227"/>
      <c r="AB3" s="227"/>
      <c r="AC3" s="227"/>
      <c r="AD3" s="227"/>
      <c r="AE3" s="227"/>
      <c r="AF3" s="227"/>
      <c r="AG3" s="227"/>
      <c r="AH3" s="227"/>
    </row>
    <row r="4" spans="2:34" x14ac:dyDescent="0.15"/>
    <row r="5" spans="2:34" x14ac:dyDescent="0.15"/>
    <row r="6" spans="2:34" x14ac:dyDescent="0.15"/>
    <row r="7" spans="2:34" x14ac:dyDescent="0.15"/>
    <row r="8" spans="2:34" x14ac:dyDescent="0.15"/>
    <row r="9" spans="2:34" x14ac:dyDescent="0.15">
      <c r="AH9" s="22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27"/>
    </row>
    <row r="18" spans="12:34" x14ac:dyDescent="0.15"/>
    <row r="19" spans="12:34" x14ac:dyDescent="0.15"/>
    <row r="20" spans="12:34" x14ac:dyDescent="0.15">
      <c r="AH20" s="227"/>
    </row>
    <row r="21" spans="12:34" x14ac:dyDescent="0.15">
      <c r="AH21" s="227"/>
    </row>
    <row r="22" spans="12:34" x14ac:dyDescent="0.15"/>
    <row r="23" spans="12:34" x14ac:dyDescent="0.15"/>
    <row r="24" spans="12:34" x14ac:dyDescent="0.15">
      <c r="Q24" s="227"/>
    </row>
    <row r="25" spans="12:34" x14ac:dyDescent="0.15"/>
    <row r="26" spans="12:34" x14ac:dyDescent="0.15"/>
    <row r="27" spans="12:34" x14ac:dyDescent="0.15"/>
    <row r="28" spans="12:34" x14ac:dyDescent="0.15">
      <c r="O28" s="227"/>
      <c r="T28" s="227"/>
      <c r="AH28" s="227"/>
    </row>
    <row r="29" spans="12:34" x14ac:dyDescent="0.15"/>
    <row r="30" spans="12:34" x14ac:dyDescent="0.15"/>
    <row r="31" spans="12:34" x14ac:dyDescent="0.15">
      <c r="Q31" s="227"/>
    </row>
    <row r="32" spans="12:34" x14ac:dyDescent="0.15">
      <c r="L32" s="227"/>
    </row>
    <row r="33" spans="2:34" x14ac:dyDescent="0.15">
      <c r="C33" s="227"/>
      <c r="E33" s="227"/>
      <c r="G33" s="227"/>
      <c r="I33" s="227"/>
      <c r="X33" s="227"/>
    </row>
    <row r="34" spans="2:34" x14ac:dyDescent="0.15">
      <c r="B34" s="227"/>
      <c r="P34" s="227"/>
      <c r="R34" s="227"/>
      <c r="T34" s="227"/>
    </row>
    <row r="35" spans="2:34" x14ac:dyDescent="0.15">
      <c r="D35" s="227"/>
      <c r="W35" s="227"/>
      <c r="AC35" s="227"/>
      <c r="AD35" s="227"/>
      <c r="AE35" s="227"/>
      <c r="AF35" s="227"/>
      <c r="AG35" s="227"/>
      <c r="AH35" s="227"/>
    </row>
    <row r="36" spans="2:34" x14ac:dyDescent="0.15">
      <c r="H36" s="227"/>
      <c r="J36" s="227"/>
      <c r="K36" s="227"/>
      <c r="M36" s="227"/>
      <c r="Y36" s="227"/>
      <c r="Z36" s="227"/>
      <c r="AA36" s="227"/>
      <c r="AB36" s="227"/>
      <c r="AC36" s="227"/>
      <c r="AD36" s="227"/>
      <c r="AE36" s="227"/>
      <c r="AF36" s="227"/>
      <c r="AG36" s="227"/>
      <c r="AH36" s="227"/>
    </row>
    <row r="37" spans="2:34" x14ac:dyDescent="0.15">
      <c r="AH37" s="227"/>
    </row>
    <row r="38" spans="2:34" x14ac:dyDescent="0.15">
      <c r="AG38" s="227"/>
      <c r="AH38" s="227"/>
    </row>
    <row r="39" spans="2:34" x14ac:dyDescent="0.15"/>
    <row r="40" spans="2:34" x14ac:dyDescent="0.15">
      <c r="X40" s="227"/>
    </row>
    <row r="41" spans="2:34" x14ac:dyDescent="0.15">
      <c r="R41" s="227"/>
    </row>
    <row r="42" spans="2:34" x14ac:dyDescent="0.15">
      <c r="W42" s="227"/>
    </row>
    <row r="43" spans="2:34" x14ac:dyDescent="0.15">
      <c r="Y43" s="227"/>
      <c r="Z43" s="227"/>
      <c r="AA43" s="227"/>
      <c r="AB43" s="227"/>
      <c r="AC43" s="227"/>
      <c r="AD43" s="227"/>
      <c r="AE43" s="227"/>
      <c r="AF43" s="227"/>
      <c r="AG43" s="227"/>
      <c r="AH43" s="227"/>
    </row>
    <row r="44" spans="2:34" x14ac:dyDescent="0.15">
      <c r="AH44" s="227"/>
    </row>
    <row r="45" spans="2:34" x14ac:dyDescent="0.15">
      <c r="X45" s="227"/>
    </row>
    <row r="46" spans="2:34" x14ac:dyDescent="0.15"/>
    <row r="47" spans="2:34" x14ac:dyDescent="0.15"/>
    <row r="48" spans="2:34" x14ac:dyDescent="0.15">
      <c r="W48" s="227"/>
      <c r="Y48" s="227"/>
      <c r="Z48" s="227"/>
      <c r="AA48" s="227"/>
      <c r="AB48" s="227"/>
      <c r="AC48" s="227"/>
      <c r="AD48" s="227"/>
      <c r="AE48" s="227"/>
      <c r="AF48" s="227"/>
      <c r="AG48" s="227"/>
      <c r="AH48" s="227"/>
    </row>
    <row r="49" spans="28:34" x14ac:dyDescent="0.15"/>
    <row r="50" spans="28:34" x14ac:dyDescent="0.15">
      <c r="AE50" s="227"/>
      <c r="AF50" s="227"/>
      <c r="AG50" s="227"/>
      <c r="AH50" s="227"/>
    </row>
    <row r="51" spans="28:34" x14ac:dyDescent="0.15">
      <c r="AC51" s="227"/>
      <c r="AD51" s="227"/>
      <c r="AE51" s="227"/>
      <c r="AF51" s="227"/>
      <c r="AG51" s="227"/>
      <c r="AH51" s="227"/>
    </row>
    <row r="52" spans="28:34" x14ac:dyDescent="0.15"/>
    <row r="53" spans="28:34" x14ac:dyDescent="0.15">
      <c r="AF53" s="227"/>
      <c r="AG53" s="227"/>
      <c r="AH53" s="227"/>
    </row>
    <row r="54" spans="28:34" x14ac:dyDescent="0.15">
      <c r="AH54" s="227"/>
    </row>
    <row r="55" spans="28:34" x14ac:dyDescent="0.15"/>
    <row r="56" spans="28:34" x14ac:dyDescent="0.15">
      <c r="AB56" s="227"/>
      <c r="AC56" s="227"/>
      <c r="AD56" s="227"/>
      <c r="AE56" s="227"/>
      <c r="AF56" s="227"/>
      <c r="AG56" s="227"/>
      <c r="AH56" s="227"/>
    </row>
    <row r="57" spans="28:34" x14ac:dyDescent="0.15">
      <c r="AH57" s="227"/>
    </row>
    <row r="58" spans="28:34" x14ac:dyDescent="0.15">
      <c r="AH58" s="227"/>
    </row>
    <row r="59" spans="28:34" x14ac:dyDescent="0.15">
      <c r="AG59" s="227"/>
      <c r="AH59" s="227"/>
    </row>
    <row r="60" spans="28:34" x14ac:dyDescent="0.15"/>
    <row r="61" spans="28:34" x14ac:dyDescent="0.15"/>
    <row r="62" spans="28:34" x14ac:dyDescent="0.15"/>
    <row r="63" spans="28:34" x14ac:dyDescent="0.15">
      <c r="AH63" s="227"/>
    </row>
    <row r="64" spans="28:34" x14ac:dyDescent="0.15">
      <c r="AG64" s="227"/>
      <c r="AH64" s="227"/>
    </row>
    <row r="65" spans="28:34" x14ac:dyDescent="0.15"/>
    <row r="66" spans="28:34" x14ac:dyDescent="0.15"/>
    <row r="67" spans="28:34" x14ac:dyDescent="0.15"/>
    <row r="68" spans="28:34" x14ac:dyDescent="0.15">
      <c r="AB68" s="227"/>
      <c r="AC68" s="227"/>
      <c r="AD68" s="227"/>
      <c r="AE68" s="227"/>
      <c r="AF68" s="227"/>
      <c r="AG68" s="227"/>
      <c r="AH68" s="227"/>
    </row>
    <row r="69" spans="28:34" x14ac:dyDescent="0.15">
      <c r="AF69" s="227"/>
      <c r="AG69" s="227"/>
      <c r="AH69" s="227"/>
    </row>
    <row r="70" spans="28:34" x14ac:dyDescent="0.15"/>
    <row r="71" spans="28:34" x14ac:dyDescent="0.15"/>
    <row r="72" spans="28:34" x14ac:dyDescent="0.15"/>
    <row r="73" spans="28:34" x14ac:dyDescent="0.15"/>
    <row r="74" spans="28:34" x14ac:dyDescent="0.15"/>
    <row r="75" spans="28:34" x14ac:dyDescent="0.15">
      <c r="AH75" s="227"/>
    </row>
    <row r="76" spans="28:34" x14ac:dyDescent="0.15">
      <c r="AF76" s="227"/>
      <c r="AG76" s="227"/>
      <c r="AH76" s="227"/>
    </row>
    <row r="77" spans="28:34" x14ac:dyDescent="0.15">
      <c r="AG77" s="227"/>
      <c r="AH77" s="227"/>
    </row>
    <row r="78" spans="28:34" x14ac:dyDescent="0.15"/>
    <row r="79" spans="28:34" x14ac:dyDescent="0.15"/>
    <row r="80" spans="28:34" x14ac:dyDescent="0.15"/>
    <row r="81" spans="25:34" x14ac:dyDescent="0.15"/>
    <row r="82" spans="25:34" x14ac:dyDescent="0.15">
      <c r="Y82" s="227"/>
    </row>
    <row r="83" spans="25:34" x14ac:dyDescent="0.15">
      <c r="Y83" s="227"/>
      <c r="Z83" s="227"/>
      <c r="AA83" s="227"/>
      <c r="AB83" s="227"/>
      <c r="AC83" s="227"/>
      <c r="AD83" s="227"/>
      <c r="AE83" s="227"/>
      <c r="AF83" s="227"/>
      <c r="AG83" s="227"/>
      <c r="AH83" s="227"/>
    </row>
    <row r="84" spans="25:34" x14ac:dyDescent="0.15"/>
    <row r="85" spans="25:34" x14ac:dyDescent="0.15"/>
    <row r="86" spans="25:34" x14ac:dyDescent="0.15"/>
    <row r="87" spans="25:34" x14ac:dyDescent="0.15"/>
    <row r="88" spans="25:34" x14ac:dyDescent="0.15">
      <c r="AH88" s="2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7"/>
      <c r="AG94" s="227"/>
      <c r="AH94" s="227"/>
    </row>
    <row r="95" spans="25:34" ht="13.5" customHeight="1" x14ac:dyDescent="0.15">
      <c r="AH95" s="2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7"/>
    </row>
    <row r="102" spans="33:34" ht="13.5" customHeight="1" x14ac:dyDescent="0.15"/>
    <row r="103" spans="33:34" ht="13.5" customHeight="1" x14ac:dyDescent="0.15"/>
    <row r="104" spans="33:34" ht="13.5" customHeight="1" x14ac:dyDescent="0.15">
      <c r="AG104" s="227"/>
      <c r="AH104" s="2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7"/>
    </row>
    <row r="117" spans="34:34" ht="13.5" customHeight="1" x14ac:dyDescent="0.15"/>
    <row r="118" spans="34:34" ht="13.5" customHeight="1" x14ac:dyDescent="0.15"/>
    <row r="119" spans="34:34" ht="13.5" customHeight="1" x14ac:dyDescent="0.15"/>
    <row r="120" spans="34:34" ht="13.5" customHeight="1" x14ac:dyDescent="0.15">
      <c r="AH120" s="227"/>
    </row>
    <row r="121" spans="34:34" ht="13.5" customHeight="1" x14ac:dyDescent="0.15">
      <c r="AH121" s="227"/>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30</v>
      </c>
      <c r="E2" s="109"/>
      <c r="F2" s="110" t="s">
        <v>430</v>
      </c>
      <c r="G2" s="111"/>
      <c r="H2" s="112"/>
    </row>
    <row r="3" spans="1:8" x14ac:dyDescent="0.15">
      <c r="A3" s="108" t="s">
        <v>423</v>
      </c>
      <c r="B3" s="113"/>
      <c r="C3" s="114"/>
      <c r="D3" s="115">
        <v>111403</v>
      </c>
      <c r="E3" s="116"/>
      <c r="F3" s="117">
        <v>216155</v>
      </c>
      <c r="G3" s="118"/>
      <c r="H3" s="119"/>
    </row>
    <row r="4" spans="1:8" x14ac:dyDescent="0.15">
      <c r="A4" s="120"/>
      <c r="B4" s="121"/>
      <c r="C4" s="122"/>
      <c r="D4" s="123">
        <v>86670</v>
      </c>
      <c r="E4" s="124"/>
      <c r="F4" s="125">
        <v>108827</v>
      </c>
      <c r="G4" s="126"/>
      <c r="H4" s="127"/>
    </row>
    <row r="5" spans="1:8" x14ac:dyDescent="0.15">
      <c r="A5" s="108" t="s">
        <v>425</v>
      </c>
      <c r="B5" s="113"/>
      <c r="C5" s="114"/>
      <c r="D5" s="115">
        <v>80158</v>
      </c>
      <c r="E5" s="116"/>
      <c r="F5" s="117">
        <v>228305</v>
      </c>
      <c r="G5" s="118"/>
      <c r="H5" s="119"/>
    </row>
    <row r="6" spans="1:8" x14ac:dyDescent="0.15">
      <c r="A6" s="120"/>
      <c r="B6" s="121"/>
      <c r="C6" s="122"/>
      <c r="D6" s="123">
        <v>40620</v>
      </c>
      <c r="E6" s="124"/>
      <c r="F6" s="125">
        <v>86611</v>
      </c>
      <c r="G6" s="126"/>
      <c r="H6" s="127"/>
    </row>
    <row r="7" spans="1:8" x14ac:dyDescent="0.15">
      <c r="A7" s="108" t="s">
        <v>426</v>
      </c>
      <c r="B7" s="113"/>
      <c r="C7" s="114"/>
      <c r="D7" s="115">
        <v>148617</v>
      </c>
      <c r="E7" s="116"/>
      <c r="F7" s="117">
        <v>316331</v>
      </c>
      <c r="G7" s="118"/>
      <c r="H7" s="119"/>
    </row>
    <row r="8" spans="1:8" x14ac:dyDescent="0.15">
      <c r="A8" s="120"/>
      <c r="B8" s="121"/>
      <c r="C8" s="122"/>
      <c r="D8" s="123">
        <v>54594</v>
      </c>
      <c r="E8" s="124"/>
      <c r="F8" s="125">
        <v>106387</v>
      </c>
      <c r="G8" s="126"/>
      <c r="H8" s="127"/>
    </row>
    <row r="9" spans="1:8" x14ac:dyDescent="0.15">
      <c r="A9" s="108" t="s">
        <v>427</v>
      </c>
      <c r="B9" s="113"/>
      <c r="C9" s="114"/>
      <c r="D9" s="115">
        <v>157619</v>
      </c>
      <c r="E9" s="116"/>
      <c r="F9" s="117">
        <v>333013</v>
      </c>
      <c r="G9" s="118"/>
      <c r="H9" s="119"/>
    </row>
    <row r="10" spans="1:8" x14ac:dyDescent="0.15">
      <c r="A10" s="120"/>
      <c r="B10" s="121"/>
      <c r="C10" s="122"/>
      <c r="D10" s="123">
        <v>107188</v>
      </c>
      <c r="E10" s="124"/>
      <c r="F10" s="125">
        <v>126732</v>
      </c>
      <c r="G10" s="126"/>
      <c r="H10" s="127"/>
    </row>
    <row r="11" spans="1:8" x14ac:dyDescent="0.15">
      <c r="A11" s="108" t="s">
        <v>428</v>
      </c>
      <c r="B11" s="113"/>
      <c r="C11" s="114"/>
      <c r="D11" s="115">
        <v>115901</v>
      </c>
      <c r="E11" s="116"/>
      <c r="F11" s="117">
        <v>280458</v>
      </c>
      <c r="G11" s="118"/>
      <c r="H11" s="119"/>
    </row>
    <row r="12" spans="1:8" x14ac:dyDescent="0.15">
      <c r="A12" s="120"/>
      <c r="B12" s="121"/>
      <c r="C12" s="128"/>
      <c r="D12" s="123">
        <v>50268</v>
      </c>
      <c r="E12" s="124"/>
      <c r="F12" s="125">
        <v>127286</v>
      </c>
      <c r="G12" s="126"/>
      <c r="H12" s="127"/>
    </row>
    <row r="13" spans="1:8" x14ac:dyDescent="0.15">
      <c r="A13" s="108"/>
      <c r="B13" s="113"/>
      <c r="C13" s="129"/>
      <c r="D13" s="130">
        <v>122740</v>
      </c>
      <c r="E13" s="131"/>
      <c r="F13" s="132">
        <v>274852</v>
      </c>
      <c r="G13" s="133"/>
      <c r="H13" s="119"/>
    </row>
    <row r="14" spans="1:8" x14ac:dyDescent="0.15">
      <c r="A14" s="120"/>
      <c r="B14" s="121"/>
      <c r="C14" s="122"/>
      <c r="D14" s="123">
        <v>67868</v>
      </c>
      <c r="E14" s="124"/>
      <c r="F14" s="125">
        <v>111169</v>
      </c>
      <c r="G14" s="126"/>
      <c r="H14" s="127"/>
    </row>
    <row r="17" spans="1:11" x14ac:dyDescent="0.15">
      <c r="A17" s="104" t="s">
        <v>31</v>
      </c>
    </row>
    <row r="18" spans="1:11" x14ac:dyDescent="0.15">
      <c r="A18" s="134"/>
      <c r="B18" s="134" t="e">
        <f>#REF!</f>
        <v>#REF!</v>
      </c>
      <c r="C18" s="134" t="e">
        <f>#REF!</f>
        <v>#REF!</v>
      </c>
      <c r="D18" s="134" t="e">
        <f>#REF!</f>
        <v>#REF!</v>
      </c>
      <c r="E18" s="134" t="e">
        <f>#REF!</f>
        <v>#REF!</v>
      </c>
      <c r="F18" s="134" t="e">
        <f>#REF!</f>
        <v>#REF!</v>
      </c>
    </row>
    <row r="19" spans="1:11" x14ac:dyDescent="0.15">
      <c r="A19" s="134" t="s">
        <v>32</v>
      </c>
      <c r="B19" s="134" t="e">
        <f>ROUND(VALUE(SUBSTITUTE(#REF!,"▲","-")),2)</f>
        <v>#REF!</v>
      </c>
      <c r="C19" s="134" t="e">
        <f>ROUND(VALUE(SUBSTITUTE(#REF!,"▲","-")),2)</f>
        <v>#REF!</v>
      </c>
      <c r="D19" s="134" t="e">
        <f>ROUND(VALUE(SUBSTITUTE(#REF!,"▲","-")),2)</f>
        <v>#REF!</v>
      </c>
      <c r="E19" s="134" t="e">
        <f>ROUND(VALUE(SUBSTITUTE(#REF!,"▲","-")),2)</f>
        <v>#REF!</v>
      </c>
      <c r="F19" s="134" t="e">
        <f>ROUND(VALUE(SUBSTITUTE(#REF!,"▲","-")),2)</f>
        <v>#REF!</v>
      </c>
    </row>
    <row r="20" spans="1:11" x14ac:dyDescent="0.15">
      <c r="A20" s="134" t="s">
        <v>33</v>
      </c>
      <c r="B20" s="134" t="e">
        <f>ROUND(VALUE(SUBSTITUTE(#REF!,"▲","-")),2)</f>
        <v>#REF!</v>
      </c>
      <c r="C20" s="134" t="e">
        <f>ROUND(VALUE(SUBSTITUTE(#REF!,"▲","-")),2)</f>
        <v>#REF!</v>
      </c>
      <c r="D20" s="134" t="e">
        <f>ROUND(VALUE(SUBSTITUTE(#REF!,"▲","-")),2)</f>
        <v>#REF!</v>
      </c>
      <c r="E20" s="134" t="e">
        <f>ROUND(VALUE(SUBSTITUTE(#REF!,"▲","-")),2)</f>
        <v>#REF!</v>
      </c>
      <c r="F20" s="134" t="e">
        <f>ROUND(VALUE(SUBSTITUTE(#REF!,"▲","-")),2)</f>
        <v>#REF!</v>
      </c>
    </row>
    <row r="21" spans="1:11" x14ac:dyDescent="0.15">
      <c r="A21" s="134" t="s">
        <v>34</v>
      </c>
      <c r="B21" s="134" t="e">
        <f>IF(ISNUMBER(VALUE(SUBSTITUTE(#REF!,"▲","-"))),ROUND(VALUE(SUBSTITUTE(#REF!,"▲","-")),2),NA())</f>
        <v>#N/A</v>
      </c>
      <c r="C21" s="134" t="e">
        <f>IF(ISNUMBER(VALUE(SUBSTITUTE(#REF!,"▲","-"))),ROUND(VALUE(SUBSTITUTE(#REF!,"▲","-")),2),NA())</f>
        <v>#N/A</v>
      </c>
      <c r="D21" s="134" t="e">
        <f>IF(ISNUMBER(VALUE(SUBSTITUTE(#REF!,"▲","-"))),ROUND(VALUE(SUBSTITUTE(#REF!,"▲","-")),2),NA())</f>
        <v>#N/A</v>
      </c>
      <c r="E21" s="134" t="e">
        <f>IF(ISNUMBER(VALUE(SUBSTITUTE(#REF!,"▲","-"))),ROUND(VALUE(SUBSTITUTE(#REF!,"▲","-")),2),NA())</f>
        <v>#N/A</v>
      </c>
      <c r="F21" s="134" t="e">
        <f>IF(ISNUMBER(VALUE(SUBSTITUTE(#REF!,"▲","-"))),ROUND(VALUE(SUBSTITUTE(#REF!,"▲","-")),2),NA())</f>
        <v>#N/A</v>
      </c>
    </row>
    <row r="24" spans="1:11" x14ac:dyDescent="0.15">
      <c r="A24" s="104" t="s">
        <v>35</v>
      </c>
    </row>
    <row r="25" spans="1:11" x14ac:dyDescent="0.15">
      <c r="A25" s="135"/>
      <c r="B25" s="135" t="e">
        <f>#REF!</f>
        <v>#REF!</v>
      </c>
      <c r="C25" s="135"/>
      <c r="D25" s="135" t="e">
        <f>#REF!</f>
        <v>#REF!</v>
      </c>
      <c r="E25" s="135"/>
      <c r="F25" s="135" t="e">
        <f>#REF!</f>
        <v>#REF!</v>
      </c>
      <c r="G25" s="135"/>
      <c r="H25" s="135" t="e">
        <f>#REF!</f>
        <v>#REF!</v>
      </c>
      <c r="I25" s="135"/>
      <c r="J25" s="135" t="e">
        <f>#REF!</f>
        <v>#REF!</v>
      </c>
      <c r="K25" s="135"/>
    </row>
    <row r="26" spans="1:11" x14ac:dyDescent="0.15">
      <c r="A26" s="135"/>
      <c r="B26" s="135" t="s">
        <v>36</v>
      </c>
      <c r="C26" s="135" t="s">
        <v>37</v>
      </c>
      <c r="D26" s="135" t="s">
        <v>36</v>
      </c>
      <c r="E26" s="135" t="s">
        <v>37</v>
      </c>
      <c r="F26" s="135" t="s">
        <v>36</v>
      </c>
      <c r="G26" s="135" t="s">
        <v>37</v>
      </c>
      <c r="H26" s="135" t="s">
        <v>36</v>
      </c>
      <c r="I26" s="135" t="s">
        <v>37</v>
      </c>
      <c r="J26" s="135" t="s">
        <v>36</v>
      </c>
      <c r="K26" s="135" t="s">
        <v>37</v>
      </c>
    </row>
    <row r="27" spans="1:11" x14ac:dyDescent="0.15">
      <c r="A27" s="135" t="e">
        <f>IF(#REF!="",NA(),#REF!)</f>
        <v>#REF!</v>
      </c>
      <c r="B27" s="135" t="e">
        <f>IF(ROUND(VALUE(SUBSTITUTE(#REF!,"▲", "-")), 2) &lt; 0, ABS(ROUND(VALUE(SUBSTITUTE(#REF!,"▲", "-")), 2)), NA())</f>
        <v>#REF!</v>
      </c>
      <c r="C27" s="135" t="e">
        <f>IF(ROUND(VALUE(SUBSTITUTE(#REF!,"▲", "-")), 2) &gt;= 0, ABS(ROUND(VALUE(SUBSTITUTE(#REF!,"▲", "-")), 2)), NA())</f>
        <v>#REF!</v>
      </c>
      <c r="D27" s="135" t="e">
        <f>IF(ROUND(VALUE(SUBSTITUTE(#REF!,"▲", "-")), 2) &lt; 0, ABS(ROUND(VALUE(SUBSTITUTE(#REF!,"▲", "-")), 2)), NA())</f>
        <v>#REF!</v>
      </c>
      <c r="E27" s="135" t="e">
        <f>IF(ROUND(VALUE(SUBSTITUTE(#REF!,"▲", "-")), 2) &gt;= 0, ABS(ROUND(VALUE(SUBSTITUTE(#REF!,"▲", "-")), 2)), NA())</f>
        <v>#REF!</v>
      </c>
      <c r="F27" s="135" t="e">
        <f>IF(ROUND(VALUE(SUBSTITUTE(#REF!,"▲", "-")), 2) &lt; 0, ABS(ROUND(VALUE(SUBSTITUTE(#REF!,"▲", "-")), 2)), NA())</f>
        <v>#REF!</v>
      </c>
      <c r="G27" s="135" t="e">
        <f>IF(ROUND(VALUE(SUBSTITUTE(#REF!,"▲", "-")), 2) &gt;= 0, ABS(ROUND(VALUE(SUBSTITUTE(#REF!,"▲", "-")), 2)), NA())</f>
        <v>#REF!</v>
      </c>
      <c r="H27" s="135" t="e">
        <f>IF(ROUND(VALUE(SUBSTITUTE(#REF!,"▲", "-")), 2) &lt; 0, ABS(ROUND(VALUE(SUBSTITUTE(#REF!,"▲", "-")), 2)), NA())</f>
        <v>#REF!</v>
      </c>
      <c r="I27" s="135" t="e">
        <f>IF(ROUND(VALUE(SUBSTITUTE(#REF!,"▲", "-")), 2) &gt;= 0, ABS(ROUND(VALUE(SUBSTITUTE(#REF!,"▲", "-")), 2)), NA())</f>
        <v>#REF!</v>
      </c>
      <c r="J27" s="135" t="e">
        <f>IF(ROUND(VALUE(SUBSTITUTE(#REF!,"▲", "-")), 2) &lt; 0, ABS(ROUND(VALUE(SUBSTITUTE(#REF!,"▲", "-")), 2)), NA())</f>
        <v>#REF!</v>
      </c>
      <c r="K27" s="135" t="e">
        <f>IF(ROUND(VALUE(SUBSTITUTE(#REF!,"▲", "-")), 2) &gt;= 0, ABS(ROUND(VALUE(SUBSTITUTE(#REF!,"▲", "-")), 2)), NA())</f>
        <v>#REF!</v>
      </c>
    </row>
    <row r="28" spans="1:11" x14ac:dyDescent="0.15">
      <c r="A28" s="135" t="e">
        <f>IF(#REF!="",NA(),#REF!)</f>
        <v>#REF!</v>
      </c>
      <c r="B28" s="135" t="e">
        <f>IF(ROUND(VALUE(SUBSTITUTE(#REF!,"▲", "-")), 2) &lt; 0, ABS(ROUND(VALUE(SUBSTITUTE(#REF!,"▲", "-")), 2)), NA())</f>
        <v>#REF!</v>
      </c>
      <c r="C28" s="135" t="e">
        <f>IF(ROUND(VALUE(SUBSTITUTE(#REF!,"▲", "-")), 2) &gt;= 0, ABS(ROUND(VALUE(SUBSTITUTE(#REF!,"▲", "-")), 2)), NA())</f>
        <v>#REF!</v>
      </c>
      <c r="D28" s="135" t="e">
        <f>IF(ROUND(VALUE(SUBSTITUTE(#REF!,"▲", "-")), 2) &lt; 0, ABS(ROUND(VALUE(SUBSTITUTE(#REF!,"▲", "-")), 2)), NA())</f>
        <v>#REF!</v>
      </c>
      <c r="E28" s="135" t="e">
        <f>IF(ROUND(VALUE(SUBSTITUTE(#REF!,"▲", "-")), 2) &gt;= 0, ABS(ROUND(VALUE(SUBSTITUTE(#REF!,"▲", "-")), 2)), NA())</f>
        <v>#REF!</v>
      </c>
      <c r="F28" s="135" t="e">
        <f>IF(ROUND(VALUE(SUBSTITUTE(#REF!,"▲", "-")), 2) &lt; 0, ABS(ROUND(VALUE(SUBSTITUTE(#REF!,"▲", "-")), 2)), NA())</f>
        <v>#REF!</v>
      </c>
      <c r="G28" s="135" t="e">
        <f>IF(ROUND(VALUE(SUBSTITUTE(#REF!,"▲", "-")), 2) &gt;= 0, ABS(ROUND(VALUE(SUBSTITUTE(#REF!,"▲", "-")), 2)), NA())</f>
        <v>#REF!</v>
      </c>
      <c r="H28" s="135" t="e">
        <f>IF(ROUND(VALUE(SUBSTITUTE(#REF!,"▲", "-")), 2) &lt; 0, ABS(ROUND(VALUE(SUBSTITUTE(#REF!,"▲", "-")), 2)), NA())</f>
        <v>#REF!</v>
      </c>
      <c r="I28" s="135" t="e">
        <f>IF(ROUND(VALUE(SUBSTITUTE(#REF!,"▲", "-")), 2) &gt;= 0, ABS(ROUND(VALUE(SUBSTITUTE(#REF!,"▲", "-")), 2)), NA())</f>
        <v>#REF!</v>
      </c>
      <c r="J28" s="135" t="e">
        <f>IF(ROUND(VALUE(SUBSTITUTE(#REF!,"▲", "-")), 2) &lt; 0, ABS(ROUND(VALUE(SUBSTITUTE(#REF!,"▲", "-")), 2)), NA())</f>
        <v>#REF!</v>
      </c>
      <c r="K28" s="135" t="e">
        <f>IF(ROUND(VALUE(SUBSTITUTE(#REF!,"▲", "-")), 2) &gt;= 0, ABS(ROUND(VALUE(SUBSTITUTE(#REF!,"▲", "-")), 2)), NA())</f>
        <v>#REF!</v>
      </c>
    </row>
    <row r="29" spans="1:11" x14ac:dyDescent="0.15">
      <c r="A29" s="135" t="e">
        <f>IF(#REF!="",NA(),#REF!)</f>
        <v>#REF!</v>
      </c>
      <c r="B29" s="135" t="e">
        <f>IF(ROUND(VALUE(SUBSTITUTE(#REF!,"▲", "-")), 2) &lt; 0, ABS(ROUND(VALUE(SUBSTITUTE(#REF!,"▲", "-")), 2)), NA())</f>
        <v>#REF!</v>
      </c>
      <c r="C29" s="135" t="e">
        <f>IF(ROUND(VALUE(SUBSTITUTE(#REF!,"▲", "-")), 2) &gt;= 0, ABS(ROUND(VALUE(SUBSTITUTE(#REF!,"▲", "-")), 2)), NA())</f>
        <v>#REF!</v>
      </c>
      <c r="D29" s="135" t="e">
        <f>IF(ROUND(VALUE(SUBSTITUTE(#REF!,"▲", "-")), 2) &lt; 0, ABS(ROUND(VALUE(SUBSTITUTE(#REF!,"▲", "-")), 2)), NA())</f>
        <v>#REF!</v>
      </c>
      <c r="E29" s="135" t="e">
        <f>IF(ROUND(VALUE(SUBSTITUTE(#REF!,"▲", "-")), 2) &gt;= 0, ABS(ROUND(VALUE(SUBSTITUTE(#REF!,"▲", "-")), 2)), NA())</f>
        <v>#REF!</v>
      </c>
      <c r="F29" s="135" t="e">
        <f>IF(ROUND(VALUE(SUBSTITUTE(#REF!,"▲", "-")), 2) &lt; 0, ABS(ROUND(VALUE(SUBSTITUTE(#REF!,"▲", "-")), 2)), NA())</f>
        <v>#REF!</v>
      </c>
      <c r="G29" s="135" t="e">
        <f>IF(ROUND(VALUE(SUBSTITUTE(#REF!,"▲", "-")), 2) &gt;= 0, ABS(ROUND(VALUE(SUBSTITUTE(#REF!,"▲", "-")), 2)), NA())</f>
        <v>#REF!</v>
      </c>
      <c r="H29" s="135" t="e">
        <f>IF(ROUND(VALUE(SUBSTITUTE(#REF!,"▲", "-")), 2) &lt; 0, ABS(ROUND(VALUE(SUBSTITUTE(#REF!,"▲", "-")), 2)), NA())</f>
        <v>#REF!</v>
      </c>
      <c r="I29" s="135" t="e">
        <f>IF(ROUND(VALUE(SUBSTITUTE(#REF!,"▲", "-")), 2) &gt;= 0, ABS(ROUND(VALUE(SUBSTITUTE(#REF!,"▲", "-")), 2)), NA())</f>
        <v>#REF!</v>
      </c>
      <c r="J29" s="135" t="e">
        <f>IF(ROUND(VALUE(SUBSTITUTE(#REF!,"▲", "-")), 2) &lt; 0, ABS(ROUND(VALUE(SUBSTITUTE(#REF!,"▲", "-")), 2)), NA())</f>
        <v>#REF!</v>
      </c>
      <c r="K29" s="135" t="e">
        <f>IF(ROUND(VALUE(SUBSTITUTE(#REF!,"▲", "-")), 2) &gt;= 0, ABS(ROUND(VALUE(SUBSTITUTE(#REF!,"▲", "-")), 2)), NA())</f>
        <v>#REF!</v>
      </c>
    </row>
    <row r="30" spans="1:11" x14ac:dyDescent="0.15">
      <c r="A30" s="135" t="e">
        <f>IF(#REF!="",NA(),#REF!)</f>
        <v>#REF!</v>
      </c>
      <c r="B30" s="135" t="e">
        <f>IF(ROUND(VALUE(SUBSTITUTE(#REF!,"▲", "-")), 2) &lt; 0, ABS(ROUND(VALUE(SUBSTITUTE(#REF!,"▲", "-")), 2)), NA())</f>
        <v>#REF!</v>
      </c>
      <c r="C30" s="135" t="e">
        <f>IF(ROUND(VALUE(SUBSTITUTE(#REF!,"▲", "-")), 2) &gt;= 0, ABS(ROUND(VALUE(SUBSTITUTE(#REF!,"▲", "-")), 2)), NA())</f>
        <v>#REF!</v>
      </c>
      <c r="D30" s="135" t="e">
        <f>IF(ROUND(VALUE(SUBSTITUTE(#REF!,"▲", "-")), 2) &lt; 0, ABS(ROUND(VALUE(SUBSTITUTE(#REF!,"▲", "-")), 2)), NA())</f>
        <v>#REF!</v>
      </c>
      <c r="E30" s="135" t="e">
        <f>IF(ROUND(VALUE(SUBSTITUTE(#REF!,"▲", "-")), 2) &gt;= 0, ABS(ROUND(VALUE(SUBSTITUTE(#REF!,"▲", "-")), 2)), NA())</f>
        <v>#REF!</v>
      </c>
      <c r="F30" s="135" t="e">
        <f>IF(ROUND(VALUE(SUBSTITUTE(#REF!,"▲", "-")), 2) &lt; 0, ABS(ROUND(VALUE(SUBSTITUTE(#REF!,"▲", "-")), 2)), NA())</f>
        <v>#REF!</v>
      </c>
      <c r="G30" s="135" t="e">
        <f>IF(ROUND(VALUE(SUBSTITUTE(#REF!,"▲", "-")), 2) &gt;= 0, ABS(ROUND(VALUE(SUBSTITUTE(#REF!,"▲", "-")), 2)), NA())</f>
        <v>#REF!</v>
      </c>
      <c r="H30" s="135" t="e">
        <f>IF(ROUND(VALUE(SUBSTITUTE(#REF!,"▲", "-")), 2) &lt; 0, ABS(ROUND(VALUE(SUBSTITUTE(#REF!,"▲", "-")), 2)), NA())</f>
        <v>#REF!</v>
      </c>
      <c r="I30" s="135" t="e">
        <f>IF(ROUND(VALUE(SUBSTITUTE(#REF!,"▲", "-")), 2) &gt;= 0, ABS(ROUND(VALUE(SUBSTITUTE(#REF!,"▲", "-")), 2)), NA())</f>
        <v>#REF!</v>
      </c>
      <c r="J30" s="135" t="e">
        <f>IF(ROUND(VALUE(SUBSTITUTE(#REF!,"▲", "-")), 2) &lt; 0, ABS(ROUND(VALUE(SUBSTITUTE(#REF!,"▲", "-")), 2)), NA())</f>
        <v>#REF!</v>
      </c>
      <c r="K30" s="135" t="e">
        <f>IF(ROUND(VALUE(SUBSTITUTE(#REF!,"▲", "-")), 2) &gt;= 0, ABS(ROUND(VALUE(SUBSTITUTE(#REF!,"▲", "-")), 2)), NA())</f>
        <v>#REF!</v>
      </c>
    </row>
    <row r="31" spans="1:11" x14ac:dyDescent="0.15">
      <c r="A31" s="135" t="e">
        <f>IF(#REF!="",NA(),#REF!)</f>
        <v>#REF!</v>
      </c>
      <c r="B31" s="135" t="e">
        <f>IF(ROUND(VALUE(SUBSTITUTE(#REF!,"▲", "-")), 2) &lt; 0, ABS(ROUND(VALUE(SUBSTITUTE(#REF!,"▲", "-")), 2)), NA())</f>
        <v>#REF!</v>
      </c>
      <c r="C31" s="135" t="e">
        <f>IF(ROUND(VALUE(SUBSTITUTE(#REF!,"▲", "-")), 2) &gt;= 0, ABS(ROUND(VALUE(SUBSTITUTE(#REF!,"▲", "-")), 2)), NA())</f>
        <v>#REF!</v>
      </c>
      <c r="D31" s="135" t="e">
        <f>IF(ROUND(VALUE(SUBSTITUTE(#REF!,"▲", "-")), 2) &lt; 0, ABS(ROUND(VALUE(SUBSTITUTE(#REF!,"▲", "-")), 2)), NA())</f>
        <v>#REF!</v>
      </c>
      <c r="E31" s="135" t="e">
        <f>IF(ROUND(VALUE(SUBSTITUTE(#REF!,"▲", "-")), 2) &gt;= 0, ABS(ROUND(VALUE(SUBSTITUTE(#REF!,"▲", "-")), 2)), NA())</f>
        <v>#REF!</v>
      </c>
      <c r="F31" s="135" t="e">
        <f>IF(ROUND(VALUE(SUBSTITUTE(#REF!,"▲", "-")), 2) &lt; 0, ABS(ROUND(VALUE(SUBSTITUTE(#REF!,"▲", "-")), 2)), NA())</f>
        <v>#REF!</v>
      </c>
      <c r="G31" s="135" t="e">
        <f>IF(ROUND(VALUE(SUBSTITUTE(#REF!,"▲", "-")), 2) &gt;= 0, ABS(ROUND(VALUE(SUBSTITUTE(#REF!,"▲", "-")), 2)), NA())</f>
        <v>#REF!</v>
      </c>
      <c r="H31" s="135" t="e">
        <f>IF(ROUND(VALUE(SUBSTITUTE(#REF!,"▲", "-")), 2) &lt; 0, ABS(ROUND(VALUE(SUBSTITUTE(#REF!,"▲", "-")), 2)), NA())</f>
        <v>#REF!</v>
      </c>
      <c r="I31" s="135" t="e">
        <f>IF(ROUND(VALUE(SUBSTITUTE(#REF!,"▲", "-")), 2) &gt;= 0, ABS(ROUND(VALUE(SUBSTITUTE(#REF!,"▲", "-")), 2)), NA())</f>
        <v>#REF!</v>
      </c>
      <c r="J31" s="135" t="e">
        <f>IF(ROUND(VALUE(SUBSTITUTE(#REF!,"▲", "-")), 2) &lt; 0, ABS(ROUND(VALUE(SUBSTITUTE(#REF!,"▲", "-")), 2)), NA())</f>
        <v>#REF!</v>
      </c>
      <c r="K31" s="135" t="e">
        <f>IF(ROUND(VALUE(SUBSTITUTE(#REF!,"▲", "-")), 2) &gt;= 0, ABS(ROUND(VALUE(SUBSTITUTE(#REF!,"▲", "-")), 2)), NA())</f>
        <v>#REF!</v>
      </c>
    </row>
    <row r="32" spans="1:11" x14ac:dyDescent="0.15">
      <c r="A32" s="135" t="e">
        <f>IF(#REF!="",NA(),#REF!)</f>
        <v>#REF!</v>
      </c>
      <c r="B32" s="135" t="e">
        <f>IF(ROUND(VALUE(SUBSTITUTE(#REF!,"▲", "-")), 2) &lt; 0, ABS(ROUND(VALUE(SUBSTITUTE(#REF!,"▲", "-")), 2)), NA())</f>
        <v>#REF!</v>
      </c>
      <c r="C32" s="135" t="e">
        <f>IF(ROUND(VALUE(SUBSTITUTE(#REF!,"▲", "-")), 2) &gt;= 0, ABS(ROUND(VALUE(SUBSTITUTE(#REF!,"▲", "-")), 2)), NA())</f>
        <v>#REF!</v>
      </c>
      <c r="D32" s="135" t="e">
        <f>IF(ROUND(VALUE(SUBSTITUTE(#REF!,"▲", "-")), 2) &lt; 0, ABS(ROUND(VALUE(SUBSTITUTE(#REF!,"▲", "-")), 2)), NA())</f>
        <v>#REF!</v>
      </c>
      <c r="E32" s="135" t="e">
        <f>IF(ROUND(VALUE(SUBSTITUTE(#REF!,"▲", "-")), 2) &gt;= 0, ABS(ROUND(VALUE(SUBSTITUTE(#REF!,"▲", "-")), 2)), NA())</f>
        <v>#REF!</v>
      </c>
      <c r="F32" s="135" t="e">
        <f>IF(ROUND(VALUE(SUBSTITUTE(#REF!,"▲", "-")), 2) &lt; 0, ABS(ROUND(VALUE(SUBSTITUTE(#REF!,"▲", "-")), 2)), NA())</f>
        <v>#REF!</v>
      </c>
      <c r="G32" s="135" t="e">
        <f>IF(ROUND(VALUE(SUBSTITUTE(#REF!,"▲", "-")), 2) &gt;= 0, ABS(ROUND(VALUE(SUBSTITUTE(#REF!,"▲", "-")), 2)), NA())</f>
        <v>#REF!</v>
      </c>
      <c r="H32" s="135" t="e">
        <f>IF(ROUND(VALUE(SUBSTITUTE(#REF!,"▲", "-")), 2) &lt; 0, ABS(ROUND(VALUE(SUBSTITUTE(#REF!,"▲", "-")), 2)), NA())</f>
        <v>#REF!</v>
      </c>
      <c r="I32" s="135" t="e">
        <f>IF(ROUND(VALUE(SUBSTITUTE(#REF!,"▲", "-")), 2) &gt;= 0, ABS(ROUND(VALUE(SUBSTITUTE(#REF!,"▲", "-")), 2)), NA())</f>
        <v>#REF!</v>
      </c>
      <c r="J32" s="135" t="e">
        <f>IF(ROUND(VALUE(SUBSTITUTE(#REF!,"▲", "-")), 2) &lt; 0, ABS(ROUND(VALUE(SUBSTITUTE(#REF!,"▲", "-")), 2)), NA())</f>
        <v>#REF!</v>
      </c>
      <c r="K32" s="135" t="e">
        <f>IF(ROUND(VALUE(SUBSTITUTE(#REF!,"▲", "-")), 2) &gt;= 0, ABS(ROUND(VALUE(SUBSTITUTE(#REF!,"▲", "-")), 2)), NA())</f>
        <v>#REF!</v>
      </c>
    </row>
    <row r="33" spans="1:16" x14ac:dyDescent="0.15">
      <c r="A33" s="135" t="e">
        <f>IF(#REF!="",NA(),#REF!)</f>
        <v>#REF!</v>
      </c>
      <c r="B33" s="135" t="e">
        <f>IF(ROUND(VALUE(SUBSTITUTE(#REF!,"▲", "-")), 2) &lt; 0, ABS(ROUND(VALUE(SUBSTITUTE(#REF!,"▲", "-")), 2)), NA())</f>
        <v>#REF!</v>
      </c>
      <c r="C33" s="135" t="e">
        <f>IF(ROUND(VALUE(SUBSTITUTE(#REF!,"▲", "-")), 2) &gt;= 0, ABS(ROUND(VALUE(SUBSTITUTE(#REF!,"▲", "-")), 2)), NA())</f>
        <v>#REF!</v>
      </c>
      <c r="D33" s="135" t="e">
        <f>IF(ROUND(VALUE(SUBSTITUTE(#REF!,"▲", "-")), 2) &lt; 0, ABS(ROUND(VALUE(SUBSTITUTE(#REF!,"▲", "-")), 2)), NA())</f>
        <v>#REF!</v>
      </c>
      <c r="E33" s="135" t="e">
        <f>IF(ROUND(VALUE(SUBSTITUTE(#REF!,"▲", "-")), 2) &gt;= 0, ABS(ROUND(VALUE(SUBSTITUTE(#REF!,"▲", "-")), 2)), NA())</f>
        <v>#REF!</v>
      </c>
      <c r="F33" s="135" t="e">
        <f>IF(ROUND(VALUE(SUBSTITUTE(#REF!,"▲", "-")), 2) &lt; 0, ABS(ROUND(VALUE(SUBSTITUTE(#REF!,"▲", "-")), 2)), NA())</f>
        <v>#REF!</v>
      </c>
      <c r="G33" s="135" t="e">
        <f>IF(ROUND(VALUE(SUBSTITUTE(#REF!,"▲", "-")), 2) &gt;= 0, ABS(ROUND(VALUE(SUBSTITUTE(#REF!,"▲", "-")), 2)), NA())</f>
        <v>#REF!</v>
      </c>
      <c r="H33" s="135" t="e">
        <f>IF(ROUND(VALUE(SUBSTITUTE(#REF!,"▲", "-")), 2) &lt; 0, ABS(ROUND(VALUE(SUBSTITUTE(#REF!,"▲", "-")), 2)), NA())</f>
        <v>#REF!</v>
      </c>
      <c r="I33" s="135" t="e">
        <f>IF(ROUND(VALUE(SUBSTITUTE(#REF!,"▲", "-")), 2) &gt;= 0, ABS(ROUND(VALUE(SUBSTITUTE(#REF!,"▲", "-")), 2)), NA())</f>
        <v>#REF!</v>
      </c>
      <c r="J33" s="135" t="e">
        <f>IF(ROUND(VALUE(SUBSTITUTE(#REF!,"▲", "-")), 2) &lt; 0, ABS(ROUND(VALUE(SUBSTITUTE(#REF!,"▲", "-")), 2)), NA())</f>
        <v>#REF!</v>
      </c>
      <c r="K33" s="135" t="e">
        <f>IF(ROUND(VALUE(SUBSTITUTE(#REF!,"▲", "-")), 2) &gt;= 0, ABS(ROUND(VALUE(SUBSTITUTE(#REF!,"▲", "-")), 2)), NA())</f>
        <v>#REF!</v>
      </c>
    </row>
    <row r="34" spans="1:16" x14ac:dyDescent="0.15">
      <c r="A34" s="135" t="e">
        <f>IF(#REF!="",NA(),#REF!)</f>
        <v>#REF!</v>
      </c>
      <c r="B34" s="135" t="e">
        <f>IF(ROUND(VALUE(SUBSTITUTE(#REF!,"▲", "-")), 2) &lt; 0, ABS(ROUND(VALUE(SUBSTITUTE(#REF!,"▲", "-")), 2)), NA())</f>
        <v>#REF!</v>
      </c>
      <c r="C34" s="135" t="e">
        <f>IF(ROUND(VALUE(SUBSTITUTE(#REF!,"▲", "-")), 2) &gt;= 0, ABS(ROUND(VALUE(SUBSTITUTE(#REF!,"▲", "-")), 2)), NA())</f>
        <v>#REF!</v>
      </c>
      <c r="D34" s="135" t="e">
        <f>IF(ROUND(VALUE(SUBSTITUTE(#REF!,"▲", "-")), 2) &lt; 0, ABS(ROUND(VALUE(SUBSTITUTE(#REF!,"▲", "-")), 2)), NA())</f>
        <v>#REF!</v>
      </c>
      <c r="E34" s="135" t="e">
        <f>IF(ROUND(VALUE(SUBSTITUTE(#REF!,"▲", "-")), 2) &gt;= 0, ABS(ROUND(VALUE(SUBSTITUTE(#REF!,"▲", "-")), 2)), NA())</f>
        <v>#REF!</v>
      </c>
      <c r="F34" s="135" t="e">
        <f>IF(ROUND(VALUE(SUBSTITUTE(#REF!,"▲", "-")), 2) &lt; 0, ABS(ROUND(VALUE(SUBSTITUTE(#REF!,"▲", "-")), 2)), NA())</f>
        <v>#REF!</v>
      </c>
      <c r="G34" s="135" t="e">
        <f>IF(ROUND(VALUE(SUBSTITUTE(#REF!,"▲", "-")), 2) &gt;= 0, ABS(ROUND(VALUE(SUBSTITUTE(#REF!,"▲", "-")), 2)), NA())</f>
        <v>#REF!</v>
      </c>
      <c r="H34" s="135" t="e">
        <f>IF(ROUND(VALUE(SUBSTITUTE(#REF!,"▲", "-")), 2) &lt; 0, ABS(ROUND(VALUE(SUBSTITUTE(#REF!,"▲", "-")), 2)), NA())</f>
        <v>#REF!</v>
      </c>
      <c r="I34" s="135" t="e">
        <f>IF(ROUND(VALUE(SUBSTITUTE(#REF!,"▲", "-")), 2) &gt;= 0, ABS(ROUND(VALUE(SUBSTITUTE(#REF!,"▲", "-")), 2)), NA())</f>
        <v>#REF!</v>
      </c>
      <c r="J34" s="135" t="e">
        <f>IF(ROUND(VALUE(SUBSTITUTE(#REF!,"▲", "-")), 2) &lt; 0, ABS(ROUND(VALUE(SUBSTITUTE(#REF!,"▲", "-")), 2)), NA())</f>
        <v>#REF!</v>
      </c>
      <c r="K34" s="135" t="e">
        <f>IF(ROUND(VALUE(SUBSTITUTE(#REF!,"▲", "-")), 2) &gt;= 0, ABS(ROUND(VALUE(SUBSTITUTE(#REF!,"▲", "-")), 2)), NA())</f>
        <v>#REF!</v>
      </c>
    </row>
    <row r="35" spans="1:16" x14ac:dyDescent="0.15">
      <c r="A35" s="135" t="e">
        <f>IF(#REF!="",NA(),#REF!)</f>
        <v>#REF!</v>
      </c>
      <c r="B35" s="135" t="e">
        <f>IF(ROUND(VALUE(SUBSTITUTE(#REF!,"▲", "-")), 2) &lt; 0, ABS(ROUND(VALUE(SUBSTITUTE(#REF!,"▲", "-")), 2)), NA())</f>
        <v>#REF!</v>
      </c>
      <c r="C35" s="135" t="e">
        <f>IF(ROUND(VALUE(SUBSTITUTE(#REF!,"▲", "-")), 2) &gt;= 0, ABS(ROUND(VALUE(SUBSTITUTE(#REF!,"▲", "-")), 2)), NA())</f>
        <v>#REF!</v>
      </c>
      <c r="D35" s="135" t="e">
        <f>IF(ROUND(VALUE(SUBSTITUTE(#REF!,"▲", "-")), 2) &lt; 0, ABS(ROUND(VALUE(SUBSTITUTE(#REF!,"▲", "-")), 2)), NA())</f>
        <v>#REF!</v>
      </c>
      <c r="E35" s="135" t="e">
        <f>IF(ROUND(VALUE(SUBSTITUTE(#REF!,"▲", "-")), 2) &gt;= 0, ABS(ROUND(VALUE(SUBSTITUTE(#REF!,"▲", "-")), 2)), NA())</f>
        <v>#REF!</v>
      </c>
      <c r="F35" s="135" t="e">
        <f>IF(ROUND(VALUE(SUBSTITUTE(#REF!,"▲", "-")), 2) &lt; 0, ABS(ROUND(VALUE(SUBSTITUTE(#REF!,"▲", "-")), 2)), NA())</f>
        <v>#REF!</v>
      </c>
      <c r="G35" s="135" t="e">
        <f>IF(ROUND(VALUE(SUBSTITUTE(#REF!,"▲", "-")), 2) &gt;= 0, ABS(ROUND(VALUE(SUBSTITUTE(#REF!,"▲", "-")), 2)), NA())</f>
        <v>#REF!</v>
      </c>
      <c r="H35" s="135" t="e">
        <f>IF(ROUND(VALUE(SUBSTITUTE(#REF!,"▲", "-")), 2) &lt; 0, ABS(ROUND(VALUE(SUBSTITUTE(#REF!,"▲", "-")), 2)), NA())</f>
        <v>#REF!</v>
      </c>
      <c r="I35" s="135" t="e">
        <f>IF(ROUND(VALUE(SUBSTITUTE(#REF!,"▲", "-")), 2) &gt;= 0, ABS(ROUND(VALUE(SUBSTITUTE(#REF!,"▲", "-")), 2)), NA())</f>
        <v>#REF!</v>
      </c>
      <c r="J35" s="135" t="e">
        <f>IF(ROUND(VALUE(SUBSTITUTE(#REF!,"▲", "-")), 2) &lt; 0, ABS(ROUND(VALUE(SUBSTITUTE(#REF!,"▲", "-")), 2)), NA())</f>
        <v>#REF!</v>
      </c>
      <c r="K35" s="135" t="e">
        <f>IF(ROUND(VALUE(SUBSTITUTE(#REF!,"▲", "-")), 2) &gt;= 0, ABS(ROUND(VALUE(SUBSTITUTE(#REF!,"▲", "-")), 2)), NA())</f>
        <v>#REF!</v>
      </c>
    </row>
    <row r="36" spans="1:16" x14ac:dyDescent="0.15">
      <c r="A36" s="135" t="e">
        <f>IF(#REF!="",NA(),#REF!)</f>
        <v>#REF!</v>
      </c>
      <c r="B36" s="135" t="e">
        <f>IF(ROUND(VALUE(SUBSTITUTE(#REF!,"▲", "-")), 2) &lt; 0, ABS(ROUND(VALUE(SUBSTITUTE(#REF!,"▲", "-")), 2)), NA())</f>
        <v>#REF!</v>
      </c>
      <c r="C36" s="135" t="e">
        <f>IF(ROUND(VALUE(SUBSTITUTE(#REF!,"▲", "-")), 2) &gt;= 0, ABS(ROUND(VALUE(SUBSTITUTE(#REF!,"▲", "-")), 2)), NA())</f>
        <v>#REF!</v>
      </c>
      <c r="D36" s="135" t="e">
        <f>IF(ROUND(VALUE(SUBSTITUTE(#REF!,"▲", "-")), 2) &lt; 0, ABS(ROUND(VALUE(SUBSTITUTE(#REF!,"▲", "-")), 2)), NA())</f>
        <v>#REF!</v>
      </c>
      <c r="E36" s="135" t="e">
        <f>IF(ROUND(VALUE(SUBSTITUTE(#REF!,"▲", "-")), 2) &gt;= 0, ABS(ROUND(VALUE(SUBSTITUTE(#REF!,"▲", "-")), 2)), NA())</f>
        <v>#REF!</v>
      </c>
      <c r="F36" s="135" t="e">
        <f>IF(ROUND(VALUE(SUBSTITUTE(#REF!,"▲", "-")), 2) &lt; 0, ABS(ROUND(VALUE(SUBSTITUTE(#REF!,"▲", "-")), 2)), NA())</f>
        <v>#REF!</v>
      </c>
      <c r="G36" s="135" t="e">
        <f>IF(ROUND(VALUE(SUBSTITUTE(#REF!,"▲", "-")), 2) &gt;= 0, ABS(ROUND(VALUE(SUBSTITUTE(#REF!,"▲", "-")), 2)), NA())</f>
        <v>#REF!</v>
      </c>
      <c r="H36" s="135" t="e">
        <f>IF(ROUND(VALUE(SUBSTITUTE(#REF!,"▲", "-")), 2) &lt; 0, ABS(ROUND(VALUE(SUBSTITUTE(#REF!,"▲", "-")), 2)), NA())</f>
        <v>#REF!</v>
      </c>
      <c r="I36" s="135" t="e">
        <f>IF(ROUND(VALUE(SUBSTITUTE(#REF!,"▲", "-")), 2) &gt;= 0, ABS(ROUND(VALUE(SUBSTITUTE(#REF!,"▲", "-")), 2)), NA())</f>
        <v>#REF!</v>
      </c>
      <c r="J36" s="135" t="e">
        <f>IF(ROUND(VALUE(SUBSTITUTE(#REF!,"▲", "-")), 2) &lt; 0, ABS(ROUND(VALUE(SUBSTITUTE(#REF!,"▲", "-")), 2)), NA())</f>
        <v>#REF!</v>
      </c>
      <c r="K36" s="135" t="e">
        <f>IF(ROUND(VALUE(SUBSTITUTE(#REF!,"▲", "-")), 2) &gt;= 0, ABS(ROUND(VALUE(SUBSTITUTE(#REF!,"▲", "-")), 2)), NA())</f>
        <v>#REF!</v>
      </c>
    </row>
    <row r="39" spans="1:16" x14ac:dyDescent="0.15">
      <c r="A39" s="104" t="s">
        <v>38</v>
      </c>
    </row>
    <row r="40" spans="1:16" x14ac:dyDescent="0.15">
      <c r="A40" s="136"/>
      <c r="B40" s="136" t="e">
        <f>#REF!</f>
        <v>#REF!</v>
      </c>
      <c r="C40" s="136"/>
      <c r="D40" s="136"/>
      <c r="E40" s="136" t="e">
        <f>#REF!</f>
        <v>#REF!</v>
      </c>
      <c r="F40" s="136"/>
      <c r="G40" s="136"/>
      <c r="H40" s="136" t="e">
        <f>#REF!</f>
        <v>#REF!</v>
      </c>
      <c r="I40" s="136"/>
      <c r="J40" s="136"/>
      <c r="K40" s="136" t="e">
        <f>#REF!</f>
        <v>#REF!</v>
      </c>
      <c r="L40" s="136"/>
      <c r="M40" s="136"/>
      <c r="N40" s="136" t="e">
        <f>#REF!</f>
        <v>#REF!</v>
      </c>
      <c r="O40" s="136"/>
      <c r="P40" s="136"/>
    </row>
    <row r="41" spans="1:16" x14ac:dyDescent="0.15">
      <c r="A41" s="136"/>
      <c r="B41" s="136" t="s">
        <v>39</v>
      </c>
      <c r="C41" s="136"/>
      <c r="D41" s="136" t="s">
        <v>40</v>
      </c>
      <c r="E41" s="136" t="s">
        <v>39</v>
      </c>
      <c r="F41" s="136"/>
      <c r="G41" s="136" t="s">
        <v>40</v>
      </c>
      <c r="H41" s="136" t="s">
        <v>39</v>
      </c>
      <c r="I41" s="136"/>
      <c r="J41" s="136" t="s">
        <v>40</v>
      </c>
      <c r="K41" s="136" t="s">
        <v>39</v>
      </c>
      <c r="L41" s="136"/>
      <c r="M41" s="136" t="s">
        <v>40</v>
      </c>
      <c r="N41" s="136" t="s">
        <v>39</v>
      </c>
      <c r="O41" s="136"/>
      <c r="P41" s="136" t="s">
        <v>40</v>
      </c>
    </row>
    <row r="42" spans="1:16" x14ac:dyDescent="0.15">
      <c r="A42" s="136" t="s">
        <v>41</v>
      </c>
      <c r="B42" s="136"/>
      <c r="C42" s="136"/>
      <c r="D42" s="136" t="e">
        <f>#REF!</f>
        <v>#REF!</v>
      </c>
      <c r="E42" s="136"/>
      <c r="F42" s="136"/>
      <c r="G42" s="136" t="e">
        <f>#REF!</f>
        <v>#REF!</v>
      </c>
      <c r="H42" s="136"/>
      <c r="I42" s="136"/>
      <c r="J42" s="136" t="e">
        <f>#REF!</f>
        <v>#REF!</v>
      </c>
      <c r="K42" s="136"/>
      <c r="L42" s="136"/>
      <c r="M42" s="136" t="e">
        <f>#REF!</f>
        <v>#REF!</v>
      </c>
      <c r="N42" s="136"/>
      <c r="O42" s="136"/>
      <c r="P42" s="136" t="e">
        <f>#REF!</f>
        <v>#REF!</v>
      </c>
    </row>
    <row r="43" spans="1:16" x14ac:dyDescent="0.15">
      <c r="A43" s="136" t="s">
        <v>13</v>
      </c>
      <c r="B43" s="136" t="e">
        <f>#REF!</f>
        <v>#REF!</v>
      </c>
      <c r="C43" s="136"/>
      <c r="D43" s="136"/>
      <c r="E43" s="136" t="e">
        <f>#REF!</f>
        <v>#REF!</v>
      </c>
      <c r="F43" s="136"/>
      <c r="G43" s="136"/>
      <c r="H43" s="136" t="e">
        <f>#REF!</f>
        <v>#REF!</v>
      </c>
      <c r="I43" s="136"/>
      <c r="J43" s="136"/>
      <c r="K43" s="136" t="e">
        <f>#REF!</f>
        <v>#REF!</v>
      </c>
      <c r="L43" s="136"/>
      <c r="M43" s="136"/>
      <c r="N43" s="136" t="e">
        <f>#REF!</f>
        <v>#REF!</v>
      </c>
      <c r="O43" s="136"/>
      <c r="P43" s="136"/>
    </row>
    <row r="44" spans="1:16" x14ac:dyDescent="0.15">
      <c r="A44" s="136" t="s">
        <v>42</v>
      </c>
      <c r="B44" s="136" t="e">
        <f>#REF!</f>
        <v>#REF!</v>
      </c>
      <c r="C44" s="136"/>
      <c r="D44" s="136"/>
      <c r="E44" s="136" t="e">
        <f>#REF!</f>
        <v>#REF!</v>
      </c>
      <c r="F44" s="136"/>
      <c r="G44" s="136"/>
      <c r="H44" s="136" t="e">
        <f>#REF!</f>
        <v>#REF!</v>
      </c>
      <c r="I44" s="136"/>
      <c r="J44" s="136"/>
      <c r="K44" s="136" t="e">
        <f>#REF!</f>
        <v>#REF!</v>
      </c>
      <c r="L44" s="136"/>
      <c r="M44" s="136"/>
      <c r="N44" s="136" t="e">
        <f>#REF!</f>
        <v>#REF!</v>
      </c>
      <c r="O44" s="136"/>
      <c r="P44" s="136"/>
    </row>
    <row r="45" spans="1:16" x14ac:dyDescent="0.15">
      <c r="A45" s="136" t="s">
        <v>43</v>
      </c>
      <c r="B45" s="136" t="e">
        <f>#REF!</f>
        <v>#REF!</v>
      </c>
      <c r="C45" s="136"/>
      <c r="D45" s="136"/>
      <c r="E45" s="136" t="e">
        <f>#REF!</f>
        <v>#REF!</v>
      </c>
      <c r="F45" s="136"/>
      <c r="G45" s="136"/>
      <c r="H45" s="136" t="e">
        <f>#REF!</f>
        <v>#REF!</v>
      </c>
      <c r="I45" s="136"/>
      <c r="J45" s="136"/>
      <c r="K45" s="136" t="e">
        <f>#REF!</f>
        <v>#REF!</v>
      </c>
      <c r="L45" s="136"/>
      <c r="M45" s="136"/>
      <c r="N45" s="136" t="e">
        <f>#REF!</f>
        <v>#REF!</v>
      </c>
      <c r="O45" s="136"/>
      <c r="P45" s="136"/>
    </row>
    <row r="46" spans="1:16" x14ac:dyDescent="0.15">
      <c r="A46" s="136" t="s">
        <v>44</v>
      </c>
      <c r="B46" s="136" t="e">
        <f>#REF!</f>
        <v>#REF!</v>
      </c>
      <c r="C46" s="136"/>
      <c r="D46" s="136"/>
      <c r="E46" s="136" t="e">
        <f>#REF!</f>
        <v>#REF!</v>
      </c>
      <c r="F46" s="136"/>
      <c r="G46" s="136"/>
      <c r="H46" s="136" t="e">
        <f>#REF!</f>
        <v>#REF!</v>
      </c>
      <c r="I46" s="136"/>
      <c r="J46" s="136"/>
      <c r="K46" s="136" t="e">
        <f>#REF!</f>
        <v>#REF!</v>
      </c>
      <c r="L46" s="136"/>
      <c r="M46" s="136"/>
      <c r="N46" s="136" t="e">
        <f>#REF!</f>
        <v>#REF!</v>
      </c>
      <c r="O46" s="136"/>
      <c r="P46" s="136"/>
    </row>
    <row r="47" spans="1:16" x14ac:dyDescent="0.15">
      <c r="A47" s="136" t="s">
        <v>45</v>
      </c>
      <c r="B47" s="136" t="e">
        <f>#REF!</f>
        <v>#REF!</v>
      </c>
      <c r="C47" s="136"/>
      <c r="D47" s="136"/>
      <c r="E47" s="136" t="e">
        <f>#REF!</f>
        <v>#REF!</v>
      </c>
      <c r="F47" s="136"/>
      <c r="G47" s="136"/>
      <c r="H47" s="136" t="e">
        <f>#REF!</f>
        <v>#REF!</v>
      </c>
      <c r="I47" s="136"/>
      <c r="J47" s="136"/>
      <c r="K47" s="136" t="e">
        <f>#REF!</f>
        <v>#REF!</v>
      </c>
      <c r="L47" s="136"/>
      <c r="M47" s="136"/>
      <c r="N47" s="136" t="e">
        <f>#REF!</f>
        <v>#REF!</v>
      </c>
      <c r="O47" s="136"/>
      <c r="P47" s="136"/>
    </row>
    <row r="48" spans="1:16" x14ac:dyDescent="0.15">
      <c r="A48" s="136" t="s">
        <v>46</v>
      </c>
      <c r="B48" s="136" t="e">
        <f>#REF!</f>
        <v>#REF!</v>
      </c>
      <c r="C48" s="136"/>
      <c r="D48" s="136"/>
      <c r="E48" s="136" t="e">
        <f>#REF!</f>
        <v>#REF!</v>
      </c>
      <c r="F48" s="136"/>
      <c r="G48" s="136"/>
      <c r="H48" s="136" t="e">
        <f>#REF!</f>
        <v>#REF!</v>
      </c>
      <c r="I48" s="136"/>
      <c r="J48" s="136"/>
      <c r="K48" s="136" t="e">
        <f>#REF!</f>
        <v>#REF!</v>
      </c>
      <c r="L48" s="136"/>
      <c r="M48" s="136"/>
      <c r="N48" s="136" t="e">
        <f>#REF!</f>
        <v>#REF!</v>
      </c>
      <c r="O48" s="136"/>
      <c r="P48" s="136"/>
    </row>
    <row r="49" spans="1:16" x14ac:dyDescent="0.15">
      <c r="A49" s="136" t="s">
        <v>47</v>
      </c>
      <c r="B49" s="136" t="e">
        <f>#REF!</f>
        <v>#REF!</v>
      </c>
      <c r="C49" s="136"/>
      <c r="D49" s="136"/>
      <c r="E49" s="136" t="e">
        <f>#REF!</f>
        <v>#REF!</v>
      </c>
      <c r="F49" s="136"/>
      <c r="G49" s="136"/>
      <c r="H49" s="136" t="e">
        <f>#REF!</f>
        <v>#REF!</v>
      </c>
      <c r="I49" s="136"/>
      <c r="J49" s="136"/>
      <c r="K49" s="136" t="e">
        <f>#REF!</f>
        <v>#REF!</v>
      </c>
      <c r="L49" s="136"/>
      <c r="M49" s="136"/>
      <c r="N49" s="136" t="e">
        <f>#REF!</f>
        <v>#REF!</v>
      </c>
      <c r="O49" s="136"/>
      <c r="P49" s="136"/>
    </row>
    <row r="50" spans="1:16" x14ac:dyDescent="0.15">
      <c r="A50" s="136" t="s">
        <v>48</v>
      </c>
      <c r="B50" s="136" t="e">
        <f>NA()</f>
        <v>#N/A</v>
      </c>
      <c r="C50" s="136" t="e">
        <f>IF(ISNUMBER(#REF!),#REF!,NA())</f>
        <v>#N/A</v>
      </c>
      <c r="D50" s="136" t="e">
        <f>NA()</f>
        <v>#N/A</v>
      </c>
      <c r="E50" s="136" t="e">
        <f>NA()</f>
        <v>#N/A</v>
      </c>
      <c r="F50" s="136" t="e">
        <f>IF(ISNUMBER(#REF!),#REF!,NA())</f>
        <v>#N/A</v>
      </c>
      <c r="G50" s="136" t="e">
        <f>NA()</f>
        <v>#N/A</v>
      </c>
      <c r="H50" s="136" t="e">
        <f>NA()</f>
        <v>#N/A</v>
      </c>
      <c r="I50" s="136" t="e">
        <f>IF(ISNUMBER(#REF!),#REF!,NA())</f>
        <v>#N/A</v>
      </c>
      <c r="J50" s="136" t="e">
        <f>NA()</f>
        <v>#N/A</v>
      </c>
      <c r="K50" s="136" t="e">
        <f>NA()</f>
        <v>#N/A</v>
      </c>
      <c r="L50" s="136" t="e">
        <f>IF(ISNUMBER(#REF!),#REF!,NA())</f>
        <v>#N/A</v>
      </c>
      <c r="M50" s="136" t="e">
        <f>NA()</f>
        <v>#N/A</v>
      </c>
      <c r="N50" s="136" t="e">
        <f>NA()</f>
        <v>#N/A</v>
      </c>
      <c r="O50" s="136" t="e">
        <f>IF(ISNUMBER(#REF!),#REF!,NA())</f>
        <v>#N/A</v>
      </c>
      <c r="P50" s="136" t="e">
        <f>NA()</f>
        <v>#N/A</v>
      </c>
    </row>
    <row r="53" spans="1:16" x14ac:dyDescent="0.15">
      <c r="A53" s="104" t="s">
        <v>49</v>
      </c>
    </row>
    <row r="54" spans="1:16" x14ac:dyDescent="0.15">
      <c r="A54" s="135"/>
      <c r="B54" s="135" t="e">
        <f>#REF!</f>
        <v>#REF!</v>
      </c>
      <c r="C54" s="135"/>
      <c r="D54" s="135"/>
      <c r="E54" s="135" t="e">
        <f>#REF!</f>
        <v>#REF!</v>
      </c>
      <c r="F54" s="135"/>
      <c r="G54" s="135"/>
      <c r="H54" s="135" t="e">
        <f>#REF!</f>
        <v>#REF!</v>
      </c>
      <c r="I54" s="135"/>
      <c r="J54" s="135"/>
      <c r="K54" s="135" t="e">
        <f>#REF!</f>
        <v>#REF!</v>
      </c>
      <c r="L54" s="135"/>
      <c r="M54" s="135"/>
      <c r="N54" s="135" t="e">
        <f>#REF!</f>
        <v>#REF!</v>
      </c>
      <c r="O54" s="135"/>
      <c r="P54" s="135"/>
    </row>
    <row r="55" spans="1:16" x14ac:dyDescent="0.15">
      <c r="A55" s="135"/>
      <c r="B55" s="135" t="s">
        <v>50</v>
      </c>
      <c r="C55" s="135"/>
      <c r="D55" s="135" t="s">
        <v>51</v>
      </c>
      <c r="E55" s="135" t="s">
        <v>50</v>
      </c>
      <c r="F55" s="135"/>
      <c r="G55" s="135" t="s">
        <v>51</v>
      </c>
      <c r="H55" s="135" t="s">
        <v>50</v>
      </c>
      <c r="I55" s="135"/>
      <c r="J55" s="135" t="s">
        <v>51</v>
      </c>
      <c r="K55" s="135" t="s">
        <v>50</v>
      </c>
      <c r="L55" s="135"/>
      <c r="M55" s="135" t="s">
        <v>51</v>
      </c>
      <c r="N55" s="135" t="s">
        <v>50</v>
      </c>
      <c r="O55" s="135"/>
      <c r="P55" s="135" t="s">
        <v>51</v>
      </c>
    </row>
    <row r="56" spans="1:16" x14ac:dyDescent="0.15">
      <c r="A56" s="135" t="s">
        <v>27</v>
      </c>
      <c r="B56" s="135"/>
      <c r="C56" s="135"/>
      <c r="D56" s="135" t="e">
        <f>#REF!</f>
        <v>#REF!</v>
      </c>
      <c r="E56" s="135"/>
      <c r="F56" s="135"/>
      <c r="G56" s="135" t="e">
        <f>#REF!</f>
        <v>#REF!</v>
      </c>
      <c r="H56" s="135"/>
      <c r="I56" s="135"/>
      <c r="J56" s="135" t="e">
        <f>#REF!</f>
        <v>#REF!</v>
      </c>
      <c r="K56" s="135"/>
      <c r="L56" s="135"/>
      <c r="M56" s="135" t="e">
        <f>#REF!</f>
        <v>#REF!</v>
      </c>
      <c r="N56" s="135"/>
      <c r="O56" s="135"/>
      <c r="P56" s="135" t="e">
        <f>#REF!</f>
        <v>#REF!</v>
      </c>
    </row>
    <row r="57" spans="1:16" x14ac:dyDescent="0.15">
      <c r="A57" s="135" t="s">
        <v>26</v>
      </c>
      <c r="B57" s="135"/>
      <c r="C57" s="135"/>
      <c r="D57" s="135" t="e">
        <f>#REF!</f>
        <v>#REF!</v>
      </c>
      <c r="E57" s="135"/>
      <c r="F57" s="135"/>
      <c r="G57" s="135" t="e">
        <f>#REF!</f>
        <v>#REF!</v>
      </c>
      <c r="H57" s="135"/>
      <c r="I57" s="135"/>
      <c r="J57" s="135" t="e">
        <f>#REF!</f>
        <v>#REF!</v>
      </c>
      <c r="K57" s="135"/>
      <c r="L57" s="135"/>
      <c r="M57" s="135" t="e">
        <f>#REF!</f>
        <v>#REF!</v>
      </c>
      <c r="N57" s="135"/>
      <c r="O57" s="135"/>
      <c r="P57" s="135" t="e">
        <f>#REF!</f>
        <v>#REF!</v>
      </c>
    </row>
    <row r="58" spans="1:16" x14ac:dyDescent="0.15">
      <c r="A58" s="135" t="s">
        <v>25</v>
      </c>
      <c r="B58" s="135"/>
      <c r="C58" s="135"/>
      <c r="D58" s="135" t="e">
        <f>#REF!</f>
        <v>#REF!</v>
      </c>
      <c r="E58" s="135"/>
      <c r="F58" s="135"/>
      <c r="G58" s="135" t="e">
        <f>#REF!</f>
        <v>#REF!</v>
      </c>
      <c r="H58" s="135"/>
      <c r="I58" s="135"/>
      <c r="J58" s="135" t="e">
        <f>#REF!</f>
        <v>#REF!</v>
      </c>
      <c r="K58" s="135"/>
      <c r="L58" s="135"/>
      <c r="M58" s="135" t="e">
        <f>#REF!</f>
        <v>#REF!</v>
      </c>
      <c r="N58" s="135"/>
      <c r="O58" s="135"/>
      <c r="P58" s="135" t="e">
        <f>#REF!</f>
        <v>#REF!</v>
      </c>
    </row>
    <row r="59" spans="1:16" x14ac:dyDescent="0.15">
      <c r="A59" s="135" t="s">
        <v>23</v>
      </c>
      <c r="B59" s="135" t="e">
        <f>#REF!</f>
        <v>#REF!</v>
      </c>
      <c r="C59" s="135"/>
      <c r="D59" s="135"/>
      <c r="E59" s="135" t="e">
        <f>#REF!</f>
        <v>#REF!</v>
      </c>
      <c r="F59" s="135"/>
      <c r="G59" s="135"/>
      <c r="H59" s="135" t="e">
        <f>#REF!</f>
        <v>#REF!</v>
      </c>
      <c r="I59" s="135"/>
      <c r="J59" s="135"/>
      <c r="K59" s="135" t="e">
        <f>#REF!</f>
        <v>#REF!</v>
      </c>
      <c r="L59" s="135"/>
      <c r="M59" s="135"/>
      <c r="N59" s="135" t="e">
        <f>#REF!</f>
        <v>#REF!</v>
      </c>
      <c r="O59" s="135"/>
      <c r="P59" s="135"/>
    </row>
    <row r="60" spans="1:16" x14ac:dyDescent="0.15">
      <c r="A60" s="135" t="s">
        <v>22</v>
      </c>
      <c r="B60" s="135" t="e">
        <f>#REF!</f>
        <v>#REF!</v>
      </c>
      <c r="C60" s="135"/>
      <c r="D60" s="135"/>
      <c r="E60" s="135" t="e">
        <f>#REF!</f>
        <v>#REF!</v>
      </c>
      <c r="F60" s="135"/>
      <c r="G60" s="135"/>
      <c r="H60" s="135" t="e">
        <f>#REF!</f>
        <v>#REF!</v>
      </c>
      <c r="I60" s="135"/>
      <c r="J60" s="135"/>
      <c r="K60" s="135" t="e">
        <f>#REF!</f>
        <v>#REF!</v>
      </c>
      <c r="L60" s="135"/>
      <c r="M60" s="135"/>
      <c r="N60" s="135" t="e">
        <f>#REF!</f>
        <v>#REF!</v>
      </c>
      <c r="O60" s="135"/>
      <c r="P60" s="135"/>
    </row>
    <row r="61" spans="1:16" x14ac:dyDescent="0.15">
      <c r="A61" s="135" t="s">
        <v>21</v>
      </c>
      <c r="B61" s="135" t="e">
        <f>#REF!</f>
        <v>#REF!</v>
      </c>
      <c r="C61" s="135"/>
      <c r="D61" s="135"/>
      <c r="E61" s="135" t="e">
        <f>#REF!</f>
        <v>#REF!</v>
      </c>
      <c r="F61" s="135"/>
      <c r="G61" s="135"/>
      <c r="H61" s="135" t="e">
        <f>#REF!</f>
        <v>#REF!</v>
      </c>
      <c r="I61" s="135"/>
      <c r="J61" s="135"/>
      <c r="K61" s="135" t="e">
        <f>#REF!</f>
        <v>#REF!</v>
      </c>
      <c r="L61" s="135"/>
      <c r="M61" s="135"/>
      <c r="N61" s="135" t="e">
        <f>#REF!</f>
        <v>#REF!</v>
      </c>
      <c r="O61" s="135"/>
      <c r="P61" s="135"/>
    </row>
    <row r="62" spans="1:16" x14ac:dyDescent="0.15">
      <c r="A62" s="135" t="s">
        <v>20</v>
      </c>
      <c r="B62" s="135" t="e">
        <f>#REF!</f>
        <v>#REF!</v>
      </c>
      <c r="C62" s="135"/>
      <c r="D62" s="135"/>
      <c r="E62" s="135" t="e">
        <f>#REF!</f>
        <v>#REF!</v>
      </c>
      <c r="F62" s="135"/>
      <c r="G62" s="135"/>
      <c r="H62" s="135" t="e">
        <f>#REF!</f>
        <v>#REF!</v>
      </c>
      <c r="I62" s="135"/>
      <c r="J62" s="135"/>
      <c r="K62" s="135" t="e">
        <f>#REF!</f>
        <v>#REF!</v>
      </c>
      <c r="L62" s="135"/>
      <c r="M62" s="135"/>
      <c r="N62" s="135" t="e">
        <f>#REF!</f>
        <v>#REF!</v>
      </c>
      <c r="O62" s="135"/>
      <c r="P62" s="135"/>
    </row>
    <row r="63" spans="1:16" x14ac:dyDescent="0.15">
      <c r="A63" s="135" t="s">
        <v>19</v>
      </c>
      <c r="B63" s="135" t="e">
        <f>#REF!</f>
        <v>#REF!</v>
      </c>
      <c r="C63" s="135"/>
      <c r="D63" s="135"/>
      <c r="E63" s="135" t="e">
        <f>#REF!</f>
        <v>#REF!</v>
      </c>
      <c r="F63" s="135"/>
      <c r="G63" s="135"/>
      <c r="H63" s="135" t="e">
        <f>#REF!</f>
        <v>#REF!</v>
      </c>
      <c r="I63" s="135"/>
      <c r="J63" s="135"/>
      <c r="K63" s="135" t="e">
        <f>#REF!</f>
        <v>#REF!</v>
      </c>
      <c r="L63" s="135"/>
      <c r="M63" s="135"/>
      <c r="N63" s="135" t="e">
        <f>#REF!</f>
        <v>#REF!</v>
      </c>
      <c r="O63" s="135"/>
      <c r="P63" s="135"/>
    </row>
    <row r="64" spans="1:16" x14ac:dyDescent="0.15">
      <c r="A64" s="135" t="s">
        <v>18</v>
      </c>
      <c r="B64" s="135" t="e">
        <f>#REF!</f>
        <v>#REF!</v>
      </c>
      <c r="C64" s="135"/>
      <c r="D64" s="135"/>
      <c r="E64" s="135" t="e">
        <f>#REF!</f>
        <v>#REF!</v>
      </c>
      <c r="F64" s="135"/>
      <c r="G64" s="135"/>
      <c r="H64" s="135" t="e">
        <f>#REF!</f>
        <v>#REF!</v>
      </c>
      <c r="I64" s="135"/>
      <c r="J64" s="135"/>
      <c r="K64" s="135" t="e">
        <f>#REF!</f>
        <v>#REF!</v>
      </c>
      <c r="L64" s="135"/>
      <c r="M64" s="135"/>
      <c r="N64" s="135" t="e">
        <f>#REF!</f>
        <v>#REF!</v>
      </c>
      <c r="O64" s="135"/>
      <c r="P64" s="135"/>
    </row>
    <row r="65" spans="1:16" x14ac:dyDescent="0.15">
      <c r="A65" s="135" t="s">
        <v>17</v>
      </c>
      <c r="B65" s="135" t="e">
        <f>#REF!</f>
        <v>#REF!</v>
      </c>
      <c r="C65" s="135"/>
      <c r="D65" s="135"/>
      <c r="E65" s="135" t="e">
        <f>#REF!</f>
        <v>#REF!</v>
      </c>
      <c r="F65" s="135"/>
      <c r="G65" s="135"/>
      <c r="H65" s="135" t="e">
        <f>#REF!</f>
        <v>#REF!</v>
      </c>
      <c r="I65" s="135"/>
      <c r="J65" s="135"/>
      <c r="K65" s="135" t="e">
        <f>#REF!</f>
        <v>#REF!</v>
      </c>
      <c r="L65" s="135"/>
      <c r="M65" s="135"/>
      <c r="N65" s="135" t="e">
        <f>#REF!</f>
        <v>#REF!</v>
      </c>
      <c r="O65" s="135"/>
      <c r="P65" s="135"/>
    </row>
    <row r="66" spans="1:16" x14ac:dyDescent="0.15">
      <c r="A66" s="135" t="s">
        <v>16</v>
      </c>
      <c r="B66" s="135" t="e">
        <f>#REF!</f>
        <v>#REF!</v>
      </c>
      <c r="C66" s="135"/>
      <c r="D66" s="135"/>
      <c r="E66" s="135" t="e">
        <f>#REF!</f>
        <v>#REF!</v>
      </c>
      <c r="F66" s="135"/>
      <c r="G66" s="135"/>
      <c r="H66" s="135" t="e">
        <f>#REF!</f>
        <v>#REF!</v>
      </c>
      <c r="I66" s="135"/>
      <c r="J66" s="135"/>
      <c r="K66" s="135" t="e">
        <f>#REF!</f>
        <v>#REF!</v>
      </c>
      <c r="L66" s="135"/>
      <c r="M66" s="135"/>
      <c r="N66" s="135" t="e">
        <f>#REF!</f>
        <v>#REF!</v>
      </c>
      <c r="O66" s="135"/>
      <c r="P66" s="135"/>
    </row>
    <row r="67" spans="1:16" x14ac:dyDescent="0.15">
      <c r="A67" s="135" t="s">
        <v>52</v>
      </c>
      <c r="B67" s="135" t="e">
        <f>NA()</f>
        <v>#N/A</v>
      </c>
      <c r="C67" s="135" t="e">
        <f>IF(ISNUMBER(#REF!), IF(#REF! &lt; 0, 0,#REF!), NA())</f>
        <v>#N/A</v>
      </c>
      <c r="D67" s="135" t="e">
        <f>NA()</f>
        <v>#N/A</v>
      </c>
      <c r="E67" s="135" t="e">
        <f>NA()</f>
        <v>#N/A</v>
      </c>
      <c r="F67" s="135" t="e">
        <f>IF(ISNUMBER(#REF!), IF(#REF! &lt; 0, 0,#REF!), NA())</f>
        <v>#N/A</v>
      </c>
      <c r="G67" s="135" t="e">
        <f>NA()</f>
        <v>#N/A</v>
      </c>
      <c r="H67" s="135" t="e">
        <f>NA()</f>
        <v>#N/A</v>
      </c>
      <c r="I67" s="135" t="e">
        <f>IF(ISNUMBER(#REF!), IF(#REF! &lt; 0, 0,#REF!), NA())</f>
        <v>#N/A</v>
      </c>
      <c r="J67" s="135" t="e">
        <f>NA()</f>
        <v>#N/A</v>
      </c>
      <c r="K67" s="135" t="e">
        <f>NA()</f>
        <v>#N/A</v>
      </c>
      <c r="L67" s="135" t="e">
        <f>IF(ISNUMBER(#REF!), IF(#REF! &lt; 0, 0,#REF!), NA())</f>
        <v>#N/A</v>
      </c>
      <c r="M67" s="135" t="e">
        <f>NA()</f>
        <v>#N/A</v>
      </c>
      <c r="N67" s="135" t="e">
        <f>NA()</f>
        <v>#N/A</v>
      </c>
      <c r="O67" s="135" t="e">
        <f>IF(ISNUMBER(#REF!), IF(#REF! &lt; 0, 0,#REF!), NA())</f>
        <v>#N/A</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68" customWidth="1"/>
    <col min="144" max="16384" width="0" style="168" hidden="1"/>
  </cols>
  <sheetData>
    <row r="1" spans="2:143" ht="22.5" customHeight="1" thickBot="1" x14ac:dyDescent="0.2">
      <c r="B1" s="165"/>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599" t="s">
        <v>139</v>
      </c>
      <c r="DI1" s="600"/>
      <c r="DJ1" s="600"/>
      <c r="DK1" s="600"/>
      <c r="DL1" s="600"/>
      <c r="DM1" s="600"/>
      <c r="DN1" s="601"/>
      <c r="DP1" s="599" t="s">
        <v>140</v>
      </c>
      <c r="DQ1" s="600"/>
      <c r="DR1" s="600"/>
      <c r="DS1" s="600"/>
      <c r="DT1" s="600"/>
      <c r="DU1" s="600"/>
      <c r="DV1" s="600"/>
      <c r="DW1" s="600"/>
      <c r="DX1" s="600"/>
      <c r="DY1" s="600"/>
      <c r="DZ1" s="600"/>
      <c r="EA1" s="600"/>
      <c r="EB1" s="600"/>
      <c r="EC1" s="601"/>
      <c r="ED1" s="166"/>
      <c r="EE1" s="166"/>
      <c r="EF1" s="166"/>
      <c r="EG1" s="166"/>
      <c r="EH1" s="166"/>
      <c r="EI1" s="166"/>
      <c r="EJ1" s="166"/>
      <c r="EK1" s="166"/>
      <c r="EL1" s="166"/>
      <c r="EM1" s="166"/>
    </row>
    <row r="2" spans="2:143" ht="22.5" customHeight="1" x14ac:dyDescent="0.15">
      <c r="B2" s="169" t="s">
        <v>141</v>
      </c>
      <c r="R2" s="170"/>
      <c r="S2" s="170"/>
      <c r="T2" s="170"/>
      <c r="U2" s="170"/>
      <c r="V2" s="170"/>
      <c r="W2" s="170"/>
      <c r="X2" s="170"/>
      <c r="Y2" s="170"/>
      <c r="Z2" s="170"/>
      <c r="AA2" s="170"/>
      <c r="AB2" s="170"/>
      <c r="AC2" s="170"/>
      <c r="AE2" s="171"/>
      <c r="AF2" s="171"/>
      <c r="AG2" s="171"/>
      <c r="AH2" s="171"/>
      <c r="AI2" s="171"/>
      <c r="AJ2" s="170"/>
      <c r="AK2" s="170"/>
      <c r="AL2" s="170"/>
      <c r="AM2" s="170"/>
      <c r="AN2" s="170"/>
      <c r="AO2" s="170"/>
      <c r="AP2" s="170"/>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row>
    <row r="3" spans="2:143" ht="11.25" customHeight="1" x14ac:dyDescent="0.15">
      <c r="B3" s="602" t="s">
        <v>142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143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144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145</v>
      </c>
      <c r="S4" s="603"/>
      <c r="T4" s="603"/>
      <c r="U4" s="603"/>
      <c r="V4" s="603"/>
      <c r="W4" s="603"/>
      <c r="X4" s="603"/>
      <c r="Y4" s="604"/>
      <c r="Z4" s="602" t="s">
        <v>146</v>
      </c>
      <c r="AA4" s="603"/>
      <c r="AB4" s="603"/>
      <c r="AC4" s="604"/>
      <c r="AD4" s="602" t="s">
        <v>147</v>
      </c>
      <c r="AE4" s="603"/>
      <c r="AF4" s="603"/>
      <c r="AG4" s="603"/>
      <c r="AH4" s="603"/>
      <c r="AI4" s="603"/>
      <c r="AJ4" s="603"/>
      <c r="AK4" s="604"/>
      <c r="AL4" s="602" t="s">
        <v>146</v>
      </c>
      <c r="AM4" s="603"/>
      <c r="AN4" s="603"/>
      <c r="AO4" s="604"/>
      <c r="AP4" s="608" t="s">
        <v>148</v>
      </c>
      <c r="AQ4" s="608"/>
      <c r="AR4" s="608"/>
      <c r="AS4" s="608"/>
      <c r="AT4" s="608"/>
      <c r="AU4" s="608"/>
      <c r="AV4" s="608"/>
      <c r="AW4" s="608"/>
      <c r="AX4" s="608"/>
      <c r="AY4" s="608"/>
      <c r="AZ4" s="608"/>
      <c r="BA4" s="608"/>
      <c r="BB4" s="608"/>
      <c r="BC4" s="608"/>
      <c r="BD4" s="608"/>
      <c r="BE4" s="608"/>
      <c r="BF4" s="608"/>
      <c r="BG4" s="608" t="s">
        <v>149</v>
      </c>
      <c r="BH4" s="608"/>
      <c r="BI4" s="608"/>
      <c r="BJ4" s="608"/>
      <c r="BK4" s="608"/>
      <c r="BL4" s="608"/>
      <c r="BM4" s="608"/>
      <c r="BN4" s="608"/>
      <c r="BO4" s="608" t="s">
        <v>146</v>
      </c>
      <c r="BP4" s="608"/>
      <c r="BQ4" s="608"/>
      <c r="BR4" s="608"/>
      <c r="BS4" s="608" t="s">
        <v>150</v>
      </c>
      <c r="BT4" s="608"/>
      <c r="BU4" s="608"/>
      <c r="BV4" s="608"/>
      <c r="BW4" s="608"/>
      <c r="BX4" s="608"/>
      <c r="BY4" s="608"/>
      <c r="BZ4" s="608"/>
      <c r="CA4" s="608"/>
      <c r="CB4" s="608"/>
      <c r="CD4" s="605" t="s">
        <v>151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72" customFormat="1" ht="11.25" customHeight="1" x14ac:dyDescent="0.15">
      <c r="B5" s="609" t="s">
        <v>152</v>
      </c>
      <c r="C5" s="610"/>
      <c r="D5" s="610"/>
      <c r="E5" s="610"/>
      <c r="F5" s="610"/>
      <c r="G5" s="610"/>
      <c r="H5" s="610"/>
      <c r="I5" s="610"/>
      <c r="J5" s="610"/>
      <c r="K5" s="610"/>
      <c r="L5" s="610"/>
      <c r="M5" s="610"/>
      <c r="N5" s="610"/>
      <c r="O5" s="610"/>
      <c r="P5" s="610"/>
      <c r="Q5" s="611"/>
      <c r="R5" s="612">
        <v>118310</v>
      </c>
      <c r="S5" s="613"/>
      <c r="T5" s="613"/>
      <c r="U5" s="613"/>
      <c r="V5" s="613"/>
      <c r="W5" s="613"/>
      <c r="X5" s="613"/>
      <c r="Y5" s="614"/>
      <c r="Z5" s="615">
        <v>5.2</v>
      </c>
      <c r="AA5" s="615"/>
      <c r="AB5" s="615"/>
      <c r="AC5" s="615"/>
      <c r="AD5" s="616">
        <v>118310</v>
      </c>
      <c r="AE5" s="616"/>
      <c r="AF5" s="616"/>
      <c r="AG5" s="616"/>
      <c r="AH5" s="616"/>
      <c r="AI5" s="616"/>
      <c r="AJ5" s="616"/>
      <c r="AK5" s="616"/>
      <c r="AL5" s="617">
        <v>8.6999999999999993</v>
      </c>
      <c r="AM5" s="618"/>
      <c r="AN5" s="618"/>
      <c r="AO5" s="619"/>
      <c r="AP5" s="609" t="s">
        <v>153</v>
      </c>
      <c r="AQ5" s="610"/>
      <c r="AR5" s="610"/>
      <c r="AS5" s="610"/>
      <c r="AT5" s="610"/>
      <c r="AU5" s="610"/>
      <c r="AV5" s="610"/>
      <c r="AW5" s="610"/>
      <c r="AX5" s="610"/>
      <c r="AY5" s="610"/>
      <c r="AZ5" s="610"/>
      <c r="BA5" s="610"/>
      <c r="BB5" s="610"/>
      <c r="BC5" s="610"/>
      <c r="BD5" s="610"/>
      <c r="BE5" s="610"/>
      <c r="BF5" s="611"/>
      <c r="BG5" s="623">
        <v>118310</v>
      </c>
      <c r="BH5" s="624"/>
      <c r="BI5" s="624"/>
      <c r="BJ5" s="624"/>
      <c r="BK5" s="624"/>
      <c r="BL5" s="624"/>
      <c r="BM5" s="624"/>
      <c r="BN5" s="625"/>
      <c r="BO5" s="626">
        <v>100</v>
      </c>
      <c r="BP5" s="626"/>
      <c r="BQ5" s="626"/>
      <c r="BR5" s="626"/>
      <c r="BS5" s="627" t="s">
        <v>154</v>
      </c>
      <c r="BT5" s="627"/>
      <c r="BU5" s="627"/>
      <c r="BV5" s="627"/>
      <c r="BW5" s="627"/>
      <c r="BX5" s="627"/>
      <c r="BY5" s="627"/>
      <c r="BZ5" s="627"/>
      <c r="CA5" s="627"/>
      <c r="CB5" s="631"/>
      <c r="CD5" s="605" t="s">
        <v>148</v>
      </c>
      <c r="CE5" s="606"/>
      <c r="CF5" s="606"/>
      <c r="CG5" s="606"/>
      <c r="CH5" s="606"/>
      <c r="CI5" s="606"/>
      <c r="CJ5" s="606"/>
      <c r="CK5" s="606"/>
      <c r="CL5" s="606"/>
      <c r="CM5" s="606"/>
      <c r="CN5" s="606"/>
      <c r="CO5" s="606"/>
      <c r="CP5" s="606"/>
      <c r="CQ5" s="607"/>
      <c r="CR5" s="605" t="s">
        <v>155</v>
      </c>
      <c r="CS5" s="606"/>
      <c r="CT5" s="606"/>
      <c r="CU5" s="606"/>
      <c r="CV5" s="606"/>
      <c r="CW5" s="606"/>
      <c r="CX5" s="606"/>
      <c r="CY5" s="607"/>
      <c r="CZ5" s="605" t="s">
        <v>146</v>
      </c>
      <c r="DA5" s="606"/>
      <c r="DB5" s="606"/>
      <c r="DC5" s="607"/>
      <c r="DD5" s="605" t="s">
        <v>156</v>
      </c>
      <c r="DE5" s="606"/>
      <c r="DF5" s="606"/>
      <c r="DG5" s="606"/>
      <c r="DH5" s="606"/>
      <c r="DI5" s="606"/>
      <c r="DJ5" s="606"/>
      <c r="DK5" s="606"/>
      <c r="DL5" s="606"/>
      <c r="DM5" s="606"/>
      <c r="DN5" s="606"/>
      <c r="DO5" s="606"/>
      <c r="DP5" s="607"/>
      <c r="DQ5" s="605" t="s">
        <v>157</v>
      </c>
      <c r="DR5" s="606"/>
      <c r="DS5" s="606"/>
      <c r="DT5" s="606"/>
      <c r="DU5" s="606"/>
      <c r="DV5" s="606"/>
      <c r="DW5" s="606"/>
      <c r="DX5" s="606"/>
      <c r="DY5" s="606"/>
      <c r="DZ5" s="606"/>
      <c r="EA5" s="606"/>
      <c r="EB5" s="606"/>
      <c r="EC5" s="607"/>
    </row>
    <row r="6" spans="2:143" ht="11.25" customHeight="1" x14ac:dyDescent="0.15">
      <c r="B6" s="620" t="s">
        <v>158</v>
      </c>
      <c r="C6" s="621"/>
      <c r="D6" s="621"/>
      <c r="E6" s="621"/>
      <c r="F6" s="621"/>
      <c r="G6" s="621"/>
      <c r="H6" s="621"/>
      <c r="I6" s="621"/>
      <c r="J6" s="621"/>
      <c r="K6" s="621"/>
      <c r="L6" s="621"/>
      <c r="M6" s="621"/>
      <c r="N6" s="621"/>
      <c r="O6" s="621"/>
      <c r="P6" s="621"/>
      <c r="Q6" s="622"/>
      <c r="R6" s="623">
        <v>9134</v>
      </c>
      <c r="S6" s="624"/>
      <c r="T6" s="624"/>
      <c r="U6" s="624"/>
      <c r="V6" s="624"/>
      <c r="W6" s="624"/>
      <c r="X6" s="624"/>
      <c r="Y6" s="625"/>
      <c r="Z6" s="626">
        <v>0.4</v>
      </c>
      <c r="AA6" s="626"/>
      <c r="AB6" s="626"/>
      <c r="AC6" s="626"/>
      <c r="AD6" s="627">
        <v>9134</v>
      </c>
      <c r="AE6" s="627"/>
      <c r="AF6" s="627"/>
      <c r="AG6" s="627"/>
      <c r="AH6" s="627"/>
      <c r="AI6" s="627"/>
      <c r="AJ6" s="627"/>
      <c r="AK6" s="627"/>
      <c r="AL6" s="628">
        <v>0.7</v>
      </c>
      <c r="AM6" s="629"/>
      <c r="AN6" s="629"/>
      <c r="AO6" s="630"/>
      <c r="AP6" s="620" t="s">
        <v>159</v>
      </c>
      <c r="AQ6" s="621"/>
      <c r="AR6" s="621"/>
      <c r="AS6" s="621"/>
      <c r="AT6" s="621"/>
      <c r="AU6" s="621"/>
      <c r="AV6" s="621"/>
      <c r="AW6" s="621"/>
      <c r="AX6" s="621"/>
      <c r="AY6" s="621"/>
      <c r="AZ6" s="621"/>
      <c r="BA6" s="621"/>
      <c r="BB6" s="621"/>
      <c r="BC6" s="621"/>
      <c r="BD6" s="621"/>
      <c r="BE6" s="621"/>
      <c r="BF6" s="622"/>
      <c r="BG6" s="623">
        <v>118310</v>
      </c>
      <c r="BH6" s="624"/>
      <c r="BI6" s="624"/>
      <c r="BJ6" s="624"/>
      <c r="BK6" s="624"/>
      <c r="BL6" s="624"/>
      <c r="BM6" s="624"/>
      <c r="BN6" s="625"/>
      <c r="BO6" s="626">
        <v>100</v>
      </c>
      <c r="BP6" s="626"/>
      <c r="BQ6" s="626"/>
      <c r="BR6" s="626"/>
      <c r="BS6" s="627" t="s">
        <v>154</v>
      </c>
      <c r="BT6" s="627"/>
      <c r="BU6" s="627"/>
      <c r="BV6" s="627"/>
      <c r="BW6" s="627"/>
      <c r="BX6" s="627"/>
      <c r="BY6" s="627"/>
      <c r="BZ6" s="627"/>
      <c r="CA6" s="627"/>
      <c r="CB6" s="631"/>
      <c r="CD6" s="634" t="s">
        <v>160</v>
      </c>
      <c r="CE6" s="635"/>
      <c r="CF6" s="635"/>
      <c r="CG6" s="635"/>
      <c r="CH6" s="635"/>
      <c r="CI6" s="635"/>
      <c r="CJ6" s="635"/>
      <c r="CK6" s="635"/>
      <c r="CL6" s="635"/>
      <c r="CM6" s="635"/>
      <c r="CN6" s="635"/>
      <c r="CO6" s="635"/>
      <c r="CP6" s="635"/>
      <c r="CQ6" s="636"/>
      <c r="CR6" s="623">
        <v>39913</v>
      </c>
      <c r="CS6" s="624"/>
      <c r="CT6" s="624"/>
      <c r="CU6" s="624"/>
      <c r="CV6" s="624"/>
      <c r="CW6" s="624"/>
      <c r="CX6" s="624"/>
      <c r="CY6" s="625"/>
      <c r="CZ6" s="626">
        <v>1.9</v>
      </c>
      <c r="DA6" s="626"/>
      <c r="DB6" s="626"/>
      <c r="DC6" s="626"/>
      <c r="DD6" s="632" t="s">
        <v>154</v>
      </c>
      <c r="DE6" s="624"/>
      <c r="DF6" s="624"/>
      <c r="DG6" s="624"/>
      <c r="DH6" s="624"/>
      <c r="DI6" s="624"/>
      <c r="DJ6" s="624"/>
      <c r="DK6" s="624"/>
      <c r="DL6" s="624"/>
      <c r="DM6" s="624"/>
      <c r="DN6" s="624"/>
      <c r="DO6" s="624"/>
      <c r="DP6" s="625"/>
      <c r="DQ6" s="632">
        <v>39913</v>
      </c>
      <c r="DR6" s="624"/>
      <c r="DS6" s="624"/>
      <c r="DT6" s="624"/>
      <c r="DU6" s="624"/>
      <c r="DV6" s="624"/>
      <c r="DW6" s="624"/>
      <c r="DX6" s="624"/>
      <c r="DY6" s="624"/>
      <c r="DZ6" s="624"/>
      <c r="EA6" s="624"/>
      <c r="EB6" s="624"/>
      <c r="EC6" s="633"/>
    </row>
    <row r="7" spans="2:143" ht="11.25" customHeight="1" x14ac:dyDescent="0.15">
      <c r="B7" s="620" t="s">
        <v>161</v>
      </c>
      <c r="C7" s="621"/>
      <c r="D7" s="621"/>
      <c r="E7" s="621"/>
      <c r="F7" s="621"/>
      <c r="G7" s="621"/>
      <c r="H7" s="621"/>
      <c r="I7" s="621"/>
      <c r="J7" s="621"/>
      <c r="K7" s="621"/>
      <c r="L7" s="621"/>
      <c r="M7" s="621"/>
      <c r="N7" s="621"/>
      <c r="O7" s="621"/>
      <c r="P7" s="621"/>
      <c r="Q7" s="622"/>
      <c r="R7" s="623">
        <v>182</v>
      </c>
      <c r="S7" s="624"/>
      <c r="T7" s="624"/>
      <c r="U7" s="624"/>
      <c r="V7" s="624"/>
      <c r="W7" s="624"/>
      <c r="X7" s="624"/>
      <c r="Y7" s="625"/>
      <c r="Z7" s="626">
        <v>0</v>
      </c>
      <c r="AA7" s="626"/>
      <c r="AB7" s="626"/>
      <c r="AC7" s="626"/>
      <c r="AD7" s="627">
        <v>182</v>
      </c>
      <c r="AE7" s="627"/>
      <c r="AF7" s="627"/>
      <c r="AG7" s="627"/>
      <c r="AH7" s="627"/>
      <c r="AI7" s="627"/>
      <c r="AJ7" s="627"/>
      <c r="AK7" s="627"/>
      <c r="AL7" s="628">
        <v>0</v>
      </c>
      <c r="AM7" s="629"/>
      <c r="AN7" s="629"/>
      <c r="AO7" s="630"/>
      <c r="AP7" s="620" t="s">
        <v>162</v>
      </c>
      <c r="AQ7" s="621"/>
      <c r="AR7" s="621"/>
      <c r="AS7" s="621"/>
      <c r="AT7" s="621"/>
      <c r="AU7" s="621"/>
      <c r="AV7" s="621"/>
      <c r="AW7" s="621"/>
      <c r="AX7" s="621"/>
      <c r="AY7" s="621"/>
      <c r="AZ7" s="621"/>
      <c r="BA7" s="621"/>
      <c r="BB7" s="621"/>
      <c r="BC7" s="621"/>
      <c r="BD7" s="621"/>
      <c r="BE7" s="621"/>
      <c r="BF7" s="622"/>
      <c r="BG7" s="623">
        <v>48255</v>
      </c>
      <c r="BH7" s="624"/>
      <c r="BI7" s="624"/>
      <c r="BJ7" s="624"/>
      <c r="BK7" s="624"/>
      <c r="BL7" s="624"/>
      <c r="BM7" s="624"/>
      <c r="BN7" s="625"/>
      <c r="BO7" s="626">
        <v>40.799999999999997</v>
      </c>
      <c r="BP7" s="626"/>
      <c r="BQ7" s="626"/>
      <c r="BR7" s="626"/>
      <c r="BS7" s="627" t="s">
        <v>154</v>
      </c>
      <c r="BT7" s="627"/>
      <c r="BU7" s="627"/>
      <c r="BV7" s="627"/>
      <c r="BW7" s="627"/>
      <c r="BX7" s="627"/>
      <c r="BY7" s="627"/>
      <c r="BZ7" s="627"/>
      <c r="CA7" s="627"/>
      <c r="CB7" s="631"/>
      <c r="CD7" s="637" t="s">
        <v>163</v>
      </c>
      <c r="CE7" s="638"/>
      <c r="CF7" s="638"/>
      <c r="CG7" s="638"/>
      <c r="CH7" s="638"/>
      <c r="CI7" s="638"/>
      <c r="CJ7" s="638"/>
      <c r="CK7" s="638"/>
      <c r="CL7" s="638"/>
      <c r="CM7" s="638"/>
      <c r="CN7" s="638"/>
      <c r="CO7" s="638"/>
      <c r="CP7" s="638"/>
      <c r="CQ7" s="639"/>
      <c r="CR7" s="623">
        <v>512868</v>
      </c>
      <c r="CS7" s="624"/>
      <c r="CT7" s="624"/>
      <c r="CU7" s="624"/>
      <c r="CV7" s="624"/>
      <c r="CW7" s="624"/>
      <c r="CX7" s="624"/>
      <c r="CY7" s="625"/>
      <c r="CZ7" s="626">
        <v>24.5</v>
      </c>
      <c r="DA7" s="626"/>
      <c r="DB7" s="626"/>
      <c r="DC7" s="626"/>
      <c r="DD7" s="632">
        <v>13722</v>
      </c>
      <c r="DE7" s="624"/>
      <c r="DF7" s="624"/>
      <c r="DG7" s="624"/>
      <c r="DH7" s="624"/>
      <c r="DI7" s="624"/>
      <c r="DJ7" s="624"/>
      <c r="DK7" s="624"/>
      <c r="DL7" s="624"/>
      <c r="DM7" s="624"/>
      <c r="DN7" s="624"/>
      <c r="DO7" s="624"/>
      <c r="DP7" s="625"/>
      <c r="DQ7" s="632">
        <v>463018</v>
      </c>
      <c r="DR7" s="624"/>
      <c r="DS7" s="624"/>
      <c r="DT7" s="624"/>
      <c r="DU7" s="624"/>
      <c r="DV7" s="624"/>
      <c r="DW7" s="624"/>
      <c r="DX7" s="624"/>
      <c r="DY7" s="624"/>
      <c r="DZ7" s="624"/>
      <c r="EA7" s="624"/>
      <c r="EB7" s="624"/>
      <c r="EC7" s="633"/>
    </row>
    <row r="8" spans="2:143" ht="11.25" customHeight="1" x14ac:dyDescent="0.15">
      <c r="B8" s="620" t="s">
        <v>164</v>
      </c>
      <c r="C8" s="621"/>
      <c r="D8" s="621"/>
      <c r="E8" s="621"/>
      <c r="F8" s="621"/>
      <c r="G8" s="621"/>
      <c r="H8" s="621"/>
      <c r="I8" s="621"/>
      <c r="J8" s="621"/>
      <c r="K8" s="621"/>
      <c r="L8" s="621"/>
      <c r="M8" s="621"/>
      <c r="N8" s="621"/>
      <c r="O8" s="621"/>
      <c r="P8" s="621"/>
      <c r="Q8" s="622"/>
      <c r="R8" s="623">
        <v>403</v>
      </c>
      <c r="S8" s="624"/>
      <c r="T8" s="624"/>
      <c r="U8" s="624"/>
      <c r="V8" s="624"/>
      <c r="W8" s="624"/>
      <c r="X8" s="624"/>
      <c r="Y8" s="625"/>
      <c r="Z8" s="626">
        <v>0</v>
      </c>
      <c r="AA8" s="626"/>
      <c r="AB8" s="626"/>
      <c r="AC8" s="626"/>
      <c r="AD8" s="627">
        <v>403</v>
      </c>
      <c r="AE8" s="627"/>
      <c r="AF8" s="627"/>
      <c r="AG8" s="627"/>
      <c r="AH8" s="627"/>
      <c r="AI8" s="627"/>
      <c r="AJ8" s="627"/>
      <c r="AK8" s="627"/>
      <c r="AL8" s="628">
        <v>0</v>
      </c>
      <c r="AM8" s="629"/>
      <c r="AN8" s="629"/>
      <c r="AO8" s="630"/>
      <c r="AP8" s="620" t="s">
        <v>165</v>
      </c>
      <c r="AQ8" s="621"/>
      <c r="AR8" s="621"/>
      <c r="AS8" s="621"/>
      <c r="AT8" s="621"/>
      <c r="AU8" s="621"/>
      <c r="AV8" s="621"/>
      <c r="AW8" s="621"/>
      <c r="AX8" s="621"/>
      <c r="AY8" s="621"/>
      <c r="AZ8" s="621"/>
      <c r="BA8" s="621"/>
      <c r="BB8" s="621"/>
      <c r="BC8" s="621"/>
      <c r="BD8" s="621"/>
      <c r="BE8" s="621"/>
      <c r="BF8" s="622"/>
      <c r="BG8" s="623">
        <v>3003</v>
      </c>
      <c r="BH8" s="624"/>
      <c r="BI8" s="624"/>
      <c r="BJ8" s="624"/>
      <c r="BK8" s="624"/>
      <c r="BL8" s="624"/>
      <c r="BM8" s="624"/>
      <c r="BN8" s="625"/>
      <c r="BO8" s="626">
        <v>2.5</v>
      </c>
      <c r="BP8" s="626"/>
      <c r="BQ8" s="626"/>
      <c r="BR8" s="626"/>
      <c r="BS8" s="632" t="s">
        <v>77</v>
      </c>
      <c r="BT8" s="624"/>
      <c r="BU8" s="624"/>
      <c r="BV8" s="624"/>
      <c r="BW8" s="624"/>
      <c r="BX8" s="624"/>
      <c r="BY8" s="624"/>
      <c r="BZ8" s="624"/>
      <c r="CA8" s="624"/>
      <c r="CB8" s="633"/>
      <c r="CD8" s="637" t="s">
        <v>166</v>
      </c>
      <c r="CE8" s="638"/>
      <c r="CF8" s="638"/>
      <c r="CG8" s="638"/>
      <c r="CH8" s="638"/>
      <c r="CI8" s="638"/>
      <c r="CJ8" s="638"/>
      <c r="CK8" s="638"/>
      <c r="CL8" s="638"/>
      <c r="CM8" s="638"/>
      <c r="CN8" s="638"/>
      <c r="CO8" s="638"/>
      <c r="CP8" s="638"/>
      <c r="CQ8" s="639"/>
      <c r="CR8" s="623">
        <v>371133</v>
      </c>
      <c r="CS8" s="624"/>
      <c r="CT8" s="624"/>
      <c r="CU8" s="624"/>
      <c r="CV8" s="624"/>
      <c r="CW8" s="624"/>
      <c r="CX8" s="624"/>
      <c r="CY8" s="625"/>
      <c r="CZ8" s="626">
        <v>17.7</v>
      </c>
      <c r="DA8" s="626"/>
      <c r="DB8" s="626"/>
      <c r="DC8" s="626"/>
      <c r="DD8" s="632">
        <v>4651</v>
      </c>
      <c r="DE8" s="624"/>
      <c r="DF8" s="624"/>
      <c r="DG8" s="624"/>
      <c r="DH8" s="624"/>
      <c r="DI8" s="624"/>
      <c r="DJ8" s="624"/>
      <c r="DK8" s="624"/>
      <c r="DL8" s="624"/>
      <c r="DM8" s="624"/>
      <c r="DN8" s="624"/>
      <c r="DO8" s="624"/>
      <c r="DP8" s="625"/>
      <c r="DQ8" s="632">
        <v>266742</v>
      </c>
      <c r="DR8" s="624"/>
      <c r="DS8" s="624"/>
      <c r="DT8" s="624"/>
      <c r="DU8" s="624"/>
      <c r="DV8" s="624"/>
      <c r="DW8" s="624"/>
      <c r="DX8" s="624"/>
      <c r="DY8" s="624"/>
      <c r="DZ8" s="624"/>
      <c r="EA8" s="624"/>
      <c r="EB8" s="624"/>
      <c r="EC8" s="633"/>
    </row>
    <row r="9" spans="2:143" ht="11.25" customHeight="1" x14ac:dyDescent="0.15">
      <c r="B9" s="620" t="s">
        <v>167</v>
      </c>
      <c r="C9" s="621"/>
      <c r="D9" s="621"/>
      <c r="E9" s="621"/>
      <c r="F9" s="621"/>
      <c r="G9" s="621"/>
      <c r="H9" s="621"/>
      <c r="I9" s="621"/>
      <c r="J9" s="621"/>
      <c r="K9" s="621"/>
      <c r="L9" s="621"/>
      <c r="M9" s="621"/>
      <c r="N9" s="621"/>
      <c r="O9" s="621"/>
      <c r="P9" s="621"/>
      <c r="Q9" s="622"/>
      <c r="R9" s="623">
        <v>383</v>
      </c>
      <c r="S9" s="624"/>
      <c r="T9" s="624"/>
      <c r="U9" s="624"/>
      <c r="V9" s="624"/>
      <c r="W9" s="624"/>
      <c r="X9" s="624"/>
      <c r="Y9" s="625"/>
      <c r="Z9" s="626">
        <v>0</v>
      </c>
      <c r="AA9" s="626"/>
      <c r="AB9" s="626"/>
      <c r="AC9" s="626"/>
      <c r="AD9" s="627">
        <v>383</v>
      </c>
      <c r="AE9" s="627"/>
      <c r="AF9" s="627"/>
      <c r="AG9" s="627"/>
      <c r="AH9" s="627"/>
      <c r="AI9" s="627"/>
      <c r="AJ9" s="627"/>
      <c r="AK9" s="627"/>
      <c r="AL9" s="628">
        <v>0</v>
      </c>
      <c r="AM9" s="629"/>
      <c r="AN9" s="629"/>
      <c r="AO9" s="630"/>
      <c r="AP9" s="620" t="s">
        <v>168</v>
      </c>
      <c r="AQ9" s="621"/>
      <c r="AR9" s="621"/>
      <c r="AS9" s="621"/>
      <c r="AT9" s="621"/>
      <c r="AU9" s="621"/>
      <c r="AV9" s="621"/>
      <c r="AW9" s="621"/>
      <c r="AX9" s="621"/>
      <c r="AY9" s="621"/>
      <c r="AZ9" s="621"/>
      <c r="BA9" s="621"/>
      <c r="BB9" s="621"/>
      <c r="BC9" s="621"/>
      <c r="BD9" s="621"/>
      <c r="BE9" s="621"/>
      <c r="BF9" s="622"/>
      <c r="BG9" s="623">
        <v>42865</v>
      </c>
      <c r="BH9" s="624"/>
      <c r="BI9" s="624"/>
      <c r="BJ9" s="624"/>
      <c r="BK9" s="624"/>
      <c r="BL9" s="624"/>
      <c r="BM9" s="624"/>
      <c r="BN9" s="625"/>
      <c r="BO9" s="626">
        <v>36.200000000000003</v>
      </c>
      <c r="BP9" s="626"/>
      <c r="BQ9" s="626"/>
      <c r="BR9" s="626"/>
      <c r="BS9" s="632" t="s">
        <v>77</v>
      </c>
      <c r="BT9" s="624"/>
      <c r="BU9" s="624"/>
      <c r="BV9" s="624"/>
      <c r="BW9" s="624"/>
      <c r="BX9" s="624"/>
      <c r="BY9" s="624"/>
      <c r="BZ9" s="624"/>
      <c r="CA9" s="624"/>
      <c r="CB9" s="633"/>
      <c r="CD9" s="637" t="s">
        <v>169</v>
      </c>
      <c r="CE9" s="638"/>
      <c r="CF9" s="638"/>
      <c r="CG9" s="638"/>
      <c r="CH9" s="638"/>
      <c r="CI9" s="638"/>
      <c r="CJ9" s="638"/>
      <c r="CK9" s="638"/>
      <c r="CL9" s="638"/>
      <c r="CM9" s="638"/>
      <c r="CN9" s="638"/>
      <c r="CO9" s="638"/>
      <c r="CP9" s="638"/>
      <c r="CQ9" s="639"/>
      <c r="CR9" s="623">
        <v>220986</v>
      </c>
      <c r="CS9" s="624"/>
      <c r="CT9" s="624"/>
      <c r="CU9" s="624"/>
      <c r="CV9" s="624"/>
      <c r="CW9" s="624"/>
      <c r="CX9" s="624"/>
      <c r="CY9" s="625"/>
      <c r="CZ9" s="626">
        <v>10.5</v>
      </c>
      <c r="DA9" s="626"/>
      <c r="DB9" s="626"/>
      <c r="DC9" s="626"/>
      <c r="DD9" s="632">
        <v>43678</v>
      </c>
      <c r="DE9" s="624"/>
      <c r="DF9" s="624"/>
      <c r="DG9" s="624"/>
      <c r="DH9" s="624"/>
      <c r="DI9" s="624"/>
      <c r="DJ9" s="624"/>
      <c r="DK9" s="624"/>
      <c r="DL9" s="624"/>
      <c r="DM9" s="624"/>
      <c r="DN9" s="624"/>
      <c r="DO9" s="624"/>
      <c r="DP9" s="625"/>
      <c r="DQ9" s="632">
        <v>172259</v>
      </c>
      <c r="DR9" s="624"/>
      <c r="DS9" s="624"/>
      <c r="DT9" s="624"/>
      <c r="DU9" s="624"/>
      <c r="DV9" s="624"/>
      <c r="DW9" s="624"/>
      <c r="DX9" s="624"/>
      <c r="DY9" s="624"/>
      <c r="DZ9" s="624"/>
      <c r="EA9" s="624"/>
      <c r="EB9" s="624"/>
      <c r="EC9" s="633"/>
    </row>
    <row r="10" spans="2:143" ht="11.25" customHeight="1" x14ac:dyDescent="0.15">
      <c r="B10" s="620" t="s">
        <v>170</v>
      </c>
      <c r="C10" s="621"/>
      <c r="D10" s="621"/>
      <c r="E10" s="621"/>
      <c r="F10" s="621"/>
      <c r="G10" s="621"/>
      <c r="H10" s="621"/>
      <c r="I10" s="621"/>
      <c r="J10" s="621"/>
      <c r="K10" s="621"/>
      <c r="L10" s="621"/>
      <c r="M10" s="621"/>
      <c r="N10" s="621"/>
      <c r="O10" s="621"/>
      <c r="P10" s="621"/>
      <c r="Q10" s="622"/>
      <c r="R10" s="623">
        <v>38721</v>
      </c>
      <c r="S10" s="624"/>
      <c r="T10" s="624"/>
      <c r="U10" s="624"/>
      <c r="V10" s="624"/>
      <c r="W10" s="624"/>
      <c r="X10" s="624"/>
      <c r="Y10" s="625"/>
      <c r="Z10" s="626">
        <v>1.7</v>
      </c>
      <c r="AA10" s="626"/>
      <c r="AB10" s="626"/>
      <c r="AC10" s="626"/>
      <c r="AD10" s="627">
        <v>38721</v>
      </c>
      <c r="AE10" s="627"/>
      <c r="AF10" s="627"/>
      <c r="AG10" s="627"/>
      <c r="AH10" s="627"/>
      <c r="AI10" s="627"/>
      <c r="AJ10" s="627"/>
      <c r="AK10" s="627"/>
      <c r="AL10" s="628">
        <v>2.9</v>
      </c>
      <c r="AM10" s="629"/>
      <c r="AN10" s="629"/>
      <c r="AO10" s="630"/>
      <c r="AP10" s="620" t="s">
        <v>171</v>
      </c>
      <c r="AQ10" s="621"/>
      <c r="AR10" s="621"/>
      <c r="AS10" s="621"/>
      <c r="AT10" s="621"/>
      <c r="AU10" s="621"/>
      <c r="AV10" s="621"/>
      <c r="AW10" s="621"/>
      <c r="AX10" s="621"/>
      <c r="AY10" s="621"/>
      <c r="AZ10" s="621"/>
      <c r="BA10" s="621"/>
      <c r="BB10" s="621"/>
      <c r="BC10" s="621"/>
      <c r="BD10" s="621"/>
      <c r="BE10" s="621"/>
      <c r="BF10" s="622"/>
      <c r="BG10" s="623">
        <v>2244</v>
      </c>
      <c r="BH10" s="624"/>
      <c r="BI10" s="624"/>
      <c r="BJ10" s="624"/>
      <c r="BK10" s="624"/>
      <c r="BL10" s="624"/>
      <c r="BM10" s="624"/>
      <c r="BN10" s="625"/>
      <c r="BO10" s="626">
        <v>1.9</v>
      </c>
      <c r="BP10" s="626"/>
      <c r="BQ10" s="626"/>
      <c r="BR10" s="626"/>
      <c r="BS10" s="632" t="s">
        <v>77</v>
      </c>
      <c r="BT10" s="624"/>
      <c r="BU10" s="624"/>
      <c r="BV10" s="624"/>
      <c r="BW10" s="624"/>
      <c r="BX10" s="624"/>
      <c r="BY10" s="624"/>
      <c r="BZ10" s="624"/>
      <c r="CA10" s="624"/>
      <c r="CB10" s="633"/>
      <c r="CD10" s="637" t="s">
        <v>172</v>
      </c>
      <c r="CE10" s="638"/>
      <c r="CF10" s="638"/>
      <c r="CG10" s="638"/>
      <c r="CH10" s="638"/>
      <c r="CI10" s="638"/>
      <c r="CJ10" s="638"/>
      <c r="CK10" s="638"/>
      <c r="CL10" s="638"/>
      <c r="CM10" s="638"/>
      <c r="CN10" s="638"/>
      <c r="CO10" s="638"/>
      <c r="CP10" s="638"/>
      <c r="CQ10" s="639"/>
      <c r="CR10" s="623" t="s">
        <v>77</v>
      </c>
      <c r="CS10" s="624"/>
      <c r="CT10" s="624"/>
      <c r="CU10" s="624"/>
      <c r="CV10" s="624"/>
      <c r="CW10" s="624"/>
      <c r="CX10" s="624"/>
      <c r="CY10" s="625"/>
      <c r="CZ10" s="626" t="s">
        <v>77</v>
      </c>
      <c r="DA10" s="626"/>
      <c r="DB10" s="626"/>
      <c r="DC10" s="626"/>
      <c r="DD10" s="632" t="s">
        <v>77</v>
      </c>
      <c r="DE10" s="624"/>
      <c r="DF10" s="624"/>
      <c r="DG10" s="624"/>
      <c r="DH10" s="624"/>
      <c r="DI10" s="624"/>
      <c r="DJ10" s="624"/>
      <c r="DK10" s="624"/>
      <c r="DL10" s="624"/>
      <c r="DM10" s="624"/>
      <c r="DN10" s="624"/>
      <c r="DO10" s="624"/>
      <c r="DP10" s="625"/>
      <c r="DQ10" s="632" t="s">
        <v>77</v>
      </c>
      <c r="DR10" s="624"/>
      <c r="DS10" s="624"/>
      <c r="DT10" s="624"/>
      <c r="DU10" s="624"/>
      <c r="DV10" s="624"/>
      <c r="DW10" s="624"/>
      <c r="DX10" s="624"/>
      <c r="DY10" s="624"/>
      <c r="DZ10" s="624"/>
      <c r="EA10" s="624"/>
      <c r="EB10" s="624"/>
      <c r="EC10" s="633"/>
    </row>
    <row r="11" spans="2:143" ht="11.25" customHeight="1" x14ac:dyDescent="0.15">
      <c r="B11" s="620" t="s">
        <v>173</v>
      </c>
      <c r="C11" s="621"/>
      <c r="D11" s="621"/>
      <c r="E11" s="621"/>
      <c r="F11" s="621"/>
      <c r="G11" s="621"/>
      <c r="H11" s="621"/>
      <c r="I11" s="621"/>
      <c r="J11" s="621"/>
      <c r="K11" s="621"/>
      <c r="L11" s="621"/>
      <c r="M11" s="621"/>
      <c r="N11" s="621"/>
      <c r="O11" s="621"/>
      <c r="P11" s="621"/>
      <c r="Q11" s="622"/>
      <c r="R11" s="623" t="s">
        <v>77</v>
      </c>
      <c r="S11" s="624"/>
      <c r="T11" s="624"/>
      <c r="U11" s="624"/>
      <c r="V11" s="624"/>
      <c r="W11" s="624"/>
      <c r="X11" s="624"/>
      <c r="Y11" s="625"/>
      <c r="Z11" s="626" t="s">
        <v>77</v>
      </c>
      <c r="AA11" s="626"/>
      <c r="AB11" s="626"/>
      <c r="AC11" s="626"/>
      <c r="AD11" s="627" t="s">
        <v>77</v>
      </c>
      <c r="AE11" s="627"/>
      <c r="AF11" s="627"/>
      <c r="AG11" s="627"/>
      <c r="AH11" s="627"/>
      <c r="AI11" s="627"/>
      <c r="AJ11" s="627"/>
      <c r="AK11" s="627"/>
      <c r="AL11" s="628" t="s">
        <v>77</v>
      </c>
      <c r="AM11" s="629"/>
      <c r="AN11" s="629"/>
      <c r="AO11" s="630"/>
      <c r="AP11" s="620" t="s">
        <v>174</v>
      </c>
      <c r="AQ11" s="621"/>
      <c r="AR11" s="621"/>
      <c r="AS11" s="621"/>
      <c r="AT11" s="621"/>
      <c r="AU11" s="621"/>
      <c r="AV11" s="621"/>
      <c r="AW11" s="621"/>
      <c r="AX11" s="621"/>
      <c r="AY11" s="621"/>
      <c r="AZ11" s="621"/>
      <c r="BA11" s="621"/>
      <c r="BB11" s="621"/>
      <c r="BC11" s="621"/>
      <c r="BD11" s="621"/>
      <c r="BE11" s="621"/>
      <c r="BF11" s="622"/>
      <c r="BG11" s="623">
        <v>143</v>
      </c>
      <c r="BH11" s="624"/>
      <c r="BI11" s="624"/>
      <c r="BJ11" s="624"/>
      <c r="BK11" s="624"/>
      <c r="BL11" s="624"/>
      <c r="BM11" s="624"/>
      <c r="BN11" s="625"/>
      <c r="BO11" s="626">
        <v>0.1</v>
      </c>
      <c r="BP11" s="626"/>
      <c r="BQ11" s="626"/>
      <c r="BR11" s="626"/>
      <c r="BS11" s="632" t="s">
        <v>77</v>
      </c>
      <c r="BT11" s="624"/>
      <c r="BU11" s="624"/>
      <c r="BV11" s="624"/>
      <c r="BW11" s="624"/>
      <c r="BX11" s="624"/>
      <c r="BY11" s="624"/>
      <c r="BZ11" s="624"/>
      <c r="CA11" s="624"/>
      <c r="CB11" s="633"/>
      <c r="CD11" s="637" t="s">
        <v>175</v>
      </c>
      <c r="CE11" s="638"/>
      <c r="CF11" s="638"/>
      <c r="CG11" s="638"/>
      <c r="CH11" s="638"/>
      <c r="CI11" s="638"/>
      <c r="CJ11" s="638"/>
      <c r="CK11" s="638"/>
      <c r="CL11" s="638"/>
      <c r="CM11" s="638"/>
      <c r="CN11" s="638"/>
      <c r="CO11" s="638"/>
      <c r="CP11" s="638"/>
      <c r="CQ11" s="639"/>
      <c r="CR11" s="623">
        <v>136793</v>
      </c>
      <c r="CS11" s="624"/>
      <c r="CT11" s="624"/>
      <c r="CU11" s="624"/>
      <c r="CV11" s="624"/>
      <c r="CW11" s="624"/>
      <c r="CX11" s="624"/>
      <c r="CY11" s="625"/>
      <c r="CZ11" s="626">
        <v>6.5</v>
      </c>
      <c r="DA11" s="626"/>
      <c r="DB11" s="626"/>
      <c r="DC11" s="626"/>
      <c r="DD11" s="632">
        <v>67648</v>
      </c>
      <c r="DE11" s="624"/>
      <c r="DF11" s="624"/>
      <c r="DG11" s="624"/>
      <c r="DH11" s="624"/>
      <c r="DI11" s="624"/>
      <c r="DJ11" s="624"/>
      <c r="DK11" s="624"/>
      <c r="DL11" s="624"/>
      <c r="DM11" s="624"/>
      <c r="DN11" s="624"/>
      <c r="DO11" s="624"/>
      <c r="DP11" s="625"/>
      <c r="DQ11" s="632">
        <v>55205</v>
      </c>
      <c r="DR11" s="624"/>
      <c r="DS11" s="624"/>
      <c r="DT11" s="624"/>
      <c r="DU11" s="624"/>
      <c r="DV11" s="624"/>
      <c r="DW11" s="624"/>
      <c r="DX11" s="624"/>
      <c r="DY11" s="624"/>
      <c r="DZ11" s="624"/>
      <c r="EA11" s="624"/>
      <c r="EB11" s="624"/>
      <c r="EC11" s="633"/>
    </row>
    <row r="12" spans="2:143" ht="11.25" customHeight="1" x14ac:dyDescent="0.15">
      <c r="B12" s="620" t="s">
        <v>176</v>
      </c>
      <c r="C12" s="621"/>
      <c r="D12" s="621"/>
      <c r="E12" s="621"/>
      <c r="F12" s="621"/>
      <c r="G12" s="621"/>
      <c r="H12" s="621"/>
      <c r="I12" s="621"/>
      <c r="J12" s="621"/>
      <c r="K12" s="621"/>
      <c r="L12" s="621"/>
      <c r="M12" s="621"/>
      <c r="N12" s="621"/>
      <c r="O12" s="621"/>
      <c r="P12" s="621"/>
      <c r="Q12" s="622"/>
      <c r="R12" s="623" t="s">
        <v>77</v>
      </c>
      <c r="S12" s="624"/>
      <c r="T12" s="624"/>
      <c r="U12" s="624"/>
      <c r="V12" s="624"/>
      <c r="W12" s="624"/>
      <c r="X12" s="624"/>
      <c r="Y12" s="625"/>
      <c r="Z12" s="626" t="s">
        <v>77</v>
      </c>
      <c r="AA12" s="626"/>
      <c r="AB12" s="626"/>
      <c r="AC12" s="626"/>
      <c r="AD12" s="627" t="s">
        <v>77</v>
      </c>
      <c r="AE12" s="627"/>
      <c r="AF12" s="627"/>
      <c r="AG12" s="627"/>
      <c r="AH12" s="627"/>
      <c r="AI12" s="627"/>
      <c r="AJ12" s="627"/>
      <c r="AK12" s="627"/>
      <c r="AL12" s="628" t="s">
        <v>77</v>
      </c>
      <c r="AM12" s="629"/>
      <c r="AN12" s="629"/>
      <c r="AO12" s="630"/>
      <c r="AP12" s="620" t="s">
        <v>177</v>
      </c>
      <c r="AQ12" s="621"/>
      <c r="AR12" s="621"/>
      <c r="AS12" s="621"/>
      <c r="AT12" s="621"/>
      <c r="AU12" s="621"/>
      <c r="AV12" s="621"/>
      <c r="AW12" s="621"/>
      <c r="AX12" s="621"/>
      <c r="AY12" s="621"/>
      <c r="AZ12" s="621"/>
      <c r="BA12" s="621"/>
      <c r="BB12" s="621"/>
      <c r="BC12" s="621"/>
      <c r="BD12" s="621"/>
      <c r="BE12" s="621"/>
      <c r="BF12" s="622"/>
      <c r="BG12" s="623">
        <v>52937</v>
      </c>
      <c r="BH12" s="624"/>
      <c r="BI12" s="624"/>
      <c r="BJ12" s="624"/>
      <c r="BK12" s="624"/>
      <c r="BL12" s="624"/>
      <c r="BM12" s="624"/>
      <c r="BN12" s="625"/>
      <c r="BO12" s="626">
        <v>44.7</v>
      </c>
      <c r="BP12" s="626"/>
      <c r="BQ12" s="626"/>
      <c r="BR12" s="626"/>
      <c r="BS12" s="632" t="s">
        <v>77</v>
      </c>
      <c r="BT12" s="624"/>
      <c r="BU12" s="624"/>
      <c r="BV12" s="624"/>
      <c r="BW12" s="624"/>
      <c r="BX12" s="624"/>
      <c r="BY12" s="624"/>
      <c r="BZ12" s="624"/>
      <c r="CA12" s="624"/>
      <c r="CB12" s="633"/>
      <c r="CD12" s="637" t="s">
        <v>178</v>
      </c>
      <c r="CE12" s="638"/>
      <c r="CF12" s="638"/>
      <c r="CG12" s="638"/>
      <c r="CH12" s="638"/>
      <c r="CI12" s="638"/>
      <c r="CJ12" s="638"/>
      <c r="CK12" s="638"/>
      <c r="CL12" s="638"/>
      <c r="CM12" s="638"/>
      <c r="CN12" s="638"/>
      <c r="CO12" s="638"/>
      <c r="CP12" s="638"/>
      <c r="CQ12" s="639"/>
      <c r="CR12" s="623">
        <v>69416</v>
      </c>
      <c r="CS12" s="624"/>
      <c r="CT12" s="624"/>
      <c r="CU12" s="624"/>
      <c r="CV12" s="624"/>
      <c r="CW12" s="624"/>
      <c r="CX12" s="624"/>
      <c r="CY12" s="625"/>
      <c r="CZ12" s="626">
        <v>3.3</v>
      </c>
      <c r="DA12" s="626"/>
      <c r="DB12" s="626"/>
      <c r="DC12" s="626"/>
      <c r="DD12" s="632">
        <v>20171</v>
      </c>
      <c r="DE12" s="624"/>
      <c r="DF12" s="624"/>
      <c r="DG12" s="624"/>
      <c r="DH12" s="624"/>
      <c r="DI12" s="624"/>
      <c r="DJ12" s="624"/>
      <c r="DK12" s="624"/>
      <c r="DL12" s="624"/>
      <c r="DM12" s="624"/>
      <c r="DN12" s="624"/>
      <c r="DO12" s="624"/>
      <c r="DP12" s="625"/>
      <c r="DQ12" s="632">
        <v>58067</v>
      </c>
      <c r="DR12" s="624"/>
      <c r="DS12" s="624"/>
      <c r="DT12" s="624"/>
      <c r="DU12" s="624"/>
      <c r="DV12" s="624"/>
      <c r="DW12" s="624"/>
      <c r="DX12" s="624"/>
      <c r="DY12" s="624"/>
      <c r="DZ12" s="624"/>
      <c r="EA12" s="624"/>
      <c r="EB12" s="624"/>
      <c r="EC12" s="633"/>
    </row>
    <row r="13" spans="2:143" ht="11.25" customHeight="1" x14ac:dyDescent="0.15">
      <c r="B13" s="620" t="s">
        <v>179</v>
      </c>
      <c r="C13" s="621"/>
      <c r="D13" s="621"/>
      <c r="E13" s="621"/>
      <c r="F13" s="621"/>
      <c r="G13" s="621"/>
      <c r="H13" s="621"/>
      <c r="I13" s="621"/>
      <c r="J13" s="621"/>
      <c r="K13" s="621"/>
      <c r="L13" s="621"/>
      <c r="M13" s="621"/>
      <c r="N13" s="621"/>
      <c r="O13" s="621"/>
      <c r="P13" s="621"/>
      <c r="Q13" s="622"/>
      <c r="R13" s="623">
        <v>1230</v>
      </c>
      <c r="S13" s="624"/>
      <c r="T13" s="624"/>
      <c r="U13" s="624"/>
      <c r="V13" s="624"/>
      <c r="W13" s="624"/>
      <c r="X13" s="624"/>
      <c r="Y13" s="625"/>
      <c r="Z13" s="626">
        <v>0.1</v>
      </c>
      <c r="AA13" s="626"/>
      <c r="AB13" s="626"/>
      <c r="AC13" s="626"/>
      <c r="AD13" s="627">
        <v>1230</v>
      </c>
      <c r="AE13" s="627"/>
      <c r="AF13" s="627"/>
      <c r="AG13" s="627"/>
      <c r="AH13" s="627"/>
      <c r="AI13" s="627"/>
      <c r="AJ13" s="627"/>
      <c r="AK13" s="627"/>
      <c r="AL13" s="628">
        <v>0.1</v>
      </c>
      <c r="AM13" s="629"/>
      <c r="AN13" s="629"/>
      <c r="AO13" s="630"/>
      <c r="AP13" s="620" t="s">
        <v>180</v>
      </c>
      <c r="AQ13" s="621"/>
      <c r="AR13" s="621"/>
      <c r="AS13" s="621"/>
      <c r="AT13" s="621"/>
      <c r="AU13" s="621"/>
      <c r="AV13" s="621"/>
      <c r="AW13" s="621"/>
      <c r="AX13" s="621"/>
      <c r="AY13" s="621"/>
      <c r="AZ13" s="621"/>
      <c r="BA13" s="621"/>
      <c r="BB13" s="621"/>
      <c r="BC13" s="621"/>
      <c r="BD13" s="621"/>
      <c r="BE13" s="621"/>
      <c r="BF13" s="622"/>
      <c r="BG13" s="623">
        <v>52660</v>
      </c>
      <c r="BH13" s="624"/>
      <c r="BI13" s="624"/>
      <c r="BJ13" s="624"/>
      <c r="BK13" s="624"/>
      <c r="BL13" s="624"/>
      <c r="BM13" s="624"/>
      <c r="BN13" s="625"/>
      <c r="BO13" s="626">
        <v>44.5</v>
      </c>
      <c r="BP13" s="626"/>
      <c r="BQ13" s="626"/>
      <c r="BR13" s="626"/>
      <c r="BS13" s="632" t="s">
        <v>77</v>
      </c>
      <c r="BT13" s="624"/>
      <c r="BU13" s="624"/>
      <c r="BV13" s="624"/>
      <c r="BW13" s="624"/>
      <c r="BX13" s="624"/>
      <c r="BY13" s="624"/>
      <c r="BZ13" s="624"/>
      <c r="CA13" s="624"/>
      <c r="CB13" s="633"/>
      <c r="CD13" s="637" t="s">
        <v>181</v>
      </c>
      <c r="CE13" s="638"/>
      <c r="CF13" s="638"/>
      <c r="CG13" s="638"/>
      <c r="CH13" s="638"/>
      <c r="CI13" s="638"/>
      <c r="CJ13" s="638"/>
      <c r="CK13" s="638"/>
      <c r="CL13" s="638"/>
      <c r="CM13" s="638"/>
      <c r="CN13" s="638"/>
      <c r="CO13" s="638"/>
      <c r="CP13" s="638"/>
      <c r="CQ13" s="639"/>
      <c r="CR13" s="623">
        <v>153696</v>
      </c>
      <c r="CS13" s="624"/>
      <c r="CT13" s="624"/>
      <c r="CU13" s="624"/>
      <c r="CV13" s="624"/>
      <c r="CW13" s="624"/>
      <c r="CX13" s="624"/>
      <c r="CY13" s="625"/>
      <c r="CZ13" s="626">
        <v>7.3</v>
      </c>
      <c r="DA13" s="626"/>
      <c r="DB13" s="626"/>
      <c r="DC13" s="626"/>
      <c r="DD13" s="632">
        <v>78332</v>
      </c>
      <c r="DE13" s="624"/>
      <c r="DF13" s="624"/>
      <c r="DG13" s="624"/>
      <c r="DH13" s="624"/>
      <c r="DI13" s="624"/>
      <c r="DJ13" s="624"/>
      <c r="DK13" s="624"/>
      <c r="DL13" s="624"/>
      <c r="DM13" s="624"/>
      <c r="DN13" s="624"/>
      <c r="DO13" s="624"/>
      <c r="DP13" s="625"/>
      <c r="DQ13" s="632">
        <v>82792</v>
      </c>
      <c r="DR13" s="624"/>
      <c r="DS13" s="624"/>
      <c r="DT13" s="624"/>
      <c r="DU13" s="624"/>
      <c r="DV13" s="624"/>
      <c r="DW13" s="624"/>
      <c r="DX13" s="624"/>
      <c r="DY13" s="624"/>
      <c r="DZ13" s="624"/>
      <c r="EA13" s="624"/>
      <c r="EB13" s="624"/>
      <c r="EC13" s="633"/>
    </row>
    <row r="14" spans="2:143" ht="11.25" customHeight="1" x14ac:dyDescent="0.15">
      <c r="B14" s="620" t="s">
        <v>182</v>
      </c>
      <c r="C14" s="621"/>
      <c r="D14" s="621"/>
      <c r="E14" s="621"/>
      <c r="F14" s="621"/>
      <c r="G14" s="621"/>
      <c r="H14" s="621"/>
      <c r="I14" s="621"/>
      <c r="J14" s="621"/>
      <c r="K14" s="621"/>
      <c r="L14" s="621"/>
      <c r="M14" s="621"/>
      <c r="N14" s="621"/>
      <c r="O14" s="621"/>
      <c r="P14" s="621"/>
      <c r="Q14" s="622"/>
      <c r="R14" s="623" t="s">
        <v>77</v>
      </c>
      <c r="S14" s="624"/>
      <c r="T14" s="624"/>
      <c r="U14" s="624"/>
      <c r="V14" s="624"/>
      <c r="W14" s="624"/>
      <c r="X14" s="624"/>
      <c r="Y14" s="625"/>
      <c r="Z14" s="626" t="s">
        <v>77</v>
      </c>
      <c r="AA14" s="626"/>
      <c r="AB14" s="626"/>
      <c r="AC14" s="626"/>
      <c r="AD14" s="627" t="s">
        <v>77</v>
      </c>
      <c r="AE14" s="627"/>
      <c r="AF14" s="627"/>
      <c r="AG14" s="627"/>
      <c r="AH14" s="627"/>
      <c r="AI14" s="627"/>
      <c r="AJ14" s="627"/>
      <c r="AK14" s="627"/>
      <c r="AL14" s="628" t="s">
        <v>77</v>
      </c>
      <c r="AM14" s="629"/>
      <c r="AN14" s="629"/>
      <c r="AO14" s="630"/>
      <c r="AP14" s="620" t="s">
        <v>183</v>
      </c>
      <c r="AQ14" s="621"/>
      <c r="AR14" s="621"/>
      <c r="AS14" s="621"/>
      <c r="AT14" s="621"/>
      <c r="AU14" s="621"/>
      <c r="AV14" s="621"/>
      <c r="AW14" s="621"/>
      <c r="AX14" s="621"/>
      <c r="AY14" s="621"/>
      <c r="AZ14" s="621"/>
      <c r="BA14" s="621"/>
      <c r="BB14" s="621"/>
      <c r="BC14" s="621"/>
      <c r="BD14" s="621"/>
      <c r="BE14" s="621"/>
      <c r="BF14" s="622"/>
      <c r="BG14" s="623">
        <v>6324</v>
      </c>
      <c r="BH14" s="624"/>
      <c r="BI14" s="624"/>
      <c r="BJ14" s="624"/>
      <c r="BK14" s="624"/>
      <c r="BL14" s="624"/>
      <c r="BM14" s="624"/>
      <c r="BN14" s="625"/>
      <c r="BO14" s="626">
        <v>5.3</v>
      </c>
      <c r="BP14" s="626"/>
      <c r="BQ14" s="626"/>
      <c r="BR14" s="626"/>
      <c r="BS14" s="632" t="s">
        <v>77</v>
      </c>
      <c r="BT14" s="624"/>
      <c r="BU14" s="624"/>
      <c r="BV14" s="624"/>
      <c r="BW14" s="624"/>
      <c r="BX14" s="624"/>
      <c r="BY14" s="624"/>
      <c r="BZ14" s="624"/>
      <c r="CA14" s="624"/>
      <c r="CB14" s="633"/>
      <c r="CD14" s="637" t="s">
        <v>184</v>
      </c>
      <c r="CE14" s="638"/>
      <c r="CF14" s="638"/>
      <c r="CG14" s="638"/>
      <c r="CH14" s="638"/>
      <c r="CI14" s="638"/>
      <c r="CJ14" s="638"/>
      <c r="CK14" s="638"/>
      <c r="CL14" s="638"/>
      <c r="CM14" s="638"/>
      <c r="CN14" s="638"/>
      <c r="CO14" s="638"/>
      <c r="CP14" s="638"/>
      <c r="CQ14" s="639"/>
      <c r="CR14" s="623">
        <v>76003</v>
      </c>
      <c r="CS14" s="624"/>
      <c r="CT14" s="624"/>
      <c r="CU14" s="624"/>
      <c r="CV14" s="624"/>
      <c r="CW14" s="624"/>
      <c r="CX14" s="624"/>
      <c r="CY14" s="625"/>
      <c r="CZ14" s="626">
        <v>3.6</v>
      </c>
      <c r="DA14" s="626"/>
      <c r="DB14" s="626"/>
      <c r="DC14" s="626"/>
      <c r="DD14" s="632">
        <v>6651</v>
      </c>
      <c r="DE14" s="624"/>
      <c r="DF14" s="624"/>
      <c r="DG14" s="624"/>
      <c r="DH14" s="624"/>
      <c r="DI14" s="624"/>
      <c r="DJ14" s="624"/>
      <c r="DK14" s="624"/>
      <c r="DL14" s="624"/>
      <c r="DM14" s="624"/>
      <c r="DN14" s="624"/>
      <c r="DO14" s="624"/>
      <c r="DP14" s="625"/>
      <c r="DQ14" s="632">
        <v>69403</v>
      </c>
      <c r="DR14" s="624"/>
      <c r="DS14" s="624"/>
      <c r="DT14" s="624"/>
      <c r="DU14" s="624"/>
      <c r="DV14" s="624"/>
      <c r="DW14" s="624"/>
      <c r="DX14" s="624"/>
      <c r="DY14" s="624"/>
      <c r="DZ14" s="624"/>
      <c r="EA14" s="624"/>
      <c r="EB14" s="624"/>
      <c r="EC14" s="633"/>
    </row>
    <row r="15" spans="2:143" ht="11.25" customHeight="1" x14ac:dyDescent="0.15">
      <c r="B15" s="620" t="s">
        <v>185</v>
      </c>
      <c r="C15" s="621"/>
      <c r="D15" s="621"/>
      <c r="E15" s="621"/>
      <c r="F15" s="621"/>
      <c r="G15" s="621"/>
      <c r="H15" s="621"/>
      <c r="I15" s="621"/>
      <c r="J15" s="621"/>
      <c r="K15" s="621"/>
      <c r="L15" s="621"/>
      <c r="M15" s="621"/>
      <c r="N15" s="621"/>
      <c r="O15" s="621"/>
      <c r="P15" s="621"/>
      <c r="Q15" s="622"/>
      <c r="R15" s="623">
        <v>367</v>
      </c>
      <c r="S15" s="624"/>
      <c r="T15" s="624"/>
      <c r="U15" s="624"/>
      <c r="V15" s="624"/>
      <c r="W15" s="624"/>
      <c r="X15" s="624"/>
      <c r="Y15" s="625"/>
      <c r="Z15" s="626">
        <v>0</v>
      </c>
      <c r="AA15" s="626"/>
      <c r="AB15" s="626"/>
      <c r="AC15" s="626"/>
      <c r="AD15" s="627">
        <v>367</v>
      </c>
      <c r="AE15" s="627"/>
      <c r="AF15" s="627"/>
      <c r="AG15" s="627"/>
      <c r="AH15" s="627"/>
      <c r="AI15" s="627"/>
      <c r="AJ15" s="627"/>
      <c r="AK15" s="627"/>
      <c r="AL15" s="628">
        <v>0</v>
      </c>
      <c r="AM15" s="629"/>
      <c r="AN15" s="629"/>
      <c r="AO15" s="630"/>
      <c r="AP15" s="620" t="s">
        <v>186</v>
      </c>
      <c r="AQ15" s="621"/>
      <c r="AR15" s="621"/>
      <c r="AS15" s="621"/>
      <c r="AT15" s="621"/>
      <c r="AU15" s="621"/>
      <c r="AV15" s="621"/>
      <c r="AW15" s="621"/>
      <c r="AX15" s="621"/>
      <c r="AY15" s="621"/>
      <c r="AZ15" s="621"/>
      <c r="BA15" s="621"/>
      <c r="BB15" s="621"/>
      <c r="BC15" s="621"/>
      <c r="BD15" s="621"/>
      <c r="BE15" s="621"/>
      <c r="BF15" s="622"/>
      <c r="BG15" s="623">
        <v>10794</v>
      </c>
      <c r="BH15" s="624"/>
      <c r="BI15" s="624"/>
      <c r="BJ15" s="624"/>
      <c r="BK15" s="624"/>
      <c r="BL15" s="624"/>
      <c r="BM15" s="624"/>
      <c r="BN15" s="625"/>
      <c r="BO15" s="626">
        <v>9.1</v>
      </c>
      <c r="BP15" s="626"/>
      <c r="BQ15" s="626"/>
      <c r="BR15" s="626"/>
      <c r="BS15" s="632" t="s">
        <v>77</v>
      </c>
      <c r="BT15" s="624"/>
      <c r="BU15" s="624"/>
      <c r="BV15" s="624"/>
      <c r="BW15" s="624"/>
      <c r="BX15" s="624"/>
      <c r="BY15" s="624"/>
      <c r="BZ15" s="624"/>
      <c r="CA15" s="624"/>
      <c r="CB15" s="633"/>
      <c r="CD15" s="637" t="s">
        <v>187</v>
      </c>
      <c r="CE15" s="638"/>
      <c r="CF15" s="638"/>
      <c r="CG15" s="638"/>
      <c r="CH15" s="638"/>
      <c r="CI15" s="638"/>
      <c r="CJ15" s="638"/>
      <c r="CK15" s="638"/>
      <c r="CL15" s="638"/>
      <c r="CM15" s="638"/>
      <c r="CN15" s="638"/>
      <c r="CO15" s="638"/>
      <c r="CP15" s="638"/>
      <c r="CQ15" s="639"/>
      <c r="CR15" s="623">
        <v>166114</v>
      </c>
      <c r="CS15" s="624"/>
      <c r="CT15" s="624"/>
      <c r="CU15" s="624"/>
      <c r="CV15" s="624"/>
      <c r="CW15" s="624"/>
      <c r="CX15" s="624"/>
      <c r="CY15" s="625"/>
      <c r="CZ15" s="626">
        <v>7.9</v>
      </c>
      <c r="DA15" s="626"/>
      <c r="DB15" s="626"/>
      <c r="DC15" s="626"/>
      <c r="DD15" s="632">
        <v>20361</v>
      </c>
      <c r="DE15" s="624"/>
      <c r="DF15" s="624"/>
      <c r="DG15" s="624"/>
      <c r="DH15" s="624"/>
      <c r="DI15" s="624"/>
      <c r="DJ15" s="624"/>
      <c r="DK15" s="624"/>
      <c r="DL15" s="624"/>
      <c r="DM15" s="624"/>
      <c r="DN15" s="624"/>
      <c r="DO15" s="624"/>
      <c r="DP15" s="625"/>
      <c r="DQ15" s="632">
        <v>141846</v>
      </c>
      <c r="DR15" s="624"/>
      <c r="DS15" s="624"/>
      <c r="DT15" s="624"/>
      <c r="DU15" s="624"/>
      <c r="DV15" s="624"/>
      <c r="DW15" s="624"/>
      <c r="DX15" s="624"/>
      <c r="DY15" s="624"/>
      <c r="DZ15" s="624"/>
      <c r="EA15" s="624"/>
      <c r="EB15" s="624"/>
      <c r="EC15" s="633"/>
    </row>
    <row r="16" spans="2:143" ht="11.25" customHeight="1" x14ac:dyDescent="0.15">
      <c r="B16" s="620" t="s">
        <v>188</v>
      </c>
      <c r="C16" s="621"/>
      <c r="D16" s="621"/>
      <c r="E16" s="621"/>
      <c r="F16" s="621"/>
      <c r="G16" s="621"/>
      <c r="H16" s="621"/>
      <c r="I16" s="621"/>
      <c r="J16" s="621"/>
      <c r="K16" s="621"/>
      <c r="L16" s="621"/>
      <c r="M16" s="621"/>
      <c r="N16" s="621"/>
      <c r="O16" s="621"/>
      <c r="P16" s="621"/>
      <c r="Q16" s="622"/>
      <c r="R16" s="623">
        <v>1399792</v>
      </c>
      <c r="S16" s="624"/>
      <c r="T16" s="624"/>
      <c r="U16" s="624"/>
      <c r="V16" s="624"/>
      <c r="W16" s="624"/>
      <c r="X16" s="624"/>
      <c r="Y16" s="625"/>
      <c r="Z16" s="626">
        <v>62</v>
      </c>
      <c r="AA16" s="626"/>
      <c r="AB16" s="626"/>
      <c r="AC16" s="626"/>
      <c r="AD16" s="627">
        <v>1172305</v>
      </c>
      <c r="AE16" s="627"/>
      <c r="AF16" s="627"/>
      <c r="AG16" s="627"/>
      <c r="AH16" s="627"/>
      <c r="AI16" s="627"/>
      <c r="AJ16" s="627"/>
      <c r="AK16" s="627"/>
      <c r="AL16" s="628">
        <v>86.3</v>
      </c>
      <c r="AM16" s="629"/>
      <c r="AN16" s="629"/>
      <c r="AO16" s="630"/>
      <c r="AP16" s="620" t="s">
        <v>189</v>
      </c>
      <c r="AQ16" s="621"/>
      <c r="AR16" s="621"/>
      <c r="AS16" s="621"/>
      <c r="AT16" s="621"/>
      <c r="AU16" s="621"/>
      <c r="AV16" s="621"/>
      <c r="AW16" s="621"/>
      <c r="AX16" s="621"/>
      <c r="AY16" s="621"/>
      <c r="AZ16" s="621"/>
      <c r="BA16" s="621"/>
      <c r="BB16" s="621"/>
      <c r="BC16" s="621"/>
      <c r="BD16" s="621"/>
      <c r="BE16" s="621"/>
      <c r="BF16" s="622"/>
      <c r="BG16" s="623" t="s">
        <v>77</v>
      </c>
      <c r="BH16" s="624"/>
      <c r="BI16" s="624"/>
      <c r="BJ16" s="624"/>
      <c r="BK16" s="624"/>
      <c r="BL16" s="624"/>
      <c r="BM16" s="624"/>
      <c r="BN16" s="625"/>
      <c r="BO16" s="626" t="s">
        <v>77</v>
      </c>
      <c r="BP16" s="626"/>
      <c r="BQ16" s="626"/>
      <c r="BR16" s="626"/>
      <c r="BS16" s="632" t="s">
        <v>77</v>
      </c>
      <c r="BT16" s="624"/>
      <c r="BU16" s="624"/>
      <c r="BV16" s="624"/>
      <c r="BW16" s="624"/>
      <c r="BX16" s="624"/>
      <c r="BY16" s="624"/>
      <c r="BZ16" s="624"/>
      <c r="CA16" s="624"/>
      <c r="CB16" s="633"/>
      <c r="CD16" s="637" t="s">
        <v>190</v>
      </c>
      <c r="CE16" s="638"/>
      <c r="CF16" s="638"/>
      <c r="CG16" s="638"/>
      <c r="CH16" s="638"/>
      <c r="CI16" s="638"/>
      <c r="CJ16" s="638"/>
      <c r="CK16" s="638"/>
      <c r="CL16" s="638"/>
      <c r="CM16" s="638"/>
      <c r="CN16" s="638"/>
      <c r="CO16" s="638"/>
      <c r="CP16" s="638"/>
      <c r="CQ16" s="639"/>
      <c r="CR16" s="623" t="s">
        <v>77</v>
      </c>
      <c r="CS16" s="624"/>
      <c r="CT16" s="624"/>
      <c r="CU16" s="624"/>
      <c r="CV16" s="624"/>
      <c r="CW16" s="624"/>
      <c r="CX16" s="624"/>
      <c r="CY16" s="625"/>
      <c r="CZ16" s="626" t="s">
        <v>77</v>
      </c>
      <c r="DA16" s="626"/>
      <c r="DB16" s="626"/>
      <c r="DC16" s="626"/>
      <c r="DD16" s="632" t="s">
        <v>77</v>
      </c>
      <c r="DE16" s="624"/>
      <c r="DF16" s="624"/>
      <c r="DG16" s="624"/>
      <c r="DH16" s="624"/>
      <c r="DI16" s="624"/>
      <c r="DJ16" s="624"/>
      <c r="DK16" s="624"/>
      <c r="DL16" s="624"/>
      <c r="DM16" s="624"/>
      <c r="DN16" s="624"/>
      <c r="DO16" s="624"/>
      <c r="DP16" s="625"/>
      <c r="DQ16" s="632" t="s">
        <v>77</v>
      </c>
      <c r="DR16" s="624"/>
      <c r="DS16" s="624"/>
      <c r="DT16" s="624"/>
      <c r="DU16" s="624"/>
      <c r="DV16" s="624"/>
      <c r="DW16" s="624"/>
      <c r="DX16" s="624"/>
      <c r="DY16" s="624"/>
      <c r="DZ16" s="624"/>
      <c r="EA16" s="624"/>
      <c r="EB16" s="624"/>
      <c r="EC16" s="633"/>
    </row>
    <row r="17" spans="2:133" ht="11.25" customHeight="1" x14ac:dyDescent="0.15">
      <c r="B17" s="620" t="s">
        <v>191</v>
      </c>
      <c r="C17" s="621"/>
      <c r="D17" s="621"/>
      <c r="E17" s="621"/>
      <c r="F17" s="621"/>
      <c r="G17" s="621"/>
      <c r="H17" s="621"/>
      <c r="I17" s="621"/>
      <c r="J17" s="621"/>
      <c r="K17" s="621"/>
      <c r="L17" s="621"/>
      <c r="M17" s="621"/>
      <c r="N17" s="621"/>
      <c r="O17" s="621"/>
      <c r="P17" s="621"/>
      <c r="Q17" s="622"/>
      <c r="R17" s="623">
        <v>1172305</v>
      </c>
      <c r="S17" s="624"/>
      <c r="T17" s="624"/>
      <c r="U17" s="624"/>
      <c r="V17" s="624"/>
      <c r="W17" s="624"/>
      <c r="X17" s="624"/>
      <c r="Y17" s="625"/>
      <c r="Z17" s="626">
        <v>51.9</v>
      </c>
      <c r="AA17" s="626"/>
      <c r="AB17" s="626"/>
      <c r="AC17" s="626"/>
      <c r="AD17" s="627">
        <v>1172305</v>
      </c>
      <c r="AE17" s="627"/>
      <c r="AF17" s="627"/>
      <c r="AG17" s="627"/>
      <c r="AH17" s="627"/>
      <c r="AI17" s="627"/>
      <c r="AJ17" s="627"/>
      <c r="AK17" s="627"/>
      <c r="AL17" s="628">
        <v>86.3</v>
      </c>
      <c r="AM17" s="629"/>
      <c r="AN17" s="629"/>
      <c r="AO17" s="630"/>
      <c r="AP17" s="620" t="s">
        <v>192</v>
      </c>
      <c r="AQ17" s="621"/>
      <c r="AR17" s="621"/>
      <c r="AS17" s="621"/>
      <c r="AT17" s="621"/>
      <c r="AU17" s="621"/>
      <c r="AV17" s="621"/>
      <c r="AW17" s="621"/>
      <c r="AX17" s="621"/>
      <c r="AY17" s="621"/>
      <c r="AZ17" s="621"/>
      <c r="BA17" s="621"/>
      <c r="BB17" s="621"/>
      <c r="BC17" s="621"/>
      <c r="BD17" s="621"/>
      <c r="BE17" s="621"/>
      <c r="BF17" s="622"/>
      <c r="BG17" s="623" t="s">
        <v>77</v>
      </c>
      <c r="BH17" s="624"/>
      <c r="BI17" s="624"/>
      <c r="BJ17" s="624"/>
      <c r="BK17" s="624"/>
      <c r="BL17" s="624"/>
      <c r="BM17" s="624"/>
      <c r="BN17" s="625"/>
      <c r="BO17" s="626" t="s">
        <v>77</v>
      </c>
      <c r="BP17" s="626"/>
      <c r="BQ17" s="626"/>
      <c r="BR17" s="626"/>
      <c r="BS17" s="632" t="s">
        <v>77</v>
      </c>
      <c r="BT17" s="624"/>
      <c r="BU17" s="624"/>
      <c r="BV17" s="624"/>
      <c r="BW17" s="624"/>
      <c r="BX17" s="624"/>
      <c r="BY17" s="624"/>
      <c r="BZ17" s="624"/>
      <c r="CA17" s="624"/>
      <c r="CB17" s="633"/>
      <c r="CD17" s="637" t="s">
        <v>193</v>
      </c>
      <c r="CE17" s="638"/>
      <c r="CF17" s="638"/>
      <c r="CG17" s="638"/>
      <c r="CH17" s="638"/>
      <c r="CI17" s="638"/>
      <c r="CJ17" s="638"/>
      <c r="CK17" s="638"/>
      <c r="CL17" s="638"/>
      <c r="CM17" s="638"/>
      <c r="CN17" s="638"/>
      <c r="CO17" s="638"/>
      <c r="CP17" s="638"/>
      <c r="CQ17" s="639"/>
      <c r="CR17" s="623">
        <v>317348</v>
      </c>
      <c r="CS17" s="624"/>
      <c r="CT17" s="624"/>
      <c r="CU17" s="624"/>
      <c r="CV17" s="624"/>
      <c r="CW17" s="624"/>
      <c r="CX17" s="624"/>
      <c r="CY17" s="625"/>
      <c r="CZ17" s="626">
        <v>15.1</v>
      </c>
      <c r="DA17" s="626"/>
      <c r="DB17" s="626"/>
      <c r="DC17" s="626"/>
      <c r="DD17" s="632" t="s">
        <v>77</v>
      </c>
      <c r="DE17" s="624"/>
      <c r="DF17" s="624"/>
      <c r="DG17" s="624"/>
      <c r="DH17" s="624"/>
      <c r="DI17" s="624"/>
      <c r="DJ17" s="624"/>
      <c r="DK17" s="624"/>
      <c r="DL17" s="624"/>
      <c r="DM17" s="624"/>
      <c r="DN17" s="624"/>
      <c r="DO17" s="624"/>
      <c r="DP17" s="625"/>
      <c r="DQ17" s="632">
        <v>317348</v>
      </c>
      <c r="DR17" s="624"/>
      <c r="DS17" s="624"/>
      <c r="DT17" s="624"/>
      <c r="DU17" s="624"/>
      <c r="DV17" s="624"/>
      <c r="DW17" s="624"/>
      <c r="DX17" s="624"/>
      <c r="DY17" s="624"/>
      <c r="DZ17" s="624"/>
      <c r="EA17" s="624"/>
      <c r="EB17" s="624"/>
      <c r="EC17" s="633"/>
    </row>
    <row r="18" spans="2:133" ht="11.25" customHeight="1" x14ac:dyDescent="0.15">
      <c r="B18" s="620" t="s">
        <v>194</v>
      </c>
      <c r="C18" s="621"/>
      <c r="D18" s="621"/>
      <c r="E18" s="621"/>
      <c r="F18" s="621"/>
      <c r="G18" s="621"/>
      <c r="H18" s="621"/>
      <c r="I18" s="621"/>
      <c r="J18" s="621"/>
      <c r="K18" s="621"/>
      <c r="L18" s="621"/>
      <c r="M18" s="621"/>
      <c r="N18" s="621"/>
      <c r="O18" s="621"/>
      <c r="P18" s="621"/>
      <c r="Q18" s="622"/>
      <c r="R18" s="623">
        <v>227487</v>
      </c>
      <c r="S18" s="624"/>
      <c r="T18" s="624"/>
      <c r="U18" s="624"/>
      <c r="V18" s="624"/>
      <c r="W18" s="624"/>
      <c r="X18" s="624"/>
      <c r="Y18" s="625"/>
      <c r="Z18" s="626">
        <v>10.1</v>
      </c>
      <c r="AA18" s="626"/>
      <c r="AB18" s="626"/>
      <c r="AC18" s="626"/>
      <c r="AD18" s="627" t="s">
        <v>77</v>
      </c>
      <c r="AE18" s="627"/>
      <c r="AF18" s="627"/>
      <c r="AG18" s="627"/>
      <c r="AH18" s="627"/>
      <c r="AI18" s="627"/>
      <c r="AJ18" s="627"/>
      <c r="AK18" s="627"/>
      <c r="AL18" s="628" t="s">
        <v>77</v>
      </c>
      <c r="AM18" s="629"/>
      <c r="AN18" s="629"/>
      <c r="AO18" s="630"/>
      <c r="AP18" s="620" t="s">
        <v>195</v>
      </c>
      <c r="AQ18" s="621"/>
      <c r="AR18" s="621"/>
      <c r="AS18" s="621"/>
      <c r="AT18" s="621"/>
      <c r="AU18" s="621"/>
      <c r="AV18" s="621"/>
      <c r="AW18" s="621"/>
      <c r="AX18" s="621"/>
      <c r="AY18" s="621"/>
      <c r="AZ18" s="621"/>
      <c r="BA18" s="621"/>
      <c r="BB18" s="621"/>
      <c r="BC18" s="621"/>
      <c r="BD18" s="621"/>
      <c r="BE18" s="621"/>
      <c r="BF18" s="622"/>
      <c r="BG18" s="623" t="s">
        <v>77</v>
      </c>
      <c r="BH18" s="624"/>
      <c r="BI18" s="624"/>
      <c r="BJ18" s="624"/>
      <c r="BK18" s="624"/>
      <c r="BL18" s="624"/>
      <c r="BM18" s="624"/>
      <c r="BN18" s="625"/>
      <c r="BO18" s="626" t="s">
        <v>77</v>
      </c>
      <c r="BP18" s="626"/>
      <c r="BQ18" s="626"/>
      <c r="BR18" s="626"/>
      <c r="BS18" s="632" t="s">
        <v>77</v>
      </c>
      <c r="BT18" s="624"/>
      <c r="BU18" s="624"/>
      <c r="BV18" s="624"/>
      <c r="BW18" s="624"/>
      <c r="BX18" s="624"/>
      <c r="BY18" s="624"/>
      <c r="BZ18" s="624"/>
      <c r="CA18" s="624"/>
      <c r="CB18" s="633"/>
      <c r="CD18" s="637" t="s">
        <v>196</v>
      </c>
      <c r="CE18" s="638"/>
      <c r="CF18" s="638"/>
      <c r="CG18" s="638"/>
      <c r="CH18" s="638"/>
      <c r="CI18" s="638"/>
      <c r="CJ18" s="638"/>
      <c r="CK18" s="638"/>
      <c r="CL18" s="638"/>
      <c r="CM18" s="638"/>
      <c r="CN18" s="638"/>
      <c r="CO18" s="638"/>
      <c r="CP18" s="638"/>
      <c r="CQ18" s="639"/>
      <c r="CR18" s="623">
        <v>30630</v>
      </c>
      <c r="CS18" s="624"/>
      <c r="CT18" s="624"/>
      <c r="CU18" s="624"/>
      <c r="CV18" s="624"/>
      <c r="CW18" s="624"/>
      <c r="CX18" s="624"/>
      <c r="CY18" s="625"/>
      <c r="CZ18" s="626">
        <v>1.5</v>
      </c>
      <c r="DA18" s="626"/>
      <c r="DB18" s="626"/>
      <c r="DC18" s="626"/>
      <c r="DD18" s="632" t="s">
        <v>77</v>
      </c>
      <c r="DE18" s="624"/>
      <c r="DF18" s="624"/>
      <c r="DG18" s="624"/>
      <c r="DH18" s="624"/>
      <c r="DI18" s="624"/>
      <c r="DJ18" s="624"/>
      <c r="DK18" s="624"/>
      <c r="DL18" s="624"/>
      <c r="DM18" s="624"/>
      <c r="DN18" s="624"/>
      <c r="DO18" s="624"/>
      <c r="DP18" s="625"/>
      <c r="DQ18" s="632">
        <v>30630</v>
      </c>
      <c r="DR18" s="624"/>
      <c r="DS18" s="624"/>
      <c r="DT18" s="624"/>
      <c r="DU18" s="624"/>
      <c r="DV18" s="624"/>
      <c r="DW18" s="624"/>
      <c r="DX18" s="624"/>
      <c r="DY18" s="624"/>
      <c r="DZ18" s="624"/>
      <c r="EA18" s="624"/>
      <c r="EB18" s="624"/>
      <c r="EC18" s="633"/>
    </row>
    <row r="19" spans="2:133" ht="11.25" customHeight="1" x14ac:dyDescent="0.15">
      <c r="B19" s="620" t="s">
        <v>197</v>
      </c>
      <c r="C19" s="621"/>
      <c r="D19" s="621"/>
      <c r="E19" s="621"/>
      <c r="F19" s="621"/>
      <c r="G19" s="621"/>
      <c r="H19" s="621"/>
      <c r="I19" s="621"/>
      <c r="J19" s="621"/>
      <c r="K19" s="621"/>
      <c r="L19" s="621"/>
      <c r="M19" s="621"/>
      <c r="N19" s="621"/>
      <c r="O19" s="621"/>
      <c r="P19" s="621"/>
      <c r="Q19" s="622"/>
      <c r="R19" s="623" t="s">
        <v>77</v>
      </c>
      <c r="S19" s="624"/>
      <c r="T19" s="624"/>
      <c r="U19" s="624"/>
      <c r="V19" s="624"/>
      <c r="W19" s="624"/>
      <c r="X19" s="624"/>
      <c r="Y19" s="625"/>
      <c r="Z19" s="626" t="s">
        <v>77</v>
      </c>
      <c r="AA19" s="626"/>
      <c r="AB19" s="626"/>
      <c r="AC19" s="626"/>
      <c r="AD19" s="627" t="s">
        <v>77</v>
      </c>
      <c r="AE19" s="627"/>
      <c r="AF19" s="627"/>
      <c r="AG19" s="627"/>
      <c r="AH19" s="627"/>
      <c r="AI19" s="627"/>
      <c r="AJ19" s="627"/>
      <c r="AK19" s="627"/>
      <c r="AL19" s="628" t="s">
        <v>77</v>
      </c>
      <c r="AM19" s="629"/>
      <c r="AN19" s="629"/>
      <c r="AO19" s="630"/>
      <c r="AP19" s="620" t="s">
        <v>198</v>
      </c>
      <c r="AQ19" s="621"/>
      <c r="AR19" s="621"/>
      <c r="AS19" s="621"/>
      <c r="AT19" s="621"/>
      <c r="AU19" s="621"/>
      <c r="AV19" s="621"/>
      <c r="AW19" s="621"/>
      <c r="AX19" s="621"/>
      <c r="AY19" s="621"/>
      <c r="AZ19" s="621"/>
      <c r="BA19" s="621"/>
      <c r="BB19" s="621"/>
      <c r="BC19" s="621"/>
      <c r="BD19" s="621"/>
      <c r="BE19" s="621"/>
      <c r="BF19" s="622"/>
      <c r="BG19" s="623" t="s">
        <v>77</v>
      </c>
      <c r="BH19" s="624"/>
      <c r="BI19" s="624"/>
      <c r="BJ19" s="624"/>
      <c r="BK19" s="624"/>
      <c r="BL19" s="624"/>
      <c r="BM19" s="624"/>
      <c r="BN19" s="625"/>
      <c r="BO19" s="626" t="s">
        <v>77</v>
      </c>
      <c r="BP19" s="626"/>
      <c r="BQ19" s="626"/>
      <c r="BR19" s="626"/>
      <c r="BS19" s="632" t="s">
        <v>77</v>
      </c>
      <c r="BT19" s="624"/>
      <c r="BU19" s="624"/>
      <c r="BV19" s="624"/>
      <c r="BW19" s="624"/>
      <c r="BX19" s="624"/>
      <c r="BY19" s="624"/>
      <c r="BZ19" s="624"/>
      <c r="CA19" s="624"/>
      <c r="CB19" s="633"/>
      <c r="CD19" s="637" t="s">
        <v>199</v>
      </c>
      <c r="CE19" s="638"/>
      <c r="CF19" s="638"/>
      <c r="CG19" s="638"/>
      <c r="CH19" s="638"/>
      <c r="CI19" s="638"/>
      <c r="CJ19" s="638"/>
      <c r="CK19" s="638"/>
      <c r="CL19" s="638"/>
      <c r="CM19" s="638"/>
      <c r="CN19" s="638"/>
      <c r="CO19" s="638"/>
      <c r="CP19" s="638"/>
      <c r="CQ19" s="639"/>
      <c r="CR19" s="623" t="s">
        <v>77</v>
      </c>
      <c r="CS19" s="624"/>
      <c r="CT19" s="624"/>
      <c r="CU19" s="624"/>
      <c r="CV19" s="624"/>
      <c r="CW19" s="624"/>
      <c r="CX19" s="624"/>
      <c r="CY19" s="625"/>
      <c r="CZ19" s="626" t="s">
        <v>77</v>
      </c>
      <c r="DA19" s="626"/>
      <c r="DB19" s="626"/>
      <c r="DC19" s="626"/>
      <c r="DD19" s="632" t="s">
        <v>77</v>
      </c>
      <c r="DE19" s="624"/>
      <c r="DF19" s="624"/>
      <c r="DG19" s="624"/>
      <c r="DH19" s="624"/>
      <c r="DI19" s="624"/>
      <c r="DJ19" s="624"/>
      <c r="DK19" s="624"/>
      <c r="DL19" s="624"/>
      <c r="DM19" s="624"/>
      <c r="DN19" s="624"/>
      <c r="DO19" s="624"/>
      <c r="DP19" s="625"/>
      <c r="DQ19" s="632" t="s">
        <v>77</v>
      </c>
      <c r="DR19" s="624"/>
      <c r="DS19" s="624"/>
      <c r="DT19" s="624"/>
      <c r="DU19" s="624"/>
      <c r="DV19" s="624"/>
      <c r="DW19" s="624"/>
      <c r="DX19" s="624"/>
      <c r="DY19" s="624"/>
      <c r="DZ19" s="624"/>
      <c r="EA19" s="624"/>
      <c r="EB19" s="624"/>
      <c r="EC19" s="633"/>
    </row>
    <row r="20" spans="2:133" ht="11.25" customHeight="1" x14ac:dyDescent="0.15">
      <c r="B20" s="620" t="s">
        <v>200</v>
      </c>
      <c r="C20" s="621"/>
      <c r="D20" s="621"/>
      <c r="E20" s="621"/>
      <c r="F20" s="621"/>
      <c r="G20" s="621"/>
      <c r="H20" s="621"/>
      <c r="I20" s="621"/>
      <c r="J20" s="621"/>
      <c r="K20" s="621"/>
      <c r="L20" s="621"/>
      <c r="M20" s="621"/>
      <c r="N20" s="621"/>
      <c r="O20" s="621"/>
      <c r="P20" s="621"/>
      <c r="Q20" s="622"/>
      <c r="R20" s="623">
        <v>1568522</v>
      </c>
      <c r="S20" s="624"/>
      <c r="T20" s="624"/>
      <c r="U20" s="624"/>
      <c r="V20" s="624"/>
      <c r="W20" s="624"/>
      <c r="X20" s="624"/>
      <c r="Y20" s="625"/>
      <c r="Z20" s="626">
        <v>69.5</v>
      </c>
      <c r="AA20" s="626"/>
      <c r="AB20" s="626"/>
      <c r="AC20" s="626"/>
      <c r="AD20" s="627">
        <v>1341035</v>
      </c>
      <c r="AE20" s="627"/>
      <c r="AF20" s="627"/>
      <c r="AG20" s="627"/>
      <c r="AH20" s="627"/>
      <c r="AI20" s="627"/>
      <c r="AJ20" s="627"/>
      <c r="AK20" s="627"/>
      <c r="AL20" s="628">
        <v>98.7</v>
      </c>
      <c r="AM20" s="629"/>
      <c r="AN20" s="629"/>
      <c r="AO20" s="630"/>
      <c r="AP20" s="620" t="s">
        <v>201</v>
      </c>
      <c r="AQ20" s="621"/>
      <c r="AR20" s="621"/>
      <c r="AS20" s="621"/>
      <c r="AT20" s="621"/>
      <c r="AU20" s="621"/>
      <c r="AV20" s="621"/>
      <c r="AW20" s="621"/>
      <c r="AX20" s="621"/>
      <c r="AY20" s="621"/>
      <c r="AZ20" s="621"/>
      <c r="BA20" s="621"/>
      <c r="BB20" s="621"/>
      <c r="BC20" s="621"/>
      <c r="BD20" s="621"/>
      <c r="BE20" s="621"/>
      <c r="BF20" s="622"/>
      <c r="BG20" s="623" t="s">
        <v>77</v>
      </c>
      <c r="BH20" s="624"/>
      <c r="BI20" s="624"/>
      <c r="BJ20" s="624"/>
      <c r="BK20" s="624"/>
      <c r="BL20" s="624"/>
      <c r="BM20" s="624"/>
      <c r="BN20" s="625"/>
      <c r="BO20" s="626" t="s">
        <v>77</v>
      </c>
      <c r="BP20" s="626"/>
      <c r="BQ20" s="626"/>
      <c r="BR20" s="626"/>
      <c r="BS20" s="632" t="s">
        <v>77</v>
      </c>
      <c r="BT20" s="624"/>
      <c r="BU20" s="624"/>
      <c r="BV20" s="624"/>
      <c r="BW20" s="624"/>
      <c r="BX20" s="624"/>
      <c r="BY20" s="624"/>
      <c r="BZ20" s="624"/>
      <c r="CA20" s="624"/>
      <c r="CB20" s="633"/>
      <c r="CD20" s="637" t="s">
        <v>202</v>
      </c>
      <c r="CE20" s="638"/>
      <c r="CF20" s="638"/>
      <c r="CG20" s="638"/>
      <c r="CH20" s="638"/>
      <c r="CI20" s="638"/>
      <c r="CJ20" s="638"/>
      <c r="CK20" s="638"/>
      <c r="CL20" s="638"/>
      <c r="CM20" s="638"/>
      <c r="CN20" s="638"/>
      <c r="CO20" s="638"/>
      <c r="CP20" s="638"/>
      <c r="CQ20" s="639"/>
      <c r="CR20" s="623">
        <v>2094900</v>
      </c>
      <c r="CS20" s="624"/>
      <c r="CT20" s="624"/>
      <c r="CU20" s="624"/>
      <c r="CV20" s="624"/>
      <c r="CW20" s="624"/>
      <c r="CX20" s="624"/>
      <c r="CY20" s="625"/>
      <c r="CZ20" s="626">
        <v>100</v>
      </c>
      <c r="DA20" s="626"/>
      <c r="DB20" s="626"/>
      <c r="DC20" s="626"/>
      <c r="DD20" s="632">
        <v>255214</v>
      </c>
      <c r="DE20" s="624"/>
      <c r="DF20" s="624"/>
      <c r="DG20" s="624"/>
      <c r="DH20" s="624"/>
      <c r="DI20" s="624"/>
      <c r="DJ20" s="624"/>
      <c r="DK20" s="624"/>
      <c r="DL20" s="624"/>
      <c r="DM20" s="624"/>
      <c r="DN20" s="624"/>
      <c r="DO20" s="624"/>
      <c r="DP20" s="625"/>
      <c r="DQ20" s="632">
        <v>1697223</v>
      </c>
      <c r="DR20" s="624"/>
      <c r="DS20" s="624"/>
      <c r="DT20" s="624"/>
      <c r="DU20" s="624"/>
      <c r="DV20" s="624"/>
      <c r="DW20" s="624"/>
      <c r="DX20" s="624"/>
      <c r="DY20" s="624"/>
      <c r="DZ20" s="624"/>
      <c r="EA20" s="624"/>
      <c r="EB20" s="624"/>
      <c r="EC20" s="633"/>
    </row>
    <row r="21" spans="2:133" ht="11.25" customHeight="1" x14ac:dyDescent="0.15">
      <c r="B21" s="620" t="s">
        <v>203</v>
      </c>
      <c r="C21" s="621"/>
      <c r="D21" s="621"/>
      <c r="E21" s="621"/>
      <c r="F21" s="621"/>
      <c r="G21" s="621"/>
      <c r="H21" s="621"/>
      <c r="I21" s="621"/>
      <c r="J21" s="621"/>
      <c r="K21" s="621"/>
      <c r="L21" s="621"/>
      <c r="M21" s="621"/>
      <c r="N21" s="621"/>
      <c r="O21" s="621"/>
      <c r="P21" s="621"/>
      <c r="Q21" s="622"/>
      <c r="R21" s="623" t="s">
        <v>77</v>
      </c>
      <c r="S21" s="624"/>
      <c r="T21" s="624"/>
      <c r="U21" s="624"/>
      <c r="V21" s="624"/>
      <c r="W21" s="624"/>
      <c r="X21" s="624"/>
      <c r="Y21" s="625"/>
      <c r="Z21" s="626" t="s">
        <v>77</v>
      </c>
      <c r="AA21" s="626"/>
      <c r="AB21" s="626"/>
      <c r="AC21" s="626"/>
      <c r="AD21" s="627" t="s">
        <v>77</v>
      </c>
      <c r="AE21" s="627"/>
      <c r="AF21" s="627"/>
      <c r="AG21" s="627"/>
      <c r="AH21" s="627"/>
      <c r="AI21" s="627"/>
      <c r="AJ21" s="627"/>
      <c r="AK21" s="627"/>
      <c r="AL21" s="628" t="s">
        <v>77</v>
      </c>
      <c r="AM21" s="629"/>
      <c r="AN21" s="629"/>
      <c r="AO21" s="630"/>
      <c r="AP21" s="640" t="s">
        <v>204</v>
      </c>
      <c r="AQ21" s="641"/>
      <c r="AR21" s="641"/>
      <c r="AS21" s="641"/>
      <c r="AT21" s="641"/>
      <c r="AU21" s="641"/>
      <c r="AV21" s="641"/>
      <c r="AW21" s="641"/>
      <c r="AX21" s="641"/>
      <c r="AY21" s="641"/>
      <c r="AZ21" s="641"/>
      <c r="BA21" s="641"/>
      <c r="BB21" s="641"/>
      <c r="BC21" s="641"/>
      <c r="BD21" s="641"/>
      <c r="BE21" s="641"/>
      <c r="BF21" s="642"/>
      <c r="BG21" s="623" t="s">
        <v>77</v>
      </c>
      <c r="BH21" s="624"/>
      <c r="BI21" s="624"/>
      <c r="BJ21" s="624"/>
      <c r="BK21" s="624"/>
      <c r="BL21" s="624"/>
      <c r="BM21" s="624"/>
      <c r="BN21" s="625"/>
      <c r="BO21" s="626" t="s">
        <v>77</v>
      </c>
      <c r="BP21" s="626"/>
      <c r="BQ21" s="626"/>
      <c r="BR21" s="626"/>
      <c r="BS21" s="632" t="s">
        <v>77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205</v>
      </c>
      <c r="C22" s="621"/>
      <c r="D22" s="621"/>
      <c r="E22" s="621"/>
      <c r="F22" s="621"/>
      <c r="G22" s="621"/>
      <c r="H22" s="621"/>
      <c r="I22" s="621"/>
      <c r="J22" s="621"/>
      <c r="K22" s="621"/>
      <c r="L22" s="621"/>
      <c r="M22" s="621"/>
      <c r="N22" s="621"/>
      <c r="O22" s="621"/>
      <c r="P22" s="621"/>
      <c r="Q22" s="622"/>
      <c r="R22" s="623">
        <v>108</v>
      </c>
      <c r="S22" s="624"/>
      <c r="T22" s="624"/>
      <c r="U22" s="624"/>
      <c r="V22" s="624"/>
      <c r="W22" s="624"/>
      <c r="X22" s="624"/>
      <c r="Y22" s="625"/>
      <c r="Z22" s="626">
        <v>0</v>
      </c>
      <c r="AA22" s="626"/>
      <c r="AB22" s="626"/>
      <c r="AC22" s="626"/>
      <c r="AD22" s="627" t="s">
        <v>77</v>
      </c>
      <c r="AE22" s="627"/>
      <c r="AF22" s="627"/>
      <c r="AG22" s="627"/>
      <c r="AH22" s="627"/>
      <c r="AI22" s="627"/>
      <c r="AJ22" s="627"/>
      <c r="AK22" s="627"/>
      <c r="AL22" s="628" t="s">
        <v>77</v>
      </c>
      <c r="AM22" s="629"/>
      <c r="AN22" s="629"/>
      <c r="AO22" s="630"/>
      <c r="AP22" s="640" t="s">
        <v>206</v>
      </c>
      <c r="AQ22" s="641"/>
      <c r="AR22" s="641"/>
      <c r="AS22" s="641"/>
      <c r="AT22" s="641"/>
      <c r="AU22" s="641"/>
      <c r="AV22" s="641"/>
      <c r="AW22" s="641"/>
      <c r="AX22" s="641"/>
      <c r="AY22" s="641"/>
      <c r="AZ22" s="641"/>
      <c r="BA22" s="641"/>
      <c r="BB22" s="641"/>
      <c r="BC22" s="641"/>
      <c r="BD22" s="641"/>
      <c r="BE22" s="641"/>
      <c r="BF22" s="642"/>
      <c r="BG22" s="623" t="s">
        <v>77</v>
      </c>
      <c r="BH22" s="624"/>
      <c r="BI22" s="624"/>
      <c r="BJ22" s="624"/>
      <c r="BK22" s="624"/>
      <c r="BL22" s="624"/>
      <c r="BM22" s="624"/>
      <c r="BN22" s="625"/>
      <c r="BO22" s="626" t="s">
        <v>77</v>
      </c>
      <c r="BP22" s="626"/>
      <c r="BQ22" s="626"/>
      <c r="BR22" s="626"/>
      <c r="BS22" s="632" t="s">
        <v>77</v>
      </c>
      <c r="BT22" s="624"/>
      <c r="BU22" s="624"/>
      <c r="BV22" s="624"/>
      <c r="BW22" s="624"/>
      <c r="BX22" s="624"/>
      <c r="BY22" s="624"/>
      <c r="BZ22" s="624"/>
      <c r="CA22" s="624"/>
      <c r="CB22" s="633"/>
      <c r="CD22" s="605" t="s">
        <v>207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208</v>
      </c>
      <c r="C23" s="621"/>
      <c r="D23" s="621"/>
      <c r="E23" s="621"/>
      <c r="F23" s="621"/>
      <c r="G23" s="621"/>
      <c r="H23" s="621"/>
      <c r="I23" s="621"/>
      <c r="J23" s="621"/>
      <c r="K23" s="621"/>
      <c r="L23" s="621"/>
      <c r="M23" s="621"/>
      <c r="N23" s="621"/>
      <c r="O23" s="621"/>
      <c r="P23" s="621"/>
      <c r="Q23" s="622"/>
      <c r="R23" s="623">
        <v>45265</v>
      </c>
      <c r="S23" s="624"/>
      <c r="T23" s="624"/>
      <c r="U23" s="624"/>
      <c r="V23" s="624"/>
      <c r="W23" s="624"/>
      <c r="X23" s="624"/>
      <c r="Y23" s="625"/>
      <c r="Z23" s="626">
        <v>2</v>
      </c>
      <c r="AA23" s="626"/>
      <c r="AB23" s="626"/>
      <c r="AC23" s="626"/>
      <c r="AD23" s="627">
        <v>13</v>
      </c>
      <c r="AE23" s="627"/>
      <c r="AF23" s="627"/>
      <c r="AG23" s="627"/>
      <c r="AH23" s="627"/>
      <c r="AI23" s="627"/>
      <c r="AJ23" s="627"/>
      <c r="AK23" s="627"/>
      <c r="AL23" s="628">
        <v>0</v>
      </c>
      <c r="AM23" s="629"/>
      <c r="AN23" s="629"/>
      <c r="AO23" s="630"/>
      <c r="AP23" s="640" t="s">
        <v>209</v>
      </c>
      <c r="AQ23" s="641"/>
      <c r="AR23" s="641"/>
      <c r="AS23" s="641"/>
      <c r="AT23" s="641"/>
      <c r="AU23" s="641"/>
      <c r="AV23" s="641"/>
      <c r="AW23" s="641"/>
      <c r="AX23" s="641"/>
      <c r="AY23" s="641"/>
      <c r="AZ23" s="641"/>
      <c r="BA23" s="641"/>
      <c r="BB23" s="641"/>
      <c r="BC23" s="641"/>
      <c r="BD23" s="641"/>
      <c r="BE23" s="641"/>
      <c r="BF23" s="642"/>
      <c r="BG23" s="623" t="s">
        <v>77</v>
      </c>
      <c r="BH23" s="624"/>
      <c r="BI23" s="624"/>
      <c r="BJ23" s="624"/>
      <c r="BK23" s="624"/>
      <c r="BL23" s="624"/>
      <c r="BM23" s="624"/>
      <c r="BN23" s="625"/>
      <c r="BO23" s="626" t="s">
        <v>77</v>
      </c>
      <c r="BP23" s="626"/>
      <c r="BQ23" s="626"/>
      <c r="BR23" s="626"/>
      <c r="BS23" s="632" t="s">
        <v>77</v>
      </c>
      <c r="BT23" s="624"/>
      <c r="BU23" s="624"/>
      <c r="BV23" s="624"/>
      <c r="BW23" s="624"/>
      <c r="BX23" s="624"/>
      <c r="BY23" s="624"/>
      <c r="BZ23" s="624"/>
      <c r="CA23" s="624"/>
      <c r="CB23" s="633"/>
      <c r="CD23" s="605" t="s">
        <v>148</v>
      </c>
      <c r="CE23" s="606"/>
      <c r="CF23" s="606"/>
      <c r="CG23" s="606"/>
      <c r="CH23" s="606"/>
      <c r="CI23" s="606"/>
      <c r="CJ23" s="606"/>
      <c r="CK23" s="606"/>
      <c r="CL23" s="606"/>
      <c r="CM23" s="606"/>
      <c r="CN23" s="606"/>
      <c r="CO23" s="606"/>
      <c r="CP23" s="606"/>
      <c r="CQ23" s="607"/>
      <c r="CR23" s="605" t="s">
        <v>210</v>
      </c>
      <c r="CS23" s="606"/>
      <c r="CT23" s="606"/>
      <c r="CU23" s="606"/>
      <c r="CV23" s="606"/>
      <c r="CW23" s="606"/>
      <c r="CX23" s="606"/>
      <c r="CY23" s="607"/>
      <c r="CZ23" s="605" t="s">
        <v>211</v>
      </c>
      <c r="DA23" s="606"/>
      <c r="DB23" s="606"/>
      <c r="DC23" s="607"/>
      <c r="DD23" s="605" t="s">
        <v>212</v>
      </c>
      <c r="DE23" s="606"/>
      <c r="DF23" s="606"/>
      <c r="DG23" s="606"/>
      <c r="DH23" s="606"/>
      <c r="DI23" s="606"/>
      <c r="DJ23" s="606"/>
      <c r="DK23" s="607"/>
      <c r="DL23" s="646" t="s">
        <v>213</v>
      </c>
      <c r="DM23" s="647"/>
      <c r="DN23" s="647"/>
      <c r="DO23" s="647"/>
      <c r="DP23" s="647"/>
      <c r="DQ23" s="647"/>
      <c r="DR23" s="647"/>
      <c r="DS23" s="647"/>
      <c r="DT23" s="647"/>
      <c r="DU23" s="647"/>
      <c r="DV23" s="648"/>
      <c r="DW23" s="605" t="s">
        <v>214</v>
      </c>
      <c r="DX23" s="606"/>
      <c r="DY23" s="606"/>
      <c r="DZ23" s="606"/>
      <c r="EA23" s="606"/>
      <c r="EB23" s="606"/>
      <c r="EC23" s="607"/>
    </row>
    <row r="24" spans="2:133" ht="11.25" customHeight="1" x14ac:dyDescent="0.15">
      <c r="B24" s="620" t="s">
        <v>215</v>
      </c>
      <c r="C24" s="621"/>
      <c r="D24" s="621"/>
      <c r="E24" s="621"/>
      <c r="F24" s="621"/>
      <c r="G24" s="621"/>
      <c r="H24" s="621"/>
      <c r="I24" s="621"/>
      <c r="J24" s="621"/>
      <c r="K24" s="621"/>
      <c r="L24" s="621"/>
      <c r="M24" s="621"/>
      <c r="N24" s="621"/>
      <c r="O24" s="621"/>
      <c r="P24" s="621"/>
      <c r="Q24" s="622"/>
      <c r="R24" s="623">
        <v>1155</v>
      </c>
      <c r="S24" s="624"/>
      <c r="T24" s="624"/>
      <c r="U24" s="624"/>
      <c r="V24" s="624"/>
      <c r="W24" s="624"/>
      <c r="X24" s="624"/>
      <c r="Y24" s="625"/>
      <c r="Z24" s="626">
        <v>0.1</v>
      </c>
      <c r="AA24" s="626"/>
      <c r="AB24" s="626"/>
      <c r="AC24" s="626"/>
      <c r="AD24" s="627" t="s">
        <v>77</v>
      </c>
      <c r="AE24" s="627"/>
      <c r="AF24" s="627"/>
      <c r="AG24" s="627"/>
      <c r="AH24" s="627"/>
      <c r="AI24" s="627"/>
      <c r="AJ24" s="627"/>
      <c r="AK24" s="627"/>
      <c r="AL24" s="628" t="s">
        <v>77</v>
      </c>
      <c r="AM24" s="629"/>
      <c r="AN24" s="629"/>
      <c r="AO24" s="630"/>
      <c r="AP24" s="640" t="s">
        <v>216</v>
      </c>
      <c r="AQ24" s="641"/>
      <c r="AR24" s="641"/>
      <c r="AS24" s="641"/>
      <c r="AT24" s="641"/>
      <c r="AU24" s="641"/>
      <c r="AV24" s="641"/>
      <c r="AW24" s="641"/>
      <c r="AX24" s="641"/>
      <c r="AY24" s="641"/>
      <c r="AZ24" s="641"/>
      <c r="BA24" s="641"/>
      <c r="BB24" s="641"/>
      <c r="BC24" s="641"/>
      <c r="BD24" s="641"/>
      <c r="BE24" s="641"/>
      <c r="BF24" s="642"/>
      <c r="BG24" s="623" t="s">
        <v>77</v>
      </c>
      <c r="BH24" s="624"/>
      <c r="BI24" s="624"/>
      <c r="BJ24" s="624"/>
      <c r="BK24" s="624"/>
      <c r="BL24" s="624"/>
      <c r="BM24" s="624"/>
      <c r="BN24" s="625"/>
      <c r="BO24" s="626" t="s">
        <v>77</v>
      </c>
      <c r="BP24" s="626"/>
      <c r="BQ24" s="626"/>
      <c r="BR24" s="626"/>
      <c r="BS24" s="632" t="s">
        <v>77</v>
      </c>
      <c r="BT24" s="624"/>
      <c r="BU24" s="624"/>
      <c r="BV24" s="624"/>
      <c r="BW24" s="624"/>
      <c r="BX24" s="624"/>
      <c r="BY24" s="624"/>
      <c r="BZ24" s="624"/>
      <c r="CA24" s="624"/>
      <c r="CB24" s="633"/>
      <c r="CD24" s="634" t="s">
        <v>217</v>
      </c>
      <c r="CE24" s="635"/>
      <c r="CF24" s="635"/>
      <c r="CG24" s="635"/>
      <c r="CH24" s="635"/>
      <c r="CI24" s="635"/>
      <c r="CJ24" s="635"/>
      <c r="CK24" s="635"/>
      <c r="CL24" s="635"/>
      <c r="CM24" s="635"/>
      <c r="CN24" s="635"/>
      <c r="CO24" s="635"/>
      <c r="CP24" s="635"/>
      <c r="CQ24" s="636"/>
      <c r="CR24" s="612">
        <v>910112</v>
      </c>
      <c r="CS24" s="613"/>
      <c r="CT24" s="613"/>
      <c r="CU24" s="613"/>
      <c r="CV24" s="613"/>
      <c r="CW24" s="613"/>
      <c r="CX24" s="613"/>
      <c r="CY24" s="614"/>
      <c r="CZ24" s="650">
        <v>43.4</v>
      </c>
      <c r="DA24" s="651"/>
      <c r="DB24" s="651"/>
      <c r="DC24" s="652"/>
      <c r="DD24" s="649">
        <v>828788</v>
      </c>
      <c r="DE24" s="613"/>
      <c r="DF24" s="613"/>
      <c r="DG24" s="613"/>
      <c r="DH24" s="613"/>
      <c r="DI24" s="613"/>
      <c r="DJ24" s="613"/>
      <c r="DK24" s="614"/>
      <c r="DL24" s="649">
        <v>825945</v>
      </c>
      <c r="DM24" s="613"/>
      <c r="DN24" s="613"/>
      <c r="DO24" s="613"/>
      <c r="DP24" s="613"/>
      <c r="DQ24" s="613"/>
      <c r="DR24" s="613"/>
      <c r="DS24" s="613"/>
      <c r="DT24" s="613"/>
      <c r="DU24" s="613"/>
      <c r="DV24" s="614"/>
      <c r="DW24" s="617">
        <v>58.1</v>
      </c>
      <c r="DX24" s="618"/>
      <c r="DY24" s="618"/>
      <c r="DZ24" s="618"/>
      <c r="EA24" s="618"/>
      <c r="EB24" s="618"/>
      <c r="EC24" s="619"/>
    </row>
    <row r="25" spans="2:133" ht="11.25" customHeight="1" x14ac:dyDescent="0.15">
      <c r="B25" s="620" t="s">
        <v>218</v>
      </c>
      <c r="C25" s="621"/>
      <c r="D25" s="621"/>
      <c r="E25" s="621"/>
      <c r="F25" s="621"/>
      <c r="G25" s="621"/>
      <c r="H25" s="621"/>
      <c r="I25" s="621"/>
      <c r="J25" s="621"/>
      <c r="K25" s="621"/>
      <c r="L25" s="621"/>
      <c r="M25" s="621"/>
      <c r="N25" s="621"/>
      <c r="O25" s="621"/>
      <c r="P25" s="621"/>
      <c r="Q25" s="622"/>
      <c r="R25" s="623">
        <v>132545</v>
      </c>
      <c r="S25" s="624"/>
      <c r="T25" s="624"/>
      <c r="U25" s="624"/>
      <c r="V25" s="624"/>
      <c r="W25" s="624"/>
      <c r="X25" s="624"/>
      <c r="Y25" s="625"/>
      <c r="Z25" s="626">
        <v>5.9</v>
      </c>
      <c r="AA25" s="626"/>
      <c r="AB25" s="626"/>
      <c r="AC25" s="626"/>
      <c r="AD25" s="627" t="s">
        <v>77</v>
      </c>
      <c r="AE25" s="627"/>
      <c r="AF25" s="627"/>
      <c r="AG25" s="627"/>
      <c r="AH25" s="627"/>
      <c r="AI25" s="627"/>
      <c r="AJ25" s="627"/>
      <c r="AK25" s="627"/>
      <c r="AL25" s="628" t="s">
        <v>77</v>
      </c>
      <c r="AM25" s="629"/>
      <c r="AN25" s="629"/>
      <c r="AO25" s="630"/>
      <c r="AP25" s="640" t="s">
        <v>219</v>
      </c>
      <c r="AQ25" s="641"/>
      <c r="AR25" s="641"/>
      <c r="AS25" s="641"/>
      <c r="AT25" s="641"/>
      <c r="AU25" s="641"/>
      <c r="AV25" s="641"/>
      <c r="AW25" s="641"/>
      <c r="AX25" s="641"/>
      <c r="AY25" s="641"/>
      <c r="AZ25" s="641"/>
      <c r="BA25" s="641"/>
      <c r="BB25" s="641"/>
      <c r="BC25" s="641"/>
      <c r="BD25" s="641"/>
      <c r="BE25" s="641"/>
      <c r="BF25" s="642"/>
      <c r="BG25" s="623" t="s">
        <v>77</v>
      </c>
      <c r="BH25" s="624"/>
      <c r="BI25" s="624"/>
      <c r="BJ25" s="624"/>
      <c r="BK25" s="624"/>
      <c r="BL25" s="624"/>
      <c r="BM25" s="624"/>
      <c r="BN25" s="625"/>
      <c r="BO25" s="626" t="s">
        <v>77</v>
      </c>
      <c r="BP25" s="626"/>
      <c r="BQ25" s="626"/>
      <c r="BR25" s="626"/>
      <c r="BS25" s="632" t="s">
        <v>77</v>
      </c>
      <c r="BT25" s="624"/>
      <c r="BU25" s="624"/>
      <c r="BV25" s="624"/>
      <c r="BW25" s="624"/>
      <c r="BX25" s="624"/>
      <c r="BY25" s="624"/>
      <c r="BZ25" s="624"/>
      <c r="CA25" s="624"/>
      <c r="CB25" s="633"/>
      <c r="CD25" s="637" t="s">
        <v>220</v>
      </c>
      <c r="CE25" s="638"/>
      <c r="CF25" s="638"/>
      <c r="CG25" s="638"/>
      <c r="CH25" s="638"/>
      <c r="CI25" s="638"/>
      <c r="CJ25" s="638"/>
      <c r="CK25" s="638"/>
      <c r="CL25" s="638"/>
      <c r="CM25" s="638"/>
      <c r="CN25" s="638"/>
      <c r="CO25" s="638"/>
      <c r="CP25" s="638"/>
      <c r="CQ25" s="639"/>
      <c r="CR25" s="623">
        <v>507710</v>
      </c>
      <c r="CS25" s="655"/>
      <c r="CT25" s="655"/>
      <c r="CU25" s="655"/>
      <c r="CV25" s="655"/>
      <c r="CW25" s="655"/>
      <c r="CX25" s="655"/>
      <c r="CY25" s="656"/>
      <c r="CZ25" s="657">
        <v>24.2</v>
      </c>
      <c r="DA25" s="658"/>
      <c r="DB25" s="658"/>
      <c r="DC25" s="659"/>
      <c r="DD25" s="632">
        <v>489291</v>
      </c>
      <c r="DE25" s="655"/>
      <c r="DF25" s="655"/>
      <c r="DG25" s="655"/>
      <c r="DH25" s="655"/>
      <c r="DI25" s="655"/>
      <c r="DJ25" s="655"/>
      <c r="DK25" s="656"/>
      <c r="DL25" s="632">
        <v>489245</v>
      </c>
      <c r="DM25" s="655"/>
      <c r="DN25" s="655"/>
      <c r="DO25" s="655"/>
      <c r="DP25" s="655"/>
      <c r="DQ25" s="655"/>
      <c r="DR25" s="655"/>
      <c r="DS25" s="655"/>
      <c r="DT25" s="655"/>
      <c r="DU25" s="655"/>
      <c r="DV25" s="656"/>
      <c r="DW25" s="628">
        <v>34.4</v>
      </c>
      <c r="DX25" s="653"/>
      <c r="DY25" s="653"/>
      <c r="DZ25" s="653"/>
      <c r="EA25" s="653"/>
      <c r="EB25" s="653"/>
      <c r="EC25" s="654"/>
    </row>
    <row r="26" spans="2:133" ht="11.25" customHeight="1" x14ac:dyDescent="0.15">
      <c r="B26" s="660" t="s">
        <v>221</v>
      </c>
      <c r="C26" s="661"/>
      <c r="D26" s="661"/>
      <c r="E26" s="661"/>
      <c r="F26" s="661"/>
      <c r="G26" s="661"/>
      <c r="H26" s="661"/>
      <c r="I26" s="661"/>
      <c r="J26" s="661"/>
      <c r="K26" s="661"/>
      <c r="L26" s="661"/>
      <c r="M26" s="661"/>
      <c r="N26" s="661"/>
      <c r="O26" s="661"/>
      <c r="P26" s="661"/>
      <c r="Q26" s="662"/>
      <c r="R26" s="623" t="s">
        <v>77</v>
      </c>
      <c r="S26" s="624"/>
      <c r="T26" s="624"/>
      <c r="U26" s="624"/>
      <c r="V26" s="624"/>
      <c r="W26" s="624"/>
      <c r="X26" s="624"/>
      <c r="Y26" s="625"/>
      <c r="Z26" s="626" t="s">
        <v>77</v>
      </c>
      <c r="AA26" s="626"/>
      <c r="AB26" s="626"/>
      <c r="AC26" s="626"/>
      <c r="AD26" s="627" t="s">
        <v>77</v>
      </c>
      <c r="AE26" s="627"/>
      <c r="AF26" s="627"/>
      <c r="AG26" s="627"/>
      <c r="AH26" s="627"/>
      <c r="AI26" s="627"/>
      <c r="AJ26" s="627"/>
      <c r="AK26" s="627"/>
      <c r="AL26" s="628" t="s">
        <v>77</v>
      </c>
      <c r="AM26" s="629"/>
      <c r="AN26" s="629"/>
      <c r="AO26" s="630"/>
      <c r="AP26" s="640" t="s">
        <v>222</v>
      </c>
      <c r="AQ26" s="663"/>
      <c r="AR26" s="663"/>
      <c r="AS26" s="663"/>
      <c r="AT26" s="663"/>
      <c r="AU26" s="663"/>
      <c r="AV26" s="663"/>
      <c r="AW26" s="663"/>
      <c r="AX26" s="663"/>
      <c r="AY26" s="663"/>
      <c r="AZ26" s="663"/>
      <c r="BA26" s="663"/>
      <c r="BB26" s="663"/>
      <c r="BC26" s="663"/>
      <c r="BD26" s="663"/>
      <c r="BE26" s="663"/>
      <c r="BF26" s="642"/>
      <c r="BG26" s="623" t="s">
        <v>77</v>
      </c>
      <c r="BH26" s="624"/>
      <c r="BI26" s="624"/>
      <c r="BJ26" s="624"/>
      <c r="BK26" s="624"/>
      <c r="BL26" s="624"/>
      <c r="BM26" s="624"/>
      <c r="BN26" s="625"/>
      <c r="BO26" s="626" t="s">
        <v>77</v>
      </c>
      <c r="BP26" s="626"/>
      <c r="BQ26" s="626"/>
      <c r="BR26" s="626"/>
      <c r="BS26" s="632" t="s">
        <v>77</v>
      </c>
      <c r="BT26" s="624"/>
      <c r="BU26" s="624"/>
      <c r="BV26" s="624"/>
      <c r="BW26" s="624"/>
      <c r="BX26" s="624"/>
      <c r="BY26" s="624"/>
      <c r="BZ26" s="624"/>
      <c r="CA26" s="624"/>
      <c r="CB26" s="633"/>
      <c r="CD26" s="637" t="s">
        <v>223</v>
      </c>
      <c r="CE26" s="638"/>
      <c r="CF26" s="638"/>
      <c r="CG26" s="638"/>
      <c r="CH26" s="638"/>
      <c r="CI26" s="638"/>
      <c r="CJ26" s="638"/>
      <c r="CK26" s="638"/>
      <c r="CL26" s="638"/>
      <c r="CM26" s="638"/>
      <c r="CN26" s="638"/>
      <c r="CO26" s="638"/>
      <c r="CP26" s="638"/>
      <c r="CQ26" s="639"/>
      <c r="CR26" s="623">
        <v>332986</v>
      </c>
      <c r="CS26" s="624"/>
      <c r="CT26" s="624"/>
      <c r="CU26" s="624"/>
      <c r="CV26" s="624"/>
      <c r="CW26" s="624"/>
      <c r="CX26" s="624"/>
      <c r="CY26" s="625"/>
      <c r="CZ26" s="657">
        <v>15.9</v>
      </c>
      <c r="DA26" s="658"/>
      <c r="DB26" s="658"/>
      <c r="DC26" s="659"/>
      <c r="DD26" s="632">
        <v>315556</v>
      </c>
      <c r="DE26" s="624"/>
      <c r="DF26" s="624"/>
      <c r="DG26" s="624"/>
      <c r="DH26" s="624"/>
      <c r="DI26" s="624"/>
      <c r="DJ26" s="624"/>
      <c r="DK26" s="625"/>
      <c r="DL26" s="632" t="s">
        <v>154</v>
      </c>
      <c r="DM26" s="624"/>
      <c r="DN26" s="624"/>
      <c r="DO26" s="624"/>
      <c r="DP26" s="624"/>
      <c r="DQ26" s="624"/>
      <c r="DR26" s="624"/>
      <c r="DS26" s="624"/>
      <c r="DT26" s="624"/>
      <c r="DU26" s="624"/>
      <c r="DV26" s="625"/>
      <c r="DW26" s="628" t="s">
        <v>154</v>
      </c>
      <c r="DX26" s="653"/>
      <c r="DY26" s="653"/>
      <c r="DZ26" s="653"/>
      <c r="EA26" s="653"/>
      <c r="EB26" s="653"/>
      <c r="EC26" s="654"/>
    </row>
    <row r="27" spans="2:133" ht="11.25" customHeight="1" x14ac:dyDescent="0.15">
      <c r="B27" s="620" t="s">
        <v>224</v>
      </c>
      <c r="C27" s="621"/>
      <c r="D27" s="621"/>
      <c r="E27" s="621"/>
      <c r="F27" s="621"/>
      <c r="G27" s="621"/>
      <c r="H27" s="621"/>
      <c r="I27" s="621"/>
      <c r="J27" s="621"/>
      <c r="K27" s="621"/>
      <c r="L27" s="621"/>
      <c r="M27" s="621"/>
      <c r="N27" s="621"/>
      <c r="O27" s="621"/>
      <c r="P27" s="621"/>
      <c r="Q27" s="622"/>
      <c r="R27" s="623">
        <v>152478</v>
      </c>
      <c r="S27" s="624"/>
      <c r="T27" s="624"/>
      <c r="U27" s="624"/>
      <c r="V27" s="624"/>
      <c r="W27" s="624"/>
      <c r="X27" s="624"/>
      <c r="Y27" s="625"/>
      <c r="Z27" s="626">
        <v>6.8</v>
      </c>
      <c r="AA27" s="626"/>
      <c r="AB27" s="626"/>
      <c r="AC27" s="626"/>
      <c r="AD27" s="627" t="s">
        <v>77</v>
      </c>
      <c r="AE27" s="627"/>
      <c r="AF27" s="627"/>
      <c r="AG27" s="627"/>
      <c r="AH27" s="627"/>
      <c r="AI27" s="627"/>
      <c r="AJ27" s="627"/>
      <c r="AK27" s="627"/>
      <c r="AL27" s="628" t="s">
        <v>77</v>
      </c>
      <c r="AM27" s="629"/>
      <c r="AN27" s="629"/>
      <c r="AO27" s="630"/>
      <c r="AP27" s="620" t="s">
        <v>225</v>
      </c>
      <c r="AQ27" s="621"/>
      <c r="AR27" s="621"/>
      <c r="AS27" s="621"/>
      <c r="AT27" s="621"/>
      <c r="AU27" s="621"/>
      <c r="AV27" s="621"/>
      <c r="AW27" s="621"/>
      <c r="AX27" s="621"/>
      <c r="AY27" s="621"/>
      <c r="AZ27" s="621"/>
      <c r="BA27" s="621"/>
      <c r="BB27" s="621"/>
      <c r="BC27" s="621"/>
      <c r="BD27" s="621"/>
      <c r="BE27" s="621"/>
      <c r="BF27" s="622"/>
      <c r="BG27" s="623">
        <v>118310</v>
      </c>
      <c r="BH27" s="624"/>
      <c r="BI27" s="624"/>
      <c r="BJ27" s="624"/>
      <c r="BK27" s="624"/>
      <c r="BL27" s="624"/>
      <c r="BM27" s="624"/>
      <c r="BN27" s="625"/>
      <c r="BO27" s="626">
        <v>100</v>
      </c>
      <c r="BP27" s="626"/>
      <c r="BQ27" s="626"/>
      <c r="BR27" s="626"/>
      <c r="BS27" s="632" t="s">
        <v>77</v>
      </c>
      <c r="BT27" s="624"/>
      <c r="BU27" s="624"/>
      <c r="BV27" s="624"/>
      <c r="BW27" s="624"/>
      <c r="BX27" s="624"/>
      <c r="BY27" s="624"/>
      <c r="BZ27" s="624"/>
      <c r="CA27" s="624"/>
      <c r="CB27" s="633"/>
      <c r="CD27" s="637" t="s">
        <v>226</v>
      </c>
      <c r="CE27" s="638"/>
      <c r="CF27" s="638"/>
      <c r="CG27" s="638"/>
      <c r="CH27" s="638"/>
      <c r="CI27" s="638"/>
      <c r="CJ27" s="638"/>
      <c r="CK27" s="638"/>
      <c r="CL27" s="638"/>
      <c r="CM27" s="638"/>
      <c r="CN27" s="638"/>
      <c r="CO27" s="638"/>
      <c r="CP27" s="638"/>
      <c r="CQ27" s="639"/>
      <c r="CR27" s="623">
        <v>85054</v>
      </c>
      <c r="CS27" s="655"/>
      <c r="CT27" s="655"/>
      <c r="CU27" s="655"/>
      <c r="CV27" s="655"/>
      <c r="CW27" s="655"/>
      <c r="CX27" s="655"/>
      <c r="CY27" s="656"/>
      <c r="CZ27" s="657">
        <v>4.0999999999999996</v>
      </c>
      <c r="DA27" s="658"/>
      <c r="DB27" s="658"/>
      <c r="DC27" s="659"/>
      <c r="DD27" s="632">
        <v>22149</v>
      </c>
      <c r="DE27" s="655"/>
      <c r="DF27" s="655"/>
      <c r="DG27" s="655"/>
      <c r="DH27" s="655"/>
      <c r="DI27" s="655"/>
      <c r="DJ27" s="655"/>
      <c r="DK27" s="656"/>
      <c r="DL27" s="632">
        <v>19352</v>
      </c>
      <c r="DM27" s="655"/>
      <c r="DN27" s="655"/>
      <c r="DO27" s="655"/>
      <c r="DP27" s="655"/>
      <c r="DQ27" s="655"/>
      <c r="DR27" s="655"/>
      <c r="DS27" s="655"/>
      <c r="DT27" s="655"/>
      <c r="DU27" s="655"/>
      <c r="DV27" s="656"/>
      <c r="DW27" s="628">
        <v>1.4</v>
      </c>
      <c r="DX27" s="653"/>
      <c r="DY27" s="653"/>
      <c r="DZ27" s="653"/>
      <c r="EA27" s="653"/>
      <c r="EB27" s="653"/>
      <c r="EC27" s="654"/>
    </row>
    <row r="28" spans="2:133" ht="11.25" customHeight="1" x14ac:dyDescent="0.15">
      <c r="B28" s="620" t="s">
        <v>227</v>
      </c>
      <c r="C28" s="621"/>
      <c r="D28" s="621"/>
      <c r="E28" s="621"/>
      <c r="F28" s="621"/>
      <c r="G28" s="621"/>
      <c r="H28" s="621"/>
      <c r="I28" s="621"/>
      <c r="J28" s="621"/>
      <c r="K28" s="621"/>
      <c r="L28" s="621"/>
      <c r="M28" s="621"/>
      <c r="N28" s="621"/>
      <c r="O28" s="621"/>
      <c r="P28" s="621"/>
      <c r="Q28" s="622"/>
      <c r="R28" s="623">
        <v>8958</v>
      </c>
      <c r="S28" s="624"/>
      <c r="T28" s="624"/>
      <c r="U28" s="624"/>
      <c r="V28" s="624"/>
      <c r="W28" s="624"/>
      <c r="X28" s="624"/>
      <c r="Y28" s="625"/>
      <c r="Z28" s="626">
        <v>0.4</v>
      </c>
      <c r="AA28" s="626"/>
      <c r="AB28" s="626"/>
      <c r="AC28" s="626"/>
      <c r="AD28" s="627" t="s">
        <v>77</v>
      </c>
      <c r="AE28" s="627"/>
      <c r="AF28" s="627"/>
      <c r="AG28" s="627"/>
      <c r="AH28" s="627"/>
      <c r="AI28" s="627"/>
      <c r="AJ28" s="627"/>
      <c r="AK28" s="627"/>
      <c r="AL28" s="628" t="s">
        <v>77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228</v>
      </c>
      <c r="CE28" s="638"/>
      <c r="CF28" s="638"/>
      <c r="CG28" s="638"/>
      <c r="CH28" s="638"/>
      <c r="CI28" s="638"/>
      <c r="CJ28" s="638"/>
      <c r="CK28" s="638"/>
      <c r="CL28" s="638"/>
      <c r="CM28" s="638"/>
      <c r="CN28" s="638"/>
      <c r="CO28" s="638"/>
      <c r="CP28" s="638"/>
      <c r="CQ28" s="639"/>
      <c r="CR28" s="623">
        <v>317348</v>
      </c>
      <c r="CS28" s="624"/>
      <c r="CT28" s="624"/>
      <c r="CU28" s="624"/>
      <c r="CV28" s="624"/>
      <c r="CW28" s="624"/>
      <c r="CX28" s="624"/>
      <c r="CY28" s="625"/>
      <c r="CZ28" s="657">
        <v>15.1</v>
      </c>
      <c r="DA28" s="658"/>
      <c r="DB28" s="658"/>
      <c r="DC28" s="659"/>
      <c r="DD28" s="632">
        <v>317348</v>
      </c>
      <c r="DE28" s="624"/>
      <c r="DF28" s="624"/>
      <c r="DG28" s="624"/>
      <c r="DH28" s="624"/>
      <c r="DI28" s="624"/>
      <c r="DJ28" s="624"/>
      <c r="DK28" s="625"/>
      <c r="DL28" s="632">
        <v>317348</v>
      </c>
      <c r="DM28" s="624"/>
      <c r="DN28" s="624"/>
      <c r="DO28" s="624"/>
      <c r="DP28" s="624"/>
      <c r="DQ28" s="624"/>
      <c r="DR28" s="624"/>
      <c r="DS28" s="624"/>
      <c r="DT28" s="624"/>
      <c r="DU28" s="624"/>
      <c r="DV28" s="625"/>
      <c r="DW28" s="628">
        <v>22.3</v>
      </c>
      <c r="DX28" s="653"/>
      <c r="DY28" s="653"/>
      <c r="DZ28" s="653"/>
      <c r="EA28" s="653"/>
      <c r="EB28" s="653"/>
      <c r="EC28" s="654"/>
    </row>
    <row r="29" spans="2:133" ht="11.25" customHeight="1" x14ac:dyDescent="0.15">
      <c r="B29" s="620" t="s">
        <v>229</v>
      </c>
      <c r="C29" s="621"/>
      <c r="D29" s="621"/>
      <c r="E29" s="621"/>
      <c r="F29" s="621"/>
      <c r="G29" s="621"/>
      <c r="H29" s="621"/>
      <c r="I29" s="621"/>
      <c r="J29" s="621"/>
      <c r="K29" s="621"/>
      <c r="L29" s="621"/>
      <c r="M29" s="621"/>
      <c r="N29" s="621"/>
      <c r="O29" s="621"/>
      <c r="P29" s="621"/>
      <c r="Q29" s="622"/>
      <c r="R29" s="623">
        <v>10989</v>
      </c>
      <c r="S29" s="624"/>
      <c r="T29" s="624"/>
      <c r="U29" s="624"/>
      <c r="V29" s="624"/>
      <c r="W29" s="624"/>
      <c r="X29" s="624"/>
      <c r="Y29" s="625"/>
      <c r="Z29" s="626">
        <v>0.5</v>
      </c>
      <c r="AA29" s="626"/>
      <c r="AB29" s="626"/>
      <c r="AC29" s="626"/>
      <c r="AD29" s="627" t="s">
        <v>77</v>
      </c>
      <c r="AE29" s="627"/>
      <c r="AF29" s="627"/>
      <c r="AG29" s="627"/>
      <c r="AH29" s="627"/>
      <c r="AI29" s="627"/>
      <c r="AJ29" s="627"/>
      <c r="AK29" s="627"/>
      <c r="AL29" s="628" t="s">
        <v>77</v>
      </c>
      <c r="AM29" s="629"/>
      <c r="AN29" s="629"/>
      <c r="AO29" s="630"/>
      <c r="AP29" s="602" t="s">
        <v>148</v>
      </c>
      <c r="AQ29" s="603"/>
      <c r="AR29" s="603"/>
      <c r="AS29" s="603"/>
      <c r="AT29" s="603"/>
      <c r="AU29" s="603"/>
      <c r="AV29" s="603"/>
      <c r="AW29" s="603"/>
      <c r="AX29" s="603"/>
      <c r="AY29" s="603"/>
      <c r="AZ29" s="603"/>
      <c r="BA29" s="603"/>
      <c r="BB29" s="603"/>
      <c r="BC29" s="603"/>
      <c r="BD29" s="603"/>
      <c r="BE29" s="603"/>
      <c r="BF29" s="604"/>
      <c r="BG29" s="602" t="s">
        <v>230</v>
      </c>
      <c r="BH29" s="664"/>
      <c r="BI29" s="664"/>
      <c r="BJ29" s="664"/>
      <c r="BK29" s="664"/>
      <c r="BL29" s="664"/>
      <c r="BM29" s="664"/>
      <c r="BN29" s="664"/>
      <c r="BO29" s="664"/>
      <c r="BP29" s="664"/>
      <c r="BQ29" s="665"/>
      <c r="BR29" s="602" t="s">
        <v>231</v>
      </c>
      <c r="BS29" s="664"/>
      <c r="BT29" s="664"/>
      <c r="BU29" s="664"/>
      <c r="BV29" s="664"/>
      <c r="BW29" s="664"/>
      <c r="BX29" s="664"/>
      <c r="BY29" s="664"/>
      <c r="BZ29" s="664"/>
      <c r="CA29" s="664"/>
      <c r="CB29" s="665"/>
      <c r="CD29" s="684" t="s">
        <v>232</v>
      </c>
      <c r="CE29" s="685"/>
      <c r="CF29" s="637" t="s">
        <v>233</v>
      </c>
      <c r="CG29" s="638"/>
      <c r="CH29" s="638"/>
      <c r="CI29" s="638"/>
      <c r="CJ29" s="638"/>
      <c r="CK29" s="638"/>
      <c r="CL29" s="638"/>
      <c r="CM29" s="638"/>
      <c r="CN29" s="638"/>
      <c r="CO29" s="638"/>
      <c r="CP29" s="638"/>
      <c r="CQ29" s="639"/>
      <c r="CR29" s="623">
        <v>317348</v>
      </c>
      <c r="CS29" s="655"/>
      <c r="CT29" s="655"/>
      <c r="CU29" s="655"/>
      <c r="CV29" s="655"/>
      <c r="CW29" s="655"/>
      <c r="CX29" s="655"/>
      <c r="CY29" s="656"/>
      <c r="CZ29" s="657">
        <v>15.1</v>
      </c>
      <c r="DA29" s="658"/>
      <c r="DB29" s="658"/>
      <c r="DC29" s="659"/>
      <c r="DD29" s="632">
        <v>317348</v>
      </c>
      <c r="DE29" s="655"/>
      <c r="DF29" s="655"/>
      <c r="DG29" s="655"/>
      <c r="DH29" s="655"/>
      <c r="DI29" s="655"/>
      <c r="DJ29" s="655"/>
      <c r="DK29" s="656"/>
      <c r="DL29" s="632">
        <v>317348</v>
      </c>
      <c r="DM29" s="655"/>
      <c r="DN29" s="655"/>
      <c r="DO29" s="655"/>
      <c r="DP29" s="655"/>
      <c r="DQ29" s="655"/>
      <c r="DR29" s="655"/>
      <c r="DS29" s="655"/>
      <c r="DT29" s="655"/>
      <c r="DU29" s="655"/>
      <c r="DV29" s="656"/>
      <c r="DW29" s="628">
        <v>22.3</v>
      </c>
      <c r="DX29" s="653"/>
      <c r="DY29" s="653"/>
      <c r="DZ29" s="653"/>
      <c r="EA29" s="653"/>
      <c r="EB29" s="653"/>
      <c r="EC29" s="654"/>
    </row>
    <row r="30" spans="2:133" ht="11.25" customHeight="1" x14ac:dyDescent="0.15">
      <c r="B30" s="620" t="s">
        <v>234</v>
      </c>
      <c r="C30" s="621"/>
      <c r="D30" s="621"/>
      <c r="E30" s="621"/>
      <c r="F30" s="621"/>
      <c r="G30" s="621"/>
      <c r="H30" s="621"/>
      <c r="I30" s="621"/>
      <c r="J30" s="621"/>
      <c r="K30" s="621"/>
      <c r="L30" s="621"/>
      <c r="M30" s="621"/>
      <c r="N30" s="621"/>
      <c r="O30" s="621"/>
      <c r="P30" s="621"/>
      <c r="Q30" s="622"/>
      <c r="R30" s="623">
        <v>469</v>
      </c>
      <c r="S30" s="624"/>
      <c r="T30" s="624"/>
      <c r="U30" s="624"/>
      <c r="V30" s="624"/>
      <c r="W30" s="624"/>
      <c r="X30" s="624"/>
      <c r="Y30" s="625"/>
      <c r="Z30" s="626">
        <v>0</v>
      </c>
      <c r="AA30" s="626"/>
      <c r="AB30" s="626"/>
      <c r="AC30" s="626"/>
      <c r="AD30" s="627" t="s">
        <v>77</v>
      </c>
      <c r="AE30" s="627"/>
      <c r="AF30" s="627"/>
      <c r="AG30" s="627"/>
      <c r="AH30" s="627"/>
      <c r="AI30" s="627"/>
      <c r="AJ30" s="627"/>
      <c r="AK30" s="627"/>
      <c r="AL30" s="628" t="s">
        <v>77</v>
      </c>
      <c r="AM30" s="629"/>
      <c r="AN30" s="629"/>
      <c r="AO30" s="630"/>
      <c r="AP30" s="669" t="s">
        <v>235</v>
      </c>
      <c r="AQ30" s="670"/>
      <c r="AR30" s="670"/>
      <c r="AS30" s="670"/>
      <c r="AT30" s="675" t="s">
        <v>236</v>
      </c>
      <c r="AU30" s="173"/>
      <c r="AV30" s="173"/>
      <c r="AW30" s="173"/>
      <c r="AX30" s="609" t="s">
        <v>121</v>
      </c>
      <c r="AY30" s="610"/>
      <c r="AZ30" s="610"/>
      <c r="BA30" s="610"/>
      <c r="BB30" s="610"/>
      <c r="BC30" s="610"/>
      <c r="BD30" s="610"/>
      <c r="BE30" s="610"/>
      <c r="BF30" s="611"/>
      <c r="BG30" s="681">
        <v>99.5</v>
      </c>
      <c r="BH30" s="682"/>
      <c r="BI30" s="682"/>
      <c r="BJ30" s="682"/>
      <c r="BK30" s="682"/>
      <c r="BL30" s="682"/>
      <c r="BM30" s="618">
        <v>97.1</v>
      </c>
      <c r="BN30" s="682"/>
      <c r="BO30" s="682"/>
      <c r="BP30" s="682"/>
      <c r="BQ30" s="683"/>
      <c r="BR30" s="681">
        <v>99.5</v>
      </c>
      <c r="BS30" s="682"/>
      <c r="BT30" s="682"/>
      <c r="BU30" s="682"/>
      <c r="BV30" s="682"/>
      <c r="BW30" s="682"/>
      <c r="BX30" s="618">
        <v>97</v>
      </c>
      <c r="BY30" s="682"/>
      <c r="BZ30" s="682"/>
      <c r="CA30" s="682"/>
      <c r="CB30" s="683"/>
      <c r="CD30" s="686"/>
      <c r="CE30" s="687"/>
      <c r="CF30" s="637" t="s">
        <v>237</v>
      </c>
      <c r="CG30" s="638"/>
      <c r="CH30" s="638"/>
      <c r="CI30" s="638"/>
      <c r="CJ30" s="638"/>
      <c r="CK30" s="638"/>
      <c r="CL30" s="638"/>
      <c r="CM30" s="638"/>
      <c r="CN30" s="638"/>
      <c r="CO30" s="638"/>
      <c r="CP30" s="638"/>
      <c r="CQ30" s="639"/>
      <c r="CR30" s="623">
        <v>292483</v>
      </c>
      <c r="CS30" s="624"/>
      <c r="CT30" s="624"/>
      <c r="CU30" s="624"/>
      <c r="CV30" s="624"/>
      <c r="CW30" s="624"/>
      <c r="CX30" s="624"/>
      <c r="CY30" s="625"/>
      <c r="CZ30" s="657">
        <v>14</v>
      </c>
      <c r="DA30" s="658"/>
      <c r="DB30" s="658"/>
      <c r="DC30" s="659"/>
      <c r="DD30" s="632">
        <v>292483</v>
      </c>
      <c r="DE30" s="624"/>
      <c r="DF30" s="624"/>
      <c r="DG30" s="624"/>
      <c r="DH30" s="624"/>
      <c r="DI30" s="624"/>
      <c r="DJ30" s="624"/>
      <c r="DK30" s="625"/>
      <c r="DL30" s="632">
        <v>292483</v>
      </c>
      <c r="DM30" s="624"/>
      <c r="DN30" s="624"/>
      <c r="DO30" s="624"/>
      <c r="DP30" s="624"/>
      <c r="DQ30" s="624"/>
      <c r="DR30" s="624"/>
      <c r="DS30" s="624"/>
      <c r="DT30" s="624"/>
      <c r="DU30" s="624"/>
      <c r="DV30" s="625"/>
      <c r="DW30" s="628">
        <v>20.6</v>
      </c>
      <c r="DX30" s="653"/>
      <c r="DY30" s="653"/>
      <c r="DZ30" s="653"/>
      <c r="EA30" s="653"/>
      <c r="EB30" s="653"/>
      <c r="EC30" s="654"/>
    </row>
    <row r="31" spans="2:133" ht="11.25" customHeight="1" x14ac:dyDescent="0.15">
      <c r="B31" s="620" t="s">
        <v>238</v>
      </c>
      <c r="C31" s="621"/>
      <c r="D31" s="621"/>
      <c r="E31" s="621"/>
      <c r="F31" s="621"/>
      <c r="G31" s="621"/>
      <c r="H31" s="621"/>
      <c r="I31" s="621"/>
      <c r="J31" s="621"/>
      <c r="K31" s="621"/>
      <c r="L31" s="621"/>
      <c r="M31" s="621"/>
      <c r="N31" s="621"/>
      <c r="O31" s="621"/>
      <c r="P31" s="621"/>
      <c r="Q31" s="622"/>
      <c r="R31" s="623">
        <v>161072</v>
      </c>
      <c r="S31" s="624"/>
      <c r="T31" s="624"/>
      <c r="U31" s="624"/>
      <c r="V31" s="624"/>
      <c r="W31" s="624"/>
      <c r="X31" s="624"/>
      <c r="Y31" s="625"/>
      <c r="Z31" s="626">
        <v>7.1</v>
      </c>
      <c r="AA31" s="626"/>
      <c r="AB31" s="626"/>
      <c r="AC31" s="626"/>
      <c r="AD31" s="627" t="s">
        <v>77</v>
      </c>
      <c r="AE31" s="627"/>
      <c r="AF31" s="627"/>
      <c r="AG31" s="627"/>
      <c r="AH31" s="627"/>
      <c r="AI31" s="627"/>
      <c r="AJ31" s="627"/>
      <c r="AK31" s="627"/>
      <c r="AL31" s="628" t="s">
        <v>77</v>
      </c>
      <c r="AM31" s="629"/>
      <c r="AN31" s="629"/>
      <c r="AO31" s="630"/>
      <c r="AP31" s="671"/>
      <c r="AQ31" s="672"/>
      <c r="AR31" s="672"/>
      <c r="AS31" s="672"/>
      <c r="AT31" s="676"/>
      <c r="AU31" s="172" t="s">
        <v>239</v>
      </c>
      <c r="AV31" s="172"/>
      <c r="AW31" s="172"/>
      <c r="AX31" s="620" t="s">
        <v>240</v>
      </c>
      <c r="AY31" s="621"/>
      <c r="AZ31" s="621"/>
      <c r="BA31" s="621"/>
      <c r="BB31" s="621"/>
      <c r="BC31" s="621"/>
      <c r="BD31" s="621"/>
      <c r="BE31" s="621"/>
      <c r="BF31" s="622"/>
      <c r="BG31" s="678">
        <v>100</v>
      </c>
      <c r="BH31" s="655"/>
      <c r="BI31" s="655"/>
      <c r="BJ31" s="655"/>
      <c r="BK31" s="655"/>
      <c r="BL31" s="655"/>
      <c r="BM31" s="629">
        <v>100</v>
      </c>
      <c r="BN31" s="679"/>
      <c r="BO31" s="679"/>
      <c r="BP31" s="679"/>
      <c r="BQ31" s="680"/>
      <c r="BR31" s="678">
        <v>100</v>
      </c>
      <c r="BS31" s="655"/>
      <c r="BT31" s="655"/>
      <c r="BU31" s="655"/>
      <c r="BV31" s="655"/>
      <c r="BW31" s="655"/>
      <c r="BX31" s="629">
        <v>100</v>
      </c>
      <c r="BY31" s="679"/>
      <c r="BZ31" s="679"/>
      <c r="CA31" s="679"/>
      <c r="CB31" s="680"/>
      <c r="CD31" s="686"/>
      <c r="CE31" s="687"/>
      <c r="CF31" s="637" t="s">
        <v>241</v>
      </c>
      <c r="CG31" s="638"/>
      <c r="CH31" s="638"/>
      <c r="CI31" s="638"/>
      <c r="CJ31" s="638"/>
      <c r="CK31" s="638"/>
      <c r="CL31" s="638"/>
      <c r="CM31" s="638"/>
      <c r="CN31" s="638"/>
      <c r="CO31" s="638"/>
      <c r="CP31" s="638"/>
      <c r="CQ31" s="639"/>
      <c r="CR31" s="623">
        <v>24865</v>
      </c>
      <c r="CS31" s="655"/>
      <c r="CT31" s="655"/>
      <c r="CU31" s="655"/>
      <c r="CV31" s="655"/>
      <c r="CW31" s="655"/>
      <c r="CX31" s="655"/>
      <c r="CY31" s="656"/>
      <c r="CZ31" s="657">
        <v>1.2</v>
      </c>
      <c r="DA31" s="658"/>
      <c r="DB31" s="658"/>
      <c r="DC31" s="659"/>
      <c r="DD31" s="632">
        <v>24865</v>
      </c>
      <c r="DE31" s="655"/>
      <c r="DF31" s="655"/>
      <c r="DG31" s="655"/>
      <c r="DH31" s="655"/>
      <c r="DI31" s="655"/>
      <c r="DJ31" s="655"/>
      <c r="DK31" s="656"/>
      <c r="DL31" s="632">
        <v>24865</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242</v>
      </c>
      <c r="C32" s="621"/>
      <c r="D32" s="621"/>
      <c r="E32" s="621"/>
      <c r="F32" s="621"/>
      <c r="G32" s="621"/>
      <c r="H32" s="621"/>
      <c r="I32" s="621"/>
      <c r="J32" s="621"/>
      <c r="K32" s="621"/>
      <c r="L32" s="621"/>
      <c r="M32" s="621"/>
      <c r="N32" s="621"/>
      <c r="O32" s="621"/>
      <c r="P32" s="621"/>
      <c r="Q32" s="622"/>
      <c r="R32" s="623">
        <v>67975</v>
      </c>
      <c r="S32" s="624"/>
      <c r="T32" s="624"/>
      <c r="U32" s="624"/>
      <c r="V32" s="624"/>
      <c r="W32" s="624"/>
      <c r="X32" s="624"/>
      <c r="Y32" s="625"/>
      <c r="Z32" s="626">
        <v>3</v>
      </c>
      <c r="AA32" s="626"/>
      <c r="AB32" s="626"/>
      <c r="AC32" s="626"/>
      <c r="AD32" s="627">
        <v>17386</v>
      </c>
      <c r="AE32" s="627"/>
      <c r="AF32" s="627"/>
      <c r="AG32" s="627"/>
      <c r="AH32" s="627"/>
      <c r="AI32" s="627"/>
      <c r="AJ32" s="627"/>
      <c r="AK32" s="627"/>
      <c r="AL32" s="628">
        <v>1.3</v>
      </c>
      <c r="AM32" s="629"/>
      <c r="AN32" s="629"/>
      <c r="AO32" s="630"/>
      <c r="AP32" s="673"/>
      <c r="AQ32" s="674"/>
      <c r="AR32" s="674"/>
      <c r="AS32" s="674"/>
      <c r="AT32" s="677"/>
      <c r="AU32" s="174"/>
      <c r="AV32" s="174"/>
      <c r="AW32" s="174"/>
      <c r="AX32" s="666" t="s">
        <v>243</v>
      </c>
      <c r="AY32" s="667"/>
      <c r="AZ32" s="667"/>
      <c r="BA32" s="667"/>
      <c r="BB32" s="667"/>
      <c r="BC32" s="667"/>
      <c r="BD32" s="667"/>
      <c r="BE32" s="667"/>
      <c r="BF32" s="668"/>
      <c r="BG32" s="690">
        <v>99</v>
      </c>
      <c r="BH32" s="691"/>
      <c r="BI32" s="691"/>
      <c r="BJ32" s="691"/>
      <c r="BK32" s="691"/>
      <c r="BL32" s="691"/>
      <c r="BM32" s="692">
        <v>93.7</v>
      </c>
      <c r="BN32" s="691"/>
      <c r="BO32" s="691"/>
      <c r="BP32" s="691"/>
      <c r="BQ32" s="693"/>
      <c r="BR32" s="690">
        <v>98.9</v>
      </c>
      <c r="BS32" s="691"/>
      <c r="BT32" s="691"/>
      <c r="BU32" s="691"/>
      <c r="BV32" s="691"/>
      <c r="BW32" s="691"/>
      <c r="BX32" s="692">
        <v>93.8</v>
      </c>
      <c r="BY32" s="691"/>
      <c r="BZ32" s="691"/>
      <c r="CA32" s="691"/>
      <c r="CB32" s="693"/>
      <c r="CD32" s="688"/>
      <c r="CE32" s="689"/>
      <c r="CF32" s="637" t="s">
        <v>244</v>
      </c>
      <c r="CG32" s="638"/>
      <c r="CH32" s="638"/>
      <c r="CI32" s="638"/>
      <c r="CJ32" s="638"/>
      <c r="CK32" s="638"/>
      <c r="CL32" s="638"/>
      <c r="CM32" s="638"/>
      <c r="CN32" s="638"/>
      <c r="CO32" s="638"/>
      <c r="CP32" s="638"/>
      <c r="CQ32" s="639"/>
      <c r="CR32" s="623" t="s">
        <v>77</v>
      </c>
      <c r="CS32" s="624"/>
      <c r="CT32" s="624"/>
      <c r="CU32" s="624"/>
      <c r="CV32" s="624"/>
      <c r="CW32" s="624"/>
      <c r="CX32" s="624"/>
      <c r="CY32" s="625"/>
      <c r="CZ32" s="657" t="s">
        <v>77</v>
      </c>
      <c r="DA32" s="658"/>
      <c r="DB32" s="658"/>
      <c r="DC32" s="659"/>
      <c r="DD32" s="632" t="s">
        <v>77</v>
      </c>
      <c r="DE32" s="624"/>
      <c r="DF32" s="624"/>
      <c r="DG32" s="624"/>
      <c r="DH32" s="624"/>
      <c r="DI32" s="624"/>
      <c r="DJ32" s="624"/>
      <c r="DK32" s="625"/>
      <c r="DL32" s="632" t="s">
        <v>77</v>
      </c>
      <c r="DM32" s="624"/>
      <c r="DN32" s="624"/>
      <c r="DO32" s="624"/>
      <c r="DP32" s="624"/>
      <c r="DQ32" s="624"/>
      <c r="DR32" s="624"/>
      <c r="DS32" s="624"/>
      <c r="DT32" s="624"/>
      <c r="DU32" s="624"/>
      <c r="DV32" s="625"/>
      <c r="DW32" s="628" t="s">
        <v>77</v>
      </c>
      <c r="DX32" s="653"/>
      <c r="DY32" s="653"/>
      <c r="DZ32" s="653"/>
      <c r="EA32" s="653"/>
      <c r="EB32" s="653"/>
      <c r="EC32" s="654"/>
    </row>
    <row r="33" spans="2:133" ht="11.25" customHeight="1" x14ac:dyDescent="0.15">
      <c r="B33" s="620" t="s">
        <v>245</v>
      </c>
      <c r="C33" s="621"/>
      <c r="D33" s="621"/>
      <c r="E33" s="621"/>
      <c r="F33" s="621"/>
      <c r="G33" s="621"/>
      <c r="H33" s="621"/>
      <c r="I33" s="621"/>
      <c r="J33" s="621"/>
      <c r="K33" s="621"/>
      <c r="L33" s="621"/>
      <c r="M33" s="621"/>
      <c r="N33" s="621"/>
      <c r="O33" s="621"/>
      <c r="P33" s="621"/>
      <c r="Q33" s="622"/>
      <c r="R33" s="623">
        <v>108702</v>
      </c>
      <c r="S33" s="624"/>
      <c r="T33" s="624"/>
      <c r="U33" s="624"/>
      <c r="V33" s="624"/>
      <c r="W33" s="624"/>
      <c r="X33" s="624"/>
      <c r="Y33" s="625"/>
      <c r="Z33" s="626">
        <v>4.8</v>
      </c>
      <c r="AA33" s="626"/>
      <c r="AB33" s="626"/>
      <c r="AC33" s="626"/>
      <c r="AD33" s="627" t="s">
        <v>77</v>
      </c>
      <c r="AE33" s="627"/>
      <c r="AF33" s="627"/>
      <c r="AG33" s="627"/>
      <c r="AH33" s="627"/>
      <c r="AI33" s="627"/>
      <c r="AJ33" s="627"/>
      <c r="AK33" s="627"/>
      <c r="AL33" s="628" t="s">
        <v>77</v>
      </c>
      <c r="AM33" s="629"/>
      <c r="AN33" s="629"/>
      <c r="AO33" s="630"/>
      <c r="AP33" s="175"/>
      <c r="AQ33" s="176"/>
      <c r="AR33" s="172"/>
      <c r="AS33" s="173"/>
      <c r="AT33" s="173"/>
      <c r="AU33" s="173"/>
      <c r="AV33" s="173"/>
      <c r="AW33" s="173"/>
      <c r="AX33" s="173"/>
      <c r="AY33" s="173"/>
      <c r="AZ33" s="173"/>
      <c r="BA33" s="173"/>
      <c r="BB33" s="173"/>
      <c r="BC33" s="173"/>
      <c r="BD33" s="173"/>
      <c r="BE33" s="173"/>
      <c r="BF33" s="173"/>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D33" s="637" t="s">
        <v>246</v>
      </c>
      <c r="CE33" s="638"/>
      <c r="CF33" s="638"/>
      <c r="CG33" s="638"/>
      <c r="CH33" s="638"/>
      <c r="CI33" s="638"/>
      <c r="CJ33" s="638"/>
      <c r="CK33" s="638"/>
      <c r="CL33" s="638"/>
      <c r="CM33" s="638"/>
      <c r="CN33" s="638"/>
      <c r="CO33" s="638"/>
      <c r="CP33" s="638"/>
      <c r="CQ33" s="639"/>
      <c r="CR33" s="623">
        <v>929574</v>
      </c>
      <c r="CS33" s="655"/>
      <c r="CT33" s="655"/>
      <c r="CU33" s="655"/>
      <c r="CV33" s="655"/>
      <c r="CW33" s="655"/>
      <c r="CX33" s="655"/>
      <c r="CY33" s="656"/>
      <c r="CZ33" s="657">
        <v>44.4</v>
      </c>
      <c r="DA33" s="658"/>
      <c r="DB33" s="658"/>
      <c r="DC33" s="659"/>
      <c r="DD33" s="632">
        <v>776765</v>
      </c>
      <c r="DE33" s="655"/>
      <c r="DF33" s="655"/>
      <c r="DG33" s="655"/>
      <c r="DH33" s="655"/>
      <c r="DI33" s="655"/>
      <c r="DJ33" s="655"/>
      <c r="DK33" s="656"/>
      <c r="DL33" s="632">
        <v>366207</v>
      </c>
      <c r="DM33" s="655"/>
      <c r="DN33" s="655"/>
      <c r="DO33" s="655"/>
      <c r="DP33" s="655"/>
      <c r="DQ33" s="655"/>
      <c r="DR33" s="655"/>
      <c r="DS33" s="655"/>
      <c r="DT33" s="655"/>
      <c r="DU33" s="655"/>
      <c r="DV33" s="656"/>
      <c r="DW33" s="628">
        <v>25.7</v>
      </c>
      <c r="DX33" s="653"/>
      <c r="DY33" s="653"/>
      <c r="DZ33" s="653"/>
      <c r="EA33" s="653"/>
      <c r="EB33" s="653"/>
      <c r="EC33" s="654"/>
    </row>
    <row r="34" spans="2:133" ht="11.25" customHeight="1" x14ac:dyDescent="0.15">
      <c r="B34" s="620" t="s">
        <v>247</v>
      </c>
      <c r="C34" s="621"/>
      <c r="D34" s="621"/>
      <c r="E34" s="621"/>
      <c r="F34" s="621"/>
      <c r="G34" s="621"/>
      <c r="H34" s="621"/>
      <c r="I34" s="621"/>
      <c r="J34" s="621"/>
      <c r="K34" s="621"/>
      <c r="L34" s="621"/>
      <c r="M34" s="621"/>
      <c r="N34" s="621"/>
      <c r="O34" s="621"/>
      <c r="P34" s="621"/>
      <c r="Q34" s="622"/>
      <c r="R34" s="623" t="s">
        <v>77</v>
      </c>
      <c r="S34" s="624"/>
      <c r="T34" s="624"/>
      <c r="U34" s="624"/>
      <c r="V34" s="624"/>
      <c r="W34" s="624"/>
      <c r="X34" s="624"/>
      <c r="Y34" s="625"/>
      <c r="Z34" s="626" t="s">
        <v>77</v>
      </c>
      <c r="AA34" s="626"/>
      <c r="AB34" s="626"/>
      <c r="AC34" s="626"/>
      <c r="AD34" s="627" t="s">
        <v>77</v>
      </c>
      <c r="AE34" s="627"/>
      <c r="AF34" s="627"/>
      <c r="AG34" s="627"/>
      <c r="AH34" s="627"/>
      <c r="AI34" s="627"/>
      <c r="AJ34" s="627"/>
      <c r="AK34" s="627"/>
      <c r="AL34" s="628" t="s">
        <v>77</v>
      </c>
      <c r="AM34" s="629"/>
      <c r="AN34" s="629"/>
      <c r="AO34" s="630"/>
      <c r="AP34" s="177"/>
      <c r="AQ34" s="602" t="s">
        <v>248</v>
      </c>
      <c r="AR34" s="603"/>
      <c r="AS34" s="603"/>
      <c r="AT34" s="603"/>
      <c r="AU34" s="603"/>
      <c r="AV34" s="603"/>
      <c r="AW34" s="603"/>
      <c r="AX34" s="603"/>
      <c r="AY34" s="603"/>
      <c r="AZ34" s="603"/>
      <c r="BA34" s="603"/>
      <c r="BB34" s="603"/>
      <c r="BC34" s="603"/>
      <c r="BD34" s="603"/>
      <c r="BE34" s="603"/>
      <c r="BF34" s="604"/>
      <c r="BG34" s="602" t="s">
        <v>249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250</v>
      </c>
      <c r="CE34" s="638"/>
      <c r="CF34" s="638"/>
      <c r="CG34" s="638"/>
      <c r="CH34" s="638"/>
      <c r="CI34" s="638"/>
      <c r="CJ34" s="638"/>
      <c r="CK34" s="638"/>
      <c r="CL34" s="638"/>
      <c r="CM34" s="638"/>
      <c r="CN34" s="638"/>
      <c r="CO34" s="638"/>
      <c r="CP34" s="638"/>
      <c r="CQ34" s="639"/>
      <c r="CR34" s="623">
        <v>329384</v>
      </c>
      <c r="CS34" s="624"/>
      <c r="CT34" s="624"/>
      <c r="CU34" s="624"/>
      <c r="CV34" s="624"/>
      <c r="CW34" s="624"/>
      <c r="CX34" s="624"/>
      <c r="CY34" s="625"/>
      <c r="CZ34" s="657">
        <v>15.7</v>
      </c>
      <c r="DA34" s="658"/>
      <c r="DB34" s="658"/>
      <c r="DC34" s="659"/>
      <c r="DD34" s="632">
        <v>248454</v>
      </c>
      <c r="DE34" s="624"/>
      <c r="DF34" s="624"/>
      <c r="DG34" s="624"/>
      <c r="DH34" s="624"/>
      <c r="DI34" s="624"/>
      <c r="DJ34" s="624"/>
      <c r="DK34" s="625"/>
      <c r="DL34" s="632">
        <v>200152</v>
      </c>
      <c r="DM34" s="624"/>
      <c r="DN34" s="624"/>
      <c r="DO34" s="624"/>
      <c r="DP34" s="624"/>
      <c r="DQ34" s="624"/>
      <c r="DR34" s="624"/>
      <c r="DS34" s="624"/>
      <c r="DT34" s="624"/>
      <c r="DU34" s="624"/>
      <c r="DV34" s="625"/>
      <c r="DW34" s="628">
        <v>14.1</v>
      </c>
      <c r="DX34" s="653"/>
      <c r="DY34" s="653"/>
      <c r="DZ34" s="653"/>
      <c r="EA34" s="653"/>
      <c r="EB34" s="653"/>
      <c r="EC34" s="654"/>
    </row>
    <row r="35" spans="2:133" ht="11.25" customHeight="1" x14ac:dyDescent="0.15">
      <c r="B35" s="620" t="s">
        <v>251</v>
      </c>
      <c r="C35" s="621"/>
      <c r="D35" s="621"/>
      <c r="E35" s="621"/>
      <c r="F35" s="621"/>
      <c r="G35" s="621"/>
      <c r="H35" s="621"/>
      <c r="I35" s="621"/>
      <c r="J35" s="621"/>
      <c r="K35" s="621"/>
      <c r="L35" s="621"/>
      <c r="M35" s="621"/>
      <c r="N35" s="621"/>
      <c r="O35" s="621"/>
      <c r="P35" s="621"/>
      <c r="Q35" s="622"/>
      <c r="R35" s="623">
        <v>64302</v>
      </c>
      <c r="S35" s="624"/>
      <c r="T35" s="624"/>
      <c r="U35" s="624"/>
      <c r="V35" s="624"/>
      <c r="W35" s="624"/>
      <c r="X35" s="624"/>
      <c r="Y35" s="625"/>
      <c r="Z35" s="626">
        <v>2.8</v>
      </c>
      <c r="AA35" s="626"/>
      <c r="AB35" s="626"/>
      <c r="AC35" s="626"/>
      <c r="AD35" s="627" t="s">
        <v>77</v>
      </c>
      <c r="AE35" s="627"/>
      <c r="AF35" s="627"/>
      <c r="AG35" s="627"/>
      <c r="AH35" s="627"/>
      <c r="AI35" s="627"/>
      <c r="AJ35" s="627"/>
      <c r="AK35" s="627"/>
      <c r="AL35" s="628" t="s">
        <v>77</v>
      </c>
      <c r="AM35" s="629"/>
      <c r="AN35" s="629"/>
      <c r="AO35" s="630"/>
      <c r="AP35" s="177"/>
      <c r="AQ35" s="634" t="s">
        <v>252</v>
      </c>
      <c r="AR35" s="635"/>
      <c r="AS35" s="635"/>
      <c r="AT35" s="635"/>
      <c r="AU35" s="635"/>
      <c r="AV35" s="635"/>
      <c r="AW35" s="635"/>
      <c r="AX35" s="635"/>
      <c r="AY35" s="636"/>
      <c r="AZ35" s="612">
        <v>318958</v>
      </c>
      <c r="BA35" s="613"/>
      <c r="BB35" s="613"/>
      <c r="BC35" s="613"/>
      <c r="BD35" s="613"/>
      <c r="BE35" s="613"/>
      <c r="BF35" s="694"/>
      <c r="BG35" s="634" t="s">
        <v>253</v>
      </c>
      <c r="BH35" s="635"/>
      <c r="BI35" s="635"/>
      <c r="BJ35" s="635"/>
      <c r="BK35" s="635"/>
      <c r="BL35" s="635"/>
      <c r="BM35" s="635"/>
      <c r="BN35" s="635"/>
      <c r="BO35" s="635"/>
      <c r="BP35" s="635"/>
      <c r="BQ35" s="635"/>
      <c r="BR35" s="635"/>
      <c r="BS35" s="635"/>
      <c r="BT35" s="635"/>
      <c r="BU35" s="636"/>
      <c r="BV35" s="612">
        <v>241</v>
      </c>
      <c r="BW35" s="613"/>
      <c r="BX35" s="613"/>
      <c r="BY35" s="613"/>
      <c r="BZ35" s="613"/>
      <c r="CA35" s="613"/>
      <c r="CB35" s="694"/>
      <c r="CD35" s="637" t="s">
        <v>254</v>
      </c>
      <c r="CE35" s="638"/>
      <c r="CF35" s="638"/>
      <c r="CG35" s="638"/>
      <c r="CH35" s="638"/>
      <c r="CI35" s="638"/>
      <c r="CJ35" s="638"/>
      <c r="CK35" s="638"/>
      <c r="CL35" s="638"/>
      <c r="CM35" s="638"/>
      <c r="CN35" s="638"/>
      <c r="CO35" s="638"/>
      <c r="CP35" s="638"/>
      <c r="CQ35" s="639"/>
      <c r="CR35" s="623">
        <v>9499</v>
      </c>
      <c r="CS35" s="655"/>
      <c r="CT35" s="655"/>
      <c r="CU35" s="655"/>
      <c r="CV35" s="655"/>
      <c r="CW35" s="655"/>
      <c r="CX35" s="655"/>
      <c r="CY35" s="656"/>
      <c r="CZ35" s="657">
        <v>0.5</v>
      </c>
      <c r="DA35" s="658"/>
      <c r="DB35" s="658"/>
      <c r="DC35" s="659"/>
      <c r="DD35" s="632">
        <v>3412</v>
      </c>
      <c r="DE35" s="655"/>
      <c r="DF35" s="655"/>
      <c r="DG35" s="655"/>
      <c r="DH35" s="655"/>
      <c r="DI35" s="655"/>
      <c r="DJ35" s="655"/>
      <c r="DK35" s="656"/>
      <c r="DL35" s="632">
        <v>3412</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66" t="s">
        <v>255</v>
      </c>
      <c r="C36" s="667"/>
      <c r="D36" s="667"/>
      <c r="E36" s="667"/>
      <c r="F36" s="667"/>
      <c r="G36" s="667"/>
      <c r="H36" s="667"/>
      <c r="I36" s="667"/>
      <c r="J36" s="667"/>
      <c r="K36" s="667"/>
      <c r="L36" s="667"/>
      <c r="M36" s="667"/>
      <c r="N36" s="667"/>
      <c r="O36" s="667"/>
      <c r="P36" s="667"/>
      <c r="Q36" s="668"/>
      <c r="R36" s="695">
        <v>2258238</v>
      </c>
      <c r="S36" s="696"/>
      <c r="T36" s="696"/>
      <c r="U36" s="696"/>
      <c r="V36" s="696"/>
      <c r="W36" s="696"/>
      <c r="X36" s="696"/>
      <c r="Y36" s="697"/>
      <c r="Z36" s="698">
        <v>100</v>
      </c>
      <c r="AA36" s="698"/>
      <c r="AB36" s="698"/>
      <c r="AC36" s="698"/>
      <c r="AD36" s="699">
        <v>1358434</v>
      </c>
      <c r="AE36" s="699"/>
      <c r="AF36" s="699"/>
      <c r="AG36" s="699"/>
      <c r="AH36" s="699"/>
      <c r="AI36" s="699"/>
      <c r="AJ36" s="699"/>
      <c r="AK36" s="699"/>
      <c r="AL36" s="700">
        <v>100</v>
      </c>
      <c r="AM36" s="692"/>
      <c r="AN36" s="692"/>
      <c r="AO36" s="701"/>
      <c r="AQ36" s="702" t="s">
        <v>256</v>
      </c>
      <c r="AR36" s="703"/>
      <c r="AS36" s="703"/>
      <c r="AT36" s="703"/>
      <c r="AU36" s="703"/>
      <c r="AV36" s="703"/>
      <c r="AW36" s="703"/>
      <c r="AX36" s="703"/>
      <c r="AY36" s="704"/>
      <c r="AZ36" s="623">
        <v>58207</v>
      </c>
      <c r="BA36" s="624"/>
      <c r="BB36" s="624"/>
      <c r="BC36" s="624"/>
      <c r="BD36" s="655"/>
      <c r="BE36" s="655"/>
      <c r="BF36" s="680"/>
      <c r="BG36" s="637" t="s">
        <v>257</v>
      </c>
      <c r="BH36" s="638"/>
      <c r="BI36" s="638"/>
      <c r="BJ36" s="638"/>
      <c r="BK36" s="638"/>
      <c r="BL36" s="638"/>
      <c r="BM36" s="638"/>
      <c r="BN36" s="638"/>
      <c r="BO36" s="638"/>
      <c r="BP36" s="638"/>
      <c r="BQ36" s="638"/>
      <c r="BR36" s="638"/>
      <c r="BS36" s="638"/>
      <c r="BT36" s="638"/>
      <c r="BU36" s="639"/>
      <c r="BV36" s="623">
        <v>-7453</v>
      </c>
      <c r="BW36" s="624"/>
      <c r="BX36" s="624"/>
      <c r="BY36" s="624"/>
      <c r="BZ36" s="624"/>
      <c r="CA36" s="624"/>
      <c r="CB36" s="633"/>
      <c r="CD36" s="637" t="s">
        <v>258</v>
      </c>
      <c r="CE36" s="638"/>
      <c r="CF36" s="638"/>
      <c r="CG36" s="638"/>
      <c r="CH36" s="638"/>
      <c r="CI36" s="638"/>
      <c r="CJ36" s="638"/>
      <c r="CK36" s="638"/>
      <c r="CL36" s="638"/>
      <c r="CM36" s="638"/>
      <c r="CN36" s="638"/>
      <c r="CO36" s="638"/>
      <c r="CP36" s="638"/>
      <c r="CQ36" s="639"/>
      <c r="CR36" s="623">
        <v>98921</v>
      </c>
      <c r="CS36" s="624"/>
      <c r="CT36" s="624"/>
      <c r="CU36" s="624"/>
      <c r="CV36" s="624"/>
      <c r="CW36" s="624"/>
      <c r="CX36" s="624"/>
      <c r="CY36" s="625"/>
      <c r="CZ36" s="657">
        <v>4.7</v>
      </c>
      <c r="DA36" s="658"/>
      <c r="DB36" s="658"/>
      <c r="DC36" s="659"/>
      <c r="DD36" s="632">
        <v>60873</v>
      </c>
      <c r="DE36" s="624"/>
      <c r="DF36" s="624"/>
      <c r="DG36" s="624"/>
      <c r="DH36" s="624"/>
      <c r="DI36" s="624"/>
      <c r="DJ36" s="624"/>
      <c r="DK36" s="625"/>
      <c r="DL36" s="632">
        <v>31197</v>
      </c>
      <c r="DM36" s="624"/>
      <c r="DN36" s="624"/>
      <c r="DO36" s="624"/>
      <c r="DP36" s="624"/>
      <c r="DQ36" s="624"/>
      <c r="DR36" s="624"/>
      <c r="DS36" s="624"/>
      <c r="DT36" s="624"/>
      <c r="DU36" s="624"/>
      <c r="DV36" s="625"/>
      <c r="DW36" s="628">
        <v>2.2000000000000002</v>
      </c>
      <c r="DX36" s="653"/>
      <c r="DY36" s="653"/>
      <c r="DZ36" s="653"/>
      <c r="EA36" s="653"/>
      <c r="EB36" s="653"/>
      <c r="EC36" s="654"/>
    </row>
    <row r="37" spans="2:133" ht="11.25" customHeight="1" x14ac:dyDescent="0.15">
      <c r="AQ37" s="702" t="s">
        <v>259</v>
      </c>
      <c r="AR37" s="703"/>
      <c r="AS37" s="703"/>
      <c r="AT37" s="703"/>
      <c r="AU37" s="703"/>
      <c r="AV37" s="703"/>
      <c r="AW37" s="703"/>
      <c r="AX37" s="703"/>
      <c r="AY37" s="704"/>
      <c r="AZ37" s="623">
        <v>48950</v>
      </c>
      <c r="BA37" s="624"/>
      <c r="BB37" s="624"/>
      <c r="BC37" s="624"/>
      <c r="BD37" s="655"/>
      <c r="BE37" s="655"/>
      <c r="BF37" s="680"/>
      <c r="BG37" s="637" t="s">
        <v>260</v>
      </c>
      <c r="BH37" s="638"/>
      <c r="BI37" s="638"/>
      <c r="BJ37" s="638"/>
      <c r="BK37" s="638"/>
      <c r="BL37" s="638"/>
      <c r="BM37" s="638"/>
      <c r="BN37" s="638"/>
      <c r="BO37" s="638"/>
      <c r="BP37" s="638"/>
      <c r="BQ37" s="638"/>
      <c r="BR37" s="638"/>
      <c r="BS37" s="638"/>
      <c r="BT37" s="638"/>
      <c r="BU37" s="639"/>
      <c r="BV37" s="623">
        <v>449</v>
      </c>
      <c r="BW37" s="624"/>
      <c r="BX37" s="624"/>
      <c r="BY37" s="624"/>
      <c r="BZ37" s="624"/>
      <c r="CA37" s="624"/>
      <c r="CB37" s="633"/>
      <c r="CD37" s="637" t="s">
        <v>261</v>
      </c>
      <c r="CE37" s="638"/>
      <c r="CF37" s="638"/>
      <c r="CG37" s="638"/>
      <c r="CH37" s="638"/>
      <c r="CI37" s="638"/>
      <c r="CJ37" s="638"/>
      <c r="CK37" s="638"/>
      <c r="CL37" s="638"/>
      <c r="CM37" s="638"/>
      <c r="CN37" s="638"/>
      <c r="CO37" s="638"/>
      <c r="CP37" s="638"/>
      <c r="CQ37" s="639"/>
      <c r="CR37" s="623">
        <v>3005</v>
      </c>
      <c r="CS37" s="655"/>
      <c r="CT37" s="655"/>
      <c r="CU37" s="655"/>
      <c r="CV37" s="655"/>
      <c r="CW37" s="655"/>
      <c r="CX37" s="655"/>
      <c r="CY37" s="656"/>
      <c r="CZ37" s="657">
        <v>0.1</v>
      </c>
      <c r="DA37" s="658"/>
      <c r="DB37" s="658"/>
      <c r="DC37" s="659"/>
      <c r="DD37" s="632">
        <v>3005</v>
      </c>
      <c r="DE37" s="655"/>
      <c r="DF37" s="655"/>
      <c r="DG37" s="655"/>
      <c r="DH37" s="655"/>
      <c r="DI37" s="655"/>
      <c r="DJ37" s="655"/>
      <c r="DK37" s="656"/>
      <c r="DL37" s="632">
        <v>2743</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AQ38" s="702" t="s">
        <v>262</v>
      </c>
      <c r="AR38" s="703"/>
      <c r="AS38" s="703"/>
      <c r="AT38" s="703"/>
      <c r="AU38" s="703"/>
      <c r="AV38" s="703"/>
      <c r="AW38" s="703"/>
      <c r="AX38" s="703"/>
      <c r="AY38" s="704"/>
      <c r="AZ38" s="623">
        <v>30630</v>
      </c>
      <c r="BA38" s="624"/>
      <c r="BB38" s="624"/>
      <c r="BC38" s="624"/>
      <c r="BD38" s="655"/>
      <c r="BE38" s="655"/>
      <c r="BF38" s="680"/>
      <c r="BG38" s="637" t="s">
        <v>263</v>
      </c>
      <c r="BH38" s="638"/>
      <c r="BI38" s="638"/>
      <c r="BJ38" s="638"/>
      <c r="BK38" s="638"/>
      <c r="BL38" s="638"/>
      <c r="BM38" s="638"/>
      <c r="BN38" s="638"/>
      <c r="BO38" s="638"/>
      <c r="BP38" s="638"/>
      <c r="BQ38" s="638"/>
      <c r="BR38" s="638"/>
      <c r="BS38" s="638"/>
      <c r="BT38" s="638"/>
      <c r="BU38" s="639"/>
      <c r="BV38" s="623">
        <v>760</v>
      </c>
      <c r="BW38" s="624"/>
      <c r="BX38" s="624"/>
      <c r="BY38" s="624"/>
      <c r="BZ38" s="624"/>
      <c r="CA38" s="624"/>
      <c r="CB38" s="633"/>
      <c r="CD38" s="637" t="s">
        <v>264</v>
      </c>
      <c r="CE38" s="638"/>
      <c r="CF38" s="638"/>
      <c r="CG38" s="638"/>
      <c r="CH38" s="638"/>
      <c r="CI38" s="638"/>
      <c r="CJ38" s="638"/>
      <c r="CK38" s="638"/>
      <c r="CL38" s="638"/>
      <c r="CM38" s="638"/>
      <c r="CN38" s="638"/>
      <c r="CO38" s="638"/>
      <c r="CP38" s="638"/>
      <c r="CQ38" s="639"/>
      <c r="CR38" s="623">
        <v>318958</v>
      </c>
      <c r="CS38" s="624"/>
      <c r="CT38" s="624"/>
      <c r="CU38" s="624"/>
      <c r="CV38" s="624"/>
      <c r="CW38" s="624"/>
      <c r="CX38" s="624"/>
      <c r="CY38" s="625"/>
      <c r="CZ38" s="657">
        <v>15.2</v>
      </c>
      <c r="DA38" s="658"/>
      <c r="DB38" s="658"/>
      <c r="DC38" s="659"/>
      <c r="DD38" s="632">
        <v>294026</v>
      </c>
      <c r="DE38" s="624"/>
      <c r="DF38" s="624"/>
      <c r="DG38" s="624"/>
      <c r="DH38" s="624"/>
      <c r="DI38" s="624"/>
      <c r="DJ38" s="624"/>
      <c r="DK38" s="625"/>
      <c r="DL38" s="632">
        <v>131446</v>
      </c>
      <c r="DM38" s="624"/>
      <c r="DN38" s="624"/>
      <c r="DO38" s="624"/>
      <c r="DP38" s="624"/>
      <c r="DQ38" s="624"/>
      <c r="DR38" s="624"/>
      <c r="DS38" s="624"/>
      <c r="DT38" s="624"/>
      <c r="DU38" s="624"/>
      <c r="DV38" s="625"/>
      <c r="DW38" s="628">
        <v>9.1999999999999993</v>
      </c>
      <c r="DX38" s="653"/>
      <c r="DY38" s="653"/>
      <c r="DZ38" s="653"/>
      <c r="EA38" s="653"/>
      <c r="EB38" s="653"/>
      <c r="EC38" s="654"/>
    </row>
    <row r="39" spans="2:133" ht="11.25" customHeight="1" x14ac:dyDescent="0.15">
      <c r="AQ39" s="702" t="s">
        <v>265</v>
      </c>
      <c r="AR39" s="703"/>
      <c r="AS39" s="703"/>
      <c r="AT39" s="703"/>
      <c r="AU39" s="703"/>
      <c r="AV39" s="703"/>
      <c r="AW39" s="703"/>
      <c r="AX39" s="703"/>
      <c r="AY39" s="704"/>
      <c r="AZ39" s="623">
        <v>18600</v>
      </c>
      <c r="BA39" s="624"/>
      <c r="BB39" s="624"/>
      <c r="BC39" s="624"/>
      <c r="BD39" s="655"/>
      <c r="BE39" s="655"/>
      <c r="BF39" s="680"/>
      <c r="BG39" s="708" t="s">
        <v>266</v>
      </c>
      <c r="BH39" s="709"/>
      <c r="BI39" s="709"/>
      <c r="BJ39" s="709"/>
      <c r="BK39" s="709"/>
      <c r="BL39" s="178"/>
      <c r="BM39" s="638" t="s">
        <v>267</v>
      </c>
      <c r="BN39" s="638"/>
      <c r="BO39" s="638"/>
      <c r="BP39" s="638"/>
      <c r="BQ39" s="638"/>
      <c r="BR39" s="638"/>
      <c r="BS39" s="638"/>
      <c r="BT39" s="638"/>
      <c r="BU39" s="639"/>
      <c r="BV39" s="623">
        <v>59</v>
      </c>
      <c r="BW39" s="624"/>
      <c r="BX39" s="624"/>
      <c r="BY39" s="624"/>
      <c r="BZ39" s="624"/>
      <c r="CA39" s="624"/>
      <c r="CB39" s="633"/>
      <c r="CD39" s="637" t="s">
        <v>268</v>
      </c>
      <c r="CE39" s="638"/>
      <c r="CF39" s="638"/>
      <c r="CG39" s="638"/>
      <c r="CH39" s="638"/>
      <c r="CI39" s="638"/>
      <c r="CJ39" s="638"/>
      <c r="CK39" s="638"/>
      <c r="CL39" s="638"/>
      <c r="CM39" s="638"/>
      <c r="CN39" s="638"/>
      <c r="CO39" s="638"/>
      <c r="CP39" s="638"/>
      <c r="CQ39" s="639"/>
      <c r="CR39" s="623">
        <v>172812</v>
      </c>
      <c r="CS39" s="655"/>
      <c r="CT39" s="655"/>
      <c r="CU39" s="655"/>
      <c r="CV39" s="655"/>
      <c r="CW39" s="655"/>
      <c r="CX39" s="655"/>
      <c r="CY39" s="656"/>
      <c r="CZ39" s="657">
        <v>8.1999999999999993</v>
      </c>
      <c r="DA39" s="658"/>
      <c r="DB39" s="658"/>
      <c r="DC39" s="659"/>
      <c r="DD39" s="632">
        <v>170000</v>
      </c>
      <c r="DE39" s="655"/>
      <c r="DF39" s="655"/>
      <c r="DG39" s="655"/>
      <c r="DH39" s="655"/>
      <c r="DI39" s="655"/>
      <c r="DJ39" s="655"/>
      <c r="DK39" s="656"/>
      <c r="DL39" s="632" t="s">
        <v>77</v>
      </c>
      <c r="DM39" s="655"/>
      <c r="DN39" s="655"/>
      <c r="DO39" s="655"/>
      <c r="DP39" s="655"/>
      <c r="DQ39" s="655"/>
      <c r="DR39" s="655"/>
      <c r="DS39" s="655"/>
      <c r="DT39" s="655"/>
      <c r="DU39" s="655"/>
      <c r="DV39" s="656"/>
      <c r="DW39" s="628" t="s">
        <v>77</v>
      </c>
      <c r="DX39" s="653"/>
      <c r="DY39" s="653"/>
      <c r="DZ39" s="653"/>
      <c r="EA39" s="653"/>
      <c r="EB39" s="653"/>
      <c r="EC39" s="654"/>
    </row>
    <row r="40" spans="2:133" ht="11.25" customHeight="1" x14ac:dyDescent="0.15">
      <c r="B40" s="172"/>
      <c r="C40" s="172"/>
      <c r="D40" s="172"/>
      <c r="E40" s="172"/>
      <c r="F40" s="172"/>
      <c r="G40" s="172"/>
      <c r="H40" s="172"/>
      <c r="I40" s="172"/>
      <c r="J40" s="172"/>
      <c r="K40" s="172"/>
      <c r="L40" s="172"/>
      <c r="M40" s="172"/>
      <c r="N40" s="172"/>
      <c r="O40" s="172"/>
      <c r="P40" s="172"/>
      <c r="Q40" s="172"/>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Q40" s="702" t="s">
        <v>269</v>
      </c>
      <c r="AR40" s="703"/>
      <c r="AS40" s="703"/>
      <c r="AT40" s="703"/>
      <c r="AU40" s="703"/>
      <c r="AV40" s="703"/>
      <c r="AW40" s="703"/>
      <c r="AX40" s="703"/>
      <c r="AY40" s="704"/>
      <c r="AZ40" s="623">
        <v>72385</v>
      </c>
      <c r="BA40" s="624"/>
      <c r="BB40" s="624"/>
      <c r="BC40" s="624"/>
      <c r="BD40" s="655"/>
      <c r="BE40" s="655"/>
      <c r="BF40" s="680"/>
      <c r="BG40" s="708"/>
      <c r="BH40" s="709"/>
      <c r="BI40" s="709"/>
      <c r="BJ40" s="709"/>
      <c r="BK40" s="709"/>
      <c r="BL40" s="178"/>
      <c r="BM40" s="638" t="s">
        <v>270</v>
      </c>
      <c r="BN40" s="638"/>
      <c r="BO40" s="638"/>
      <c r="BP40" s="638"/>
      <c r="BQ40" s="638"/>
      <c r="BR40" s="638"/>
      <c r="BS40" s="638"/>
      <c r="BT40" s="638"/>
      <c r="BU40" s="639"/>
      <c r="BV40" s="623">
        <v>129</v>
      </c>
      <c r="BW40" s="624"/>
      <c r="BX40" s="624"/>
      <c r="BY40" s="624"/>
      <c r="BZ40" s="624"/>
      <c r="CA40" s="624"/>
      <c r="CB40" s="633"/>
      <c r="CD40" s="637" t="s">
        <v>271</v>
      </c>
      <c r="CE40" s="638"/>
      <c r="CF40" s="638"/>
      <c r="CG40" s="638"/>
      <c r="CH40" s="638"/>
      <c r="CI40" s="638"/>
      <c r="CJ40" s="638"/>
      <c r="CK40" s="638"/>
      <c r="CL40" s="638"/>
      <c r="CM40" s="638"/>
      <c r="CN40" s="638"/>
      <c r="CO40" s="638"/>
      <c r="CP40" s="638"/>
      <c r="CQ40" s="639"/>
      <c r="CR40" s="623" t="s">
        <v>77</v>
      </c>
      <c r="CS40" s="624"/>
      <c r="CT40" s="624"/>
      <c r="CU40" s="624"/>
      <c r="CV40" s="624"/>
      <c r="CW40" s="624"/>
      <c r="CX40" s="624"/>
      <c r="CY40" s="625"/>
      <c r="CZ40" s="657" t="s">
        <v>77</v>
      </c>
      <c r="DA40" s="658"/>
      <c r="DB40" s="658"/>
      <c r="DC40" s="659"/>
      <c r="DD40" s="632" t="s">
        <v>77</v>
      </c>
      <c r="DE40" s="624"/>
      <c r="DF40" s="624"/>
      <c r="DG40" s="624"/>
      <c r="DH40" s="624"/>
      <c r="DI40" s="624"/>
      <c r="DJ40" s="624"/>
      <c r="DK40" s="625"/>
      <c r="DL40" s="632" t="s">
        <v>77</v>
      </c>
      <c r="DM40" s="624"/>
      <c r="DN40" s="624"/>
      <c r="DO40" s="624"/>
      <c r="DP40" s="624"/>
      <c r="DQ40" s="624"/>
      <c r="DR40" s="624"/>
      <c r="DS40" s="624"/>
      <c r="DT40" s="624"/>
      <c r="DU40" s="624"/>
      <c r="DV40" s="625"/>
      <c r="DW40" s="628" t="s">
        <v>77</v>
      </c>
      <c r="DX40" s="653"/>
      <c r="DY40" s="653"/>
      <c r="DZ40" s="653"/>
      <c r="EA40" s="653"/>
      <c r="EB40" s="653"/>
      <c r="EC40" s="654"/>
    </row>
    <row r="41" spans="2:133" ht="11.25" customHeight="1" x14ac:dyDescent="0.15">
      <c r="B41" s="172"/>
      <c r="C41" s="172"/>
      <c r="D41" s="172"/>
      <c r="E41" s="172"/>
      <c r="F41" s="172"/>
      <c r="G41" s="172"/>
      <c r="H41" s="172"/>
      <c r="I41" s="172"/>
      <c r="J41" s="172"/>
      <c r="K41" s="172"/>
      <c r="L41" s="172"/>
      <c r="M41" s="172"/>
      <c r="N41" s="172"/>
      <c r="O41" s="172"/>
      <c r="P41" s="172"/>
      <c r="Q41" s="172"/>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Q41" s="643" t="s">
        <v>272</v>
      </c>
      <c r="AR41" s="644"/>
      <c r="AS41" s="644"/>
      <c r="AT41" s="644"/>
      <c r="AU41" s="644"/>
      <c r="AV41" s="644"/>
      <c r="AW41" s="644"/>
      <c r="AX41" s="644"/>
      <c r="AY41" s="645"/>
      <c r="AZ41" s="695">
        <v>90186</v>
      </c>
      <c r="BA41" s="696"/>
      <c r="BB41" s="696"/>
      <c r="BC41" s="696"/>
      <c r="BD41" s="691"/>
      <c r="BE41" s="691"/>
      <c r="BF41" s="693"/>
      <c r="BG41" s="710"/>
      <c r="BH41" s="711"/>
      <c r="BI41" s="711"/>
      <c r="BJ41" s="711"/>
      <c r="BK41" s="711"/>
      <c r="BL41" s="180"/>
      <c r="BM41" s="644" t="s">
        <v>273</v>
      </c>
      <c r="BN41" s="644"/>
      <c r="BO41" s="644"/>
      <c r="BP41" s="644"/>
      <c r="BQ41" s="644"/>
      <c r="BR41" s="644"/>
      <c r="BS41" s="644"/>
      <c r="BT41" s="644"/>
      <c r="BU41" s="645"/>
      <c r="BV41" s="695">
        <v>339</v>
      </c>
      <c r="BW41" s="696"/>
      <c r="BX41" s="696"/>
      <c r="BY41" s="696"/>
      <c r="BZ41" s="696"/>
      <c r="CA41" s="696"/>
      <c r="CB41" s="705"/>
      <c r="CD41" s="637" t="s">
        <v>274</v>
      </c>
      <c r="CE41" s="638"/>
      <c r="CF41" s="638"/>
      <c r="CG41" s="638"/>
      <c r="CH41" s="638"/>
      <c r="CI41" s="638"/>
      <c r="CJ41" s="638"/>
      <c r="CK41" s="638"/>
      <c r="CL41" s="638"/>
      <c r="CM41" s="638"/>
      <c r="CN41" s="638"/>
      <c r="CO41" s="638"/>
      <c r="CP41" s="638"/>
      <c r="CQ41" s="639"/>
      <c r="CR41" s="623" t="s">
        <v>154</v>
      </c>
      <c r="CS41" s="655"/>
      <c r="CT41" s="655"/>
      <c r="CU41" s="655"/>
      <c r="CV41" s="655"/>
      <c r="CW41" s="655"/>
      <c r="CX41" s="655"/>
      <c r="CY41" s="656"/>
      <c r="CZ41" s="657" t="s">
        <v>154</v>
      </c>
      <c r="DA41" s="658"/>
      <c r="DB41" s="658"/>
      <c r="DC41" s="659"/>
      <c r="DD41" s="632" t="s">
        <v>154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72" t="s">
        <v>275</v>
      </c>
      <c r="C42" s="172"/>
      <c r="D42" s="172"/>
      <c r="E42" s="172"/>
      <c r="F42" s="172"/>
      <c r="G42" s="172"/>
      <c r="H42" s="172"/>
      <c r="I42" s="172"/>
      <c r="J42" s="172"/>
      <c r="K42" s="172"/>
      <c r="L42" s="172"/>
      <c r="M42" s="172"/>
      <c r="N42" s="172"/>
      <c r="O42" s="172"/>
      <c r="P42" s="172"/>
      <c r="Q42" s="172"/>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BV42" s="181"/>
      <c r="BW42" s="181"/>
      <c r="BX42" s="181"/>
      <c r="BY42" s="181"/>
      <c r="BZ42" s="181"/>
      <c r="CA42" s="181"/>
      <c r="CB42" s="181"/>
      <c r="CD42" s="620" t="s">
        <v>276</v>
      </c>
      <c r="CE42" s="621"/>
      <c r="CF42" s="621"/>
      <c r="CG42" s="621"/>
      <c r="CH42" s="621"/>
      <c r="CI42" s="621"/>
      <c r="CJ42" s="621"/>
      <c r="CK42" s="621"/>
      <c r="CL42" s="621"/>
      <c r="CM42" s="621"/>
      <c r="CN42" s="621"/>
      <c r="CO42" s="621"/>
      <c r="CP42" s="621"/>
      <c r="CQ42" s="622"/>
      <c r="CR42" s="623">
        <v>255214</v>
      </c>
      <c r="CS42" s="624"/>
      <c r="CT42" s="624"/>
      <c r="CU42" s="624"/>
      <c r="CV42" s="624"/>
      <c r="CW42" s="624"/>
      <c r="CX42" s="624"/>
      <c r="CY42" s="625"/>
      <c r="CZ42" s="657">
        <v>12.2</v>
      </c>
      <c r="DA42" s="706"/>
      <c r="DB42" s="706"/>
      <c r="DC42" s="707"/>
      <c r="DD42" s="632">
        <v>91670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82" t="s">
        <v>277</v>
      </c>
      <c r="C43" s="172"/>
      <c r="D43" s="172"/>
      <c r="E43" s="172"/>
      <c r="F43" s="172"/>
      <c r="G43" s="172"/>
      <c r="H43" s="172"/>
      <c r="I43" s="172"/>
      <c r="J43" s="172"/>
      <c r="K43" s="172"/>
      <c r="L43" s="172"/>
      <c r="M43" s="172"/>
      <c r="N43" s="172"/>
      <c r="O43" s="172"/>
      <c r="P43" s="172"/>
      <c r="Q43" s="172"/>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CD43" s="620" t="s">
        <v>278</v>
      </c>
      <c r="CE43" s="621"/>
      <c r="CF43" s="621"/>
      <c r="CG43" s="621"/>
      <c r="CH43" s="621"/>
      <c r="CI43" s="621"/>
      <c r="CJ43" s="621"/>
      <c r="CK43" s="621"/>
      <c r="CL43" s="621"/>
      <c r="CM43" s="621"/>
      <c r="CN43" s="621"/>
      <c r="CO43" s="621"/>
      <c r="CP43" s="621"/>
      <c r="CQ43" s="622"/>
      <c r="CR43" s="623">
        <v>2969</v>
      </c>
      <c r="CS43" s="655"/>
      <c r="CT43" s="655"/>
      <c r="CU43" s="655"/>
      <c r="CV43" s="655"/>
      <c r="CW43" s="655"/>
      <c r="CX43" s="655"/>
      <c r="CY43" s="656"/>
      <c r="CZ43" s="657">
        <v>0.1</v>
      </c>
      <c r="DA43" s="658"/>
      <c r="DB43" s="658"/>
      <c r="DC43" s="659"/>
      <c r="DD43" s="632">
        <v>2969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83" t="s">
        <v>279</v>
      </c>
      <c r="CD44" s="729" t="s">
        <v>232</v>
      </c>
      <c r="CE44" s="730"/>
      <c r="CF44" s="620" t="s">
        <v>280</v>
      </c>
      <c r="CG44" s="621"/>
      <c r="CH44" s="621"/>
      <c r="CI44" s="621"/>
      <c r="CJ44" s="621"/>
      <c r="CK44" s="621"/>
      <c r="CL44" s="621"/>
      <c r="CM44" s="621"/>
      <c r="CN44" s="621"/>
      <c r="CO44" s="621"/>
      <c r="CP44" s="621"/>
      <c r="CQ44" s="622"/>
      <c r="CR44" s="623">
        <v>255214</v>
      </c>
      <c r="CS44" s="624"/>
      <c r="CT44" s="624"/>
      <c r="CU44" s="624"/>
      <c r="CV44" s="624"/>
      <c r="CW44" s="624"/>
      <c r="CX44" s="624"/>
      <c r="CY44" s="625"/>
      <c r="CZ44" s="657">
        <v>12.2</v>
      </c>
      <c r="DA44" s="706"/>
      <c r="DB44" s="706"/>
      <c r="DC44" s="707"/>
      <c r="DD44" s="632">
        <v>91670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281</v>
      </c>
      <c r="CG45" s="621"/>
      <c r="CH45" s="621"/>
      <c r="CI45" s="621"/>
      <c r="CJ45" s="621"/>
      <c r="CK45" s="621"/>
      <c r="CL45" s="621"/>
      <c r="CM45" s="621"/>
      <c r="CN45" s="621"/>
      <c r="CO45" s="621"/>
      <c r="CP45" s="621"/>
      <c r="CQ45" s="622"/>
      <c r="CR45" s="623">
        <v>138523</v>
      </c>
      <c r="CS45" s="655"/>
      <c r="CT45" s="655"/>
      <c r="CU45" s="655"/>
      <c r="CV45" s="655"/>
      <c r="CW45" s="655"/>
      <c r="CX45" s="655"/>
      <c r="CY45" s="656"/>
      <c r="CZ45" s="657">
        <v>6.6</v>
      </c>
      <c r="DA45" s="658"/>
      <c r="DB45" s="658"/>
      <c r="DC45" s="659"/>
      <c r="DD45" s="632">
        <v>7756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282</v>
      </c>
      <c r="CG46" s="621"/>
      <c r="CH46" s="621"/>
      <c r="CI46" s="621"/>
      <c r="CJ46" s="621"/>
      <c r="CK46" s="621"/>
      <c r="CL46" s="621"/>
      <c r="CM46" s="621"/>
      <c r="CN46" s="621"/>
      <c r="CO46" s="621"/>
      <c r="CP46" s="621"/>
      <c r="CQ46" s="622"/>
      <c r="CR46" s="623">
        <v>110691</v>
      </c>
      <c r="CS46" s="624"/>
      <c r="CT46" s="624"/>
      <c r="CU46" s="624"/>
      <c r="CV46" s="624"/>
      <c r="CW46" s="624"/>
      <c r="CX46" s="624"/>
      <c r="CY46" s="625"/>
      <c r="CZ46" s="657">
        <v>5.3</v>
      </c>
      <c r="DA46" s="706"/>
      <c r="DB46" s="706"/>
      <c r="DC46" s="707"/>
      <c r="DD46" s="632">
        <v>83914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283</v>
      </c>
      <c r="CG47" s="621"/>
      <c r="CH47" s="621"/>
      <c r="CI47" s="621"/>
      <c r="CJ47" s="621"/>
      <c r="CK47" s="621"/>
      <c r="CL47" s="621"/>
      <c r="CM47" s="621"/>
      <c r="CN47" s="621"/>
      <c r="CO47" s="621"/>
      <c r="CP47" s="621"/>
      <c r="CQ47" s="622"/>
      <c r="CR47" s="623" t="s">
        <v>84</v>
      </c>
      <c r="CS47" s="655"/>
      <c r="CT47" s="655"/>
      <c r="CU47" s="655"/>
      <c r="CV47" s="655"/>
      <c r="CW47" s="655"/>
      <c r="CX47" s="655"/>
      <c r="CY47" s="656"/>
      <c r="CZ47" s="657" t="s">
        <v>84</v>
      </c>
      <c r="DA47" s="658"/>
      <c r="DB47" s="658"/>
      <c r="DC47" s="659"/>
      <c r="DD47" s="632" t="s">
        <v>84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284</v>
      </c>
      <c r="CG48" s="621"/>
      <c r="CH48" s="621"/>
      <c r="CI48" s="621"/>
      <c r="CJ48" s="621"/>
      <c r="CK48" s="621"/>
      <c r="CL48" s="621"/>
      <c r="CM48" s="621"/>
      <c r="CN48" s="621"/>
      <c r="CO48" s="621"/>
      <c r="CP48" s="621"/>
      <c r="CQ48" s="622"/>
      <c r="CR48" s="623" t="s">
        <v>84</v>
      </c>
      <c r="CS48" s="624"/>
      <c r="CT48" s="624"/>
      <c r="CU48" s="624"/>
      <c r="CV48" s="624"/>
      <c r="CW48" s="624"/>
      <c r="CX48" s="624"/>
      <c r="CY48" s="625"/>
      <c r="CZ48" s="657" t="s">
        <v>84</v>
      </c>
      <c r="DA48" s="706"/>
      <c r="DB48" s="706"/>
      <c r="DC48" s="707"/>
      <c r="DD48" s="632" t="s">
        <v>84</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285</v>
      </c>
      <c r="CE49" s="667"/>
      <c r="CF49" s="667"/>
      <c r="CG49" s="667"/>
      <c r="CH49" s="667"/>
      <c r="CI49" s="667"/>
      <c r="CJ49" s="667"/>
      <c r="CK49" s="667"/>
      <c r="CL49" s="667"/>
      <c r="CM49" s="667"/>
      <c r="CN49" s="667"/>
      <c r="CO49" s="667"/>
      <c r="CP49" s="667"/>
      <c r="CQ49" s="668"/>
      <c r="CR49" s="695">
        <v>2094900</v>
      </c>
      <c r="CS49" s="691"/>
      <c r="CT49" s="691"/>
      <c r="CU49" s="691"/>
      <c r="CV49" s="691"/>
      <c r="CW49" s="691"/>
      <c r="CX49" s="691"/>
      <c r="CY49" s="718"/>
      <c r="CZ49" s="719">
        <v>100</v>
      </c>
      <c r="DA49" s="720"/>
      <c r="DB49" s="720"/>
      <c r="DC49" s="721"/>
      <c r="DD49" s="722">
        <v>1697223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26" customWidth="1"/>
    <col min="131" max="131" width="1.625" style="226" customWidth="1"/>
    <col min="132" max="16384" width="9" style="226" hidden="1"/>
  </cols>
  <sheetData>
    <row r="1" spans="1:131" s="189" customFormat="1" ht="11.25" customHeight="1" thickBot="1" x14ac:dyDescent="0.2">
      <c r="A1" s="184"/>
      <c r="B1" s="184"/>
      <c r="C1" s="184"/>
      <c r="D1" s="184"/>
      <c r="E1" s="184"/>
      <c r="F1" s="184"/>
      <c r="G1" s="184"/>
      <c r="H1" s="184"/>
      <c r="I1" s="184"/>
      <c r="J1" s="184"/>
      <c r="K1" s="184"/>
      <c r="L1" s="184"/>
      <c r="M1" s="184"/>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6"/>
      <c r="DQ1" s="187"/>
      <c r="DR1" s="187"/>
      <c r="DS1" s="187"/>
      <c r="DT1" s="187"/>
      <c r="DU1" s="187"/>
      <c r="DV1" s="187"/>
      <c r="DW1" s="187"/>
      <c r="DX1" s="187"/>
      <c r="DY1" s="187"/>
      <c r="DZ1" s="187"/>
      <c r="EA1" s="188"/>
    </row>
    <row r="2" spans="1:131" s="193" customFormat="1" ht="26.25" customHeight="1" thickBot="1" x14ac:dyDescent="0.2">
      <c r="A2" s="190" t="s">
        <v>286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764" t="s">
        <v>287</v>
      </c>
      <c r="DK2" s="765"/>
      <c r="DL2" s="765"/>
      <c r="DM2" s="765"/>
      <c r="DN2" s="765"/>
      <c r="DO2" s="766"/>
      <c r="DP2" s="191"/>
      <c r="DQ2" s="764" t="s">
        <v>288</v>
      </c>
      <c r="DR2" s="765"/>
      <c r="DS2" s="765"/>
      <c r="DT2" s="765"/>
      <c r="DU2" s="765"/>
      <c r="DV2" s="765"/>
      <c r="DW2" s="765"/>
      <c r="DX2" s="765"/>
      <c r="DY2" s="765"/>
      <c r="DZ2" s="766"/>
      <c r="EA2" s="192"/>
    </row>
    <row r="3" spans="1:131" s="189" customFormat="1" ht="11.25"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8"/>
    </row>
    <row r="4" spans="1:131" s="196" customFormat="1" ht="26.25" customHeight="1" thickBot="1" x14ac:dyDescent="0.2">
      <c r="A4" s="767" t="s">
        <v>289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332"/>
      <c r="BA4" s="332"/>
      <c r="BB4" s="332"/>
      <c r="BC4" s="332"/>
      <c r="BD4" s="332"/>
      <c r="BE4" s="194"/>
      <c r="BF4" s="194"/>
      <c r="BG4" s="194"/>
      <c r="BH4" s="194"/>
      <c r="BI4" s="194"/>
      <c r="BJ4" s="194"/>
      <c r="BK4" s="194"/>
      <c r="BL4" s="194"/>
      <c r="BM4" s="194"/>
      <c r="BN4" s="194"/>
      <c r="BO4" s="194"/>
      <c r="BP4" s="194"/>
      <c r="BQ4" s="332" t="s">
        <v>290</v>
      </c>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195"/>
    </row>
    <row r="5" spans="1:131" s="196" customFormat="1" ht="26.25" customHeight="1" x14ac:dyDescent="0.15">
      <c r="A5" s="758" t="s">
        <v>291</v>
      </c>
      <c r="B5" s="759"/>
      <c r="C5" s="759"/>
      <c r="D5" s="759"/>
      <c r="E5" s="759"/>
      <c r="F5" s="759"/>
      <c r="G5" s="759"/>
      <c r="H5" s="759"/>
      <c r="I5" s="759"/>
      <c r="J5" s="759"/>
      <c r="K5" s="759"/>
      <c r="L5" s="759"/>
      <c r="M5" s="759"/>
      <c r="N5" s="759"/>
      <c r="O5" s="759"/>
      <c r="P5" s="760"/>
      <c r="Q5" s="735" t="s">
        <v>292</v>
      </c>
      <c r="R5" s="736"/>
      <c r="S5" s="736"/>
      <c r="T5" s="736"/>
      <c r="U5" s="737"/>
      <c r="V5" s="735" t="s">
        <v>469</v>
      </c>
      <c r="W5" s="736"/>
      <c r="X5" s="736"/>
      <c r="Y5" s="736"/>
      <c r="Z5" s="737"/>
      <c r="AA5" s="735" t="s">
        <v>470</v>
      </c>
      <c r="AB5" s="736"/>
      <c r="AC5" s="736"/>
      <c r="AD5" s="736"/>
      <c r="AE5" s="736"/>
      <c r="AF5" s="768" t="s">
        <v>471</v>
      </c>
      <c r="AG5" s="736"/>
      <c r="AH5" s="736"/>
      <c r="AI5" s="736"/>
      <c r="AJ5" s="747"/>
      <c r="AK5" s="736" t="s">
        <v>293</v>
      </c>
      <c r="AL5" s="736"/>
      <c r="AM5" s="736"/>
      <c r="AN5" s="736"/>
      <c r="AO5" s="737"/>
      <c r="AP5" s="735" t="s">
        <v>472</v>
      </c>
      <c r="AQ5" s="736"/>
      <c r="AR5" s="736"/>
      <c r="AS5" s="736"/>
      <c r="AT5" s="737"/>
      <c r="AU5" s="735" t="s">
        <v>294</v>
      </c>
      <c r="AV5" s="736"/>
      <c r="AW5" s="736"/>
      <c r="AX5" s="736"/>
      <c r="AY5" s="747"/>
      <c r="AZ5" s="329"/>
      <c r="BA5" s="329"/>
      <c r="BB5" s="329"/>
      <c r="BC5" s="329"/>
      <c r="BD5" s="329"/>
      <c r="BE5" s="197"/>
      <c r="BF5" s="197"/>
      <c r="BG5" s="197"/>
      <c r="BH5" s="197"/>
      <c r="BI5" s="197"/>
      <c r="BJ5" s="197"/>
      <c r="BK5" s="197"/>
      <c r="BL5" s="197"/>
      <c r="BM5" s="197"/>
      <c r="BN5" s="197"/>
      <c r="BO5" s="197"/>
      <c r="BP5" s="197"/>
      <c r="BQ5" s="758" t="s">
        <v>295</v>
      </c>
      <c r="BR5" s="759"/>
      <c r="BS5" s="759"/>
      <c r="BT5" s="759"/>
      <c r="BU5" s="759"/>
      <c r="BV5" s="759"/>
      <c r="BW5" s="759"/>
      <c r="BX5" s="759"/>
      <c r="BY5" s="759"/>
      <c r="BZ5" s="759"/>
      <c r="CA5" s="759"/>
      <c r="CB5" s="759"/>
      <c r="CC5" s="759"/>
      <c r="CD5" s="759"/>
      <c r="CE5" s="759"/>
      <c r="CF5" s="759"/>
      <c r="CG5" s="760"/>
      <c r="CH5" s="735" t="s">
        <v>473</v>
      </c>
      <c r="CI5" s="736"/>
      <c r="CJ5" s="736"/>
      <c r="CK5" s="736"/>
      <c r="CL5" s="737"/>
      <c r="CM5" s="735" t="s">
        <v>474</v>
      </c>
      <c r="CN5" s="736"/>
      <c r="CO5" s="736"/>
      <c r="CP5" s="736"/>
      <c r="CQ5" s="737"/>
      <c r="CR5" s="735" t="s">
        <v>475</v>
      </c>
      <c r="CS5" s="736"/>
      <c r="CT5" s="736"/>
      <c r="CU5" s="736"/>
      <c r="CV5" s="737"/>
      <c r="CW5" s="735" t="s">
        <v>476</v>
      </c>
      <c r="CX5" s="736"/>
      <c r="CY5" s="736"/>
      <c r="CZ5" s="736"/>
      <c r="DA5" s="737"/>
      <c r="DB5" s="735" t="s">
        <v>477</v>
      </c>
      <c r="DC5" s="736"/>
      <c r="DD5" s="736"/>
      <c r="DE5" s="736"/>
      <c r="DF5" s="737"/>
      <c r="DG5" s="741" t="s">
        <v>296</v>
      </c>
      <c r="DH5" s="742"/>
      <c r="DI5" s="742"/>
      <c r="DJ5" s="742"/>
      <c r="DK5" s="743"/>
      <c r="DL5" s="741" t="s">
        <v>478</v>
      </c>
      <c r="DM5" s="742"/>
      <c r="DN5" s="742"/>
      <c r="DO5" s="742"/>
      <c r="DP5" s="743"/>
      <c r="DQ5" s="735" t="s">
        <v>479</v>
      </c>
      <c r="DR5" s="736"/>
      <c r="DS5" s="736"/>
      <c r="DT5" s="736"/>
      <c r="DU5" s="737"/>
      <c r="DV5" s="735" t="s">
        <v>294</v>
      </c>
      <c r="DW5" s="736"/>
      <c r="DX5" s="736"/>
      <c r="DY5" s="736"/>
      <c r="DZ5" s="747"/>
      <c r="EA5" s="195"/>
    </row>
    <row r="6" spans="1:131" s="19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332"/>
      <c r="BA6" s="332"/>
      <c r="BB6" s="332"/>
      <c r="BC6" s="332"/>
      <c r="BD6" s="332"/>
      <c r="BE6" s="194"/>
      <c r="BF6" s="194"/>
      <c r="BG6" s="194"/>
      <c r="BH6" s="194"/>
      <c r="BI6" s="194"/>
      <c r="BJ6" s="194"/>
      <c r="BK6" s="194"/>
      <c r="BL6" s="194"/>
      <c r="BM6" s="194"/>
      <c r="BN6" s="194"/>
      <c r="BO6" s="194"/>
      <c r="BP6" s="19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195"/>
    </row>
    <row r="7" spans="1:131" s="196" customFormat="1" ht="26.25" customHeight="1" thickTop="1" x14ac:dyDescent="0.15">
      <c r="A7" s="198">
        <v>1</v>
      </c>
      <c r="B7" s="749" t="s">
        <v>297</v>
      </c>
      <c r="C7" s="750"/>
      <c r="D7" s="750"/>
      <c r="E7" s="750"/>
      <c r="F7" s="750"/>
      <c r="G7" s="750"/>
      <c r="H7" s="750"/>
      <c r="I7" s="750"/>
      <c r="J7" s="750"/>
      <c r="K7" s="750"/>
      <c r="L7" s="750"/>
      <c r="M7" s="750"/>
      <c r="N7" s="750"/>
      <c r="O7" s="750"/>
      <c r="P7" s="751"/>
      <c r="Q7" s="752">
        <v>2203</v>
      </c>
      <c r="R7" s="753"/>
      <c r="S7" s="753"/>
      <c r="T7" s="753"/>
      <c r="U7" s="753"/>
      <c r="V7" s="753">
        <v>2040</v>
      </c>
      <c r="W7" s="753"/>
      <c r="X7" s="753"/>
      <c r="Y7" s="753"/>
      <c r="Z7" s="753"/>
      <c r="AA7" s="753">
        <v>163</v>
      </c>
      <c r="AB7" s="753"/>
      <c r="AC7" s="753"/>
      <c r="AD7" s="753"/>
      <c r="AE7" s="754"/>
      <c r="AF7" s="755">
        <v>145</v>
      </c>
      <c r="AG7" s="756"/>
      <c r="AH7" s="756"/>
      <c r="AI7" s="756"/>
      <c r="AJ7" s="757"/>
      <c r="AK7" s="792">
        <v>0</v>
      </c>
      <c r="AL7" s="793"/>
      <c r="AM7" s="793"/>
      <c r="AN7" s="793"/>
      <c r="AO7" s="793"/>
      <c r="AP7" s="793">
        <v>1860</v>
      </c>
      <c r="AQ7" s="793"/>
      <c r="AR7" s="793"/>
      <c r="AS7" s="793"/>
      <c r="AT7" s="793"/>
      <c r="AU7" s="794"/>
      <c r="AV7" s="794"/>
      <c r="AW7" s="794"/>
      <c r="AX7" s="794"/>
      <c r="AY7" s="795"/>
      <c r="AZ7" s="332"/>
      <c r="BA7" s="332"/>
      <c r="BB7" s="332"/>
      <c r="BC7" s="332"/>
      <c r="BD7" s="332"/>
      <c r="BE7" s="194"/>
      <c r="BF7" s="194"/>
      <c r="BG7" s="194"/>
      <c r="BH7" s="194"/>
      <c r="BI7" s="194"/>
      <c r="BJ7" s="194"/>
      <c r="BK7" s="194"/>
      <c r="BL7" s="194"/>
      <c r="BM7" s="194"/>
      <c r="BN7" s="194"/>
      <c r="BO7" s="194"/>
      <c r="BP7" s="194"/>
      <c r="BQ7" s="199">
        <v>1</v>
      </c>
      <c r="BR7" s="200"/>
      <c r="BS7" s="796" t="s">
        <v>455</v>
      </c>
      <c r="BT7" s="797"/>
      <c r="BU7" s="797"/>
      <c r="BV7" s="797"/>
      <c r="BW7" s="797"/>
      <c r="BX7" s="797"/>
      <c r="BY7" s="797"/>
      <c r="BZ7" s="797"/>
      <c r="CA7" s="797"/>
      <c r="CB7" s="797"/>
      <c r="CC7" s="797"/>
      <c r="CD7" s="797"/>
      <c r="CE7" s="797"/>
      <c r="CF7" s="797"/>
      <c r="CG7" s="798"/>
      <c r="CH7" s="789">
        <v>9</v>
      </c>
      <c r="CI7" s="790"/>
      <c r="CJ7" s="790"/>
      <c r="CK7" s="790"/>
      <c r="CL7" s="791"/>
      <c r="CM7" s="789">
        <v>27</v>
      </c>
      <c r="CN7" s="790"/>
      <c r="CO7" s="790"/>
      <c r="CP7" s="790"/>
      <c r="CQ7" s="791"/>
      <c r="CR7" s="789">
        <v>181</v>
      </c>
      <c r="CS7" s="790"/>
      <c r="CT7" s="790"/>
      <c r="CU7" s="790"/>
      <c r="CV7" s="791"/>
      <c r="CW7" s="789">
        <v>8</v>
      </c>
      <c r="CX7" s="790"/>
      <c r="CY7" s="790"/>
      <c r="CZ7" s="790"/>
      <c r="DA7" s="791"/>
      <c r="DB7" s="789">
        <v>84</v>
      </c>
      <c r="DC7" s="790"/>
      <c r="DD7" s="790"/>
      <c r="DE7" s="790"/>
      <c r="DF7" s="791"/>
      <c r="DG7" s="789" t="s">
        <v>454</v>
      </c>
      <c r="DH7" s="790"/>
      <c r="DI7" s="790"/>
      <c r="DJ7" s="790"/>
      <c r="DK7" s="791"/>
      <c r="DL7" s="789" t="s">
        <v>454</v>
      </c>
      <c r="DM7" s="790"/>
      <c r="DN7" s="790"/>
      <c r="DO7" s="790"/>
      <c r="DP7" s="791"/>
      <c r="DQ7" s="789" t="s">
        <v>454</v>
      </c>
      <c r="DR7" s="790"/>
      <c r="DS7" s="790"/>
      <c r="DT7" s="790"/>
      <c r="DU7" s="791"/>
      <c r="DV7" s="770"/>
      <c r="DW7" s="771"/>
      <c r="DX7" s="771"/>
      <c r="DY7" s="771"/>
      <c r="DZ7" s="772"/>
      <c r="EA7" s="195"/>
    </row>
    <row r="8" spans="1:131" s="196" customFormat="1" ht="26.25" customHeight="1" x14ac:dyDescent="0.15">
      <c r="A8" s="201">
        <v>2</v>
      </c>
      <c r="B8" s="773" t="s">
        <v>298</v>
      </c>
      <c r="C8" s="774"/>
      <c r="D8" s="774"/>
      <c r="E8" s="774"/>
      <c r="F8" s="774"/>
      <c r="G8" s="774"/>
      <c r="H8" s="774"/>
      <c r="I8" s="774"/>
      <c r="J8" s="774"/>
      <c r="K8" s="774"/>
      <c r="L8" s="774"/>
      <c r="M8" s="774"/>
      <c r="N8" s="774"/>
      <c r="O8" s="774"/>
      <c r="P8" s="775"/>
      <c r="Q8" s="776">
        <v>42</v>
      </c>
      <c r="R8" s="777"/>
      <c r="S8" s="777"/>
      <c r="T8" s="777"/>
      <c r="U8" s="777"/>
      <c r="V8" s="777">
        <v>42</v>
      </c>
      <c r="W8" s="777"/>
      <c r="X8" s="777"/>
      <c r="Y8" s="777"/>
      <c r="Z8" s="777"/>
      <c r="AA8" s="777">
        <v>0</v>
      </c>
      <c r="AB8" s="777"/>
      <c r="AC8" s="777"/>
      <c r="AD8" s="777"/>
      <c r="AE8" s="778"/>
      <c r="AF8" s="779">
        <v>0</v>
      </c>
      <c r="AG8" s="780"/>
      <c r="AH8" s="780"/>
      <c r="AI8" s="780"/>
      <c r="AJ8" s="781"/>
      <c r="AK8" s="782">
        <v>4</v>
      </c>
      <c r="AL8" s="783"/>
      <c r="AM8" s="783"/>
      <c r="AN8" s="783"/>
      <c r="AO8" s="783"/>
      <c r="AP8" s="783">
        <v>9</v>
      </c>
      <c r="AQ8" s="783"/>
      <c r="AR8" s="783"/>
      <c r="AS8" s="783"/>
      <c r="AT8" s="783"/>
      <c r="AU8" s="784"/>
      <c r="AV8" s="784"/>
      <c r="AW8" s="784"/>
      <c r="AX8" s="784"/>
      <c r="AY8" s="785"/>
      <c r="AZ8" s="332"/>
      <c r="BA8" s="332"/>
      <c r="BB8" s="332"/>
      <c r="BC8" s="332"/>
      <c r="BD8" s="332"/>
      <c r="BE8" s="194"/>
      <c r="BF8" s="194"/>
      <c r="BG8" s="194"/>
      <c r="BH8" s="194"/>
      <c r="BI8" s="194"/>
      <c r="BJ8" s="194"/>
      <c r="BK8" s="194"/>
      <c r="BL8" s="194"/>
      <c r="BM8" s="194"/>
      <c r="BN8" s="194"/>
      <c r="BO8" s="194"/>
      <c r="BP8" s="194"/>
      <c r="BQ8" s="202">
        <v>2</v>
      </c>
      <c r="BR8" s="203"/>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195"/>
    </row>
    <row r="9" spans="1:131" s="196" customFormat="1" ht="26.25" customHeight="1" x14ac:dyDescent="0.15">
      <c r="A9" s="201">
        <v>3</v>
      </c>
      <c r="B9" s="773" t="s">
        <v>299</v>
      </c>
      <c r="C9" s="774"/>
      <c r="D9" s="774"/>
      <c r="E9" s="774"/>
      <c r="F9" s="774"/>
      <c r="G9" s="774"/>
      <c r="H9" s="774"/>
      <c r="I9" s="774"/>
      <c r="J9" s="774"/>
      <c r="K9" s="774"/>
      <c r="L9" s="774"/>
      <c r="M9" s="774"/>
      <c r="N9" s="774"/>
      <c r="O9" s="774"/>
      <c r="P9" s="775"/>
      <c r="Q9" s="776">
        <v>86</v>
      </c>
      <c r="R9" s="777"/>
      <c r="S9" s="777"/>
      <c r="T9" s="777"/>
      <c r="U9" s="777"/>
      <c r="V9" s="777">
        <v>86</v>
      </c>
      <c r="W9" s="777"/>
      <c r="X9" s="777"/>
      <c r="Y9" s="777"/>
      <c r="Z9" s="777"/>
      <c r="AA9" s="777">
        <v>0</v>
      </c>
      <c r="AB9" s="777"/>
      <c r="AC9" s="777"/>
      <c r="AD9" s="777"/>
      <c r="AE9" s="778"/>
      <c r="AF9" s="779">
        <v>0</v>
      </c>
      <c r="AG9" s="780"/>
      <c r="AH9" s="780"/>
      <c r="AI9" s="780"/>
      <c r="AJ9" s="781"/>
      <c r="AK9" s="782">
        <v>65</v>
      </c>
      <c r="AL9" s="783"/>
      <c r="AM9" s="783"/>
      <c r="AN9" s="783"/>
      <c r="AO9" s="783"/>
      <c r="AP9" s="783">
        <v>138</v>
      </c>
      <c r="AQ9" s="783"/>
      <c r="AR9" s="783"/>
      <c r="AS9" s="783"/>
      <c r="AT9" s="783"/>
      <c r="AU9" s="784"/>
      <c r="AV9" s="784"/>
      <c r="AW9" s="784"/>
      <c r="AX9" s="784"/>
      <c r="AY9" s="785"/>
      <c r="AZ9" s="332"/>
      <c r="BA9" s="332"/>
      <c r="BB9" s="332"/>
      <c r="BC9" s="332"/>
      <c r="BD9" s="332"/>
      <c r="BE9" s="194"/>
      <c r="BF9" s="194"/>
      <c r="BG9" s="194"/>
      <c r="BH9" s="194"/>
      <c r="BI9" s="194"/>
      <c r="BJ9" s="194"/>
      <c r="BK9" s="194"/>
      <c r="BL9" s="194"/>
      <c r="BM9" s="194"/>
      <c r="BN9" s="194"/>
      <c r="BO9" s="194"/>
      <c r="BP9" s="194"/>
      <c r="BQ9" s="202">
        <v>3</v>
      </c>
      <c r="BR9" s="203"/>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195"/>
    </row>
    <row r="10" spans="1:131" s="196" customFormat="1" ht="26.25" customHeight="1" x14ac:dyDescent="0.15">
      <c r="A10" s="201">
        <v>4</v>
      </c>
      <c r="B10" s="773" t="s">
        <v>300</v>
      </c>
      <c r="C10" s="774"/>
      <c r="D10" s="774"/>
      <c r="E10" s="774"/>
      <c r="F10" s="774"/>
      <c r="G10" s="774"/>
      <c r="H10" s="774"/>
      <c r="I10" s="774"/>
      <c r="J10" s="774"/>
      <c r="K10" s="774"/>
      <c r="L10" s="774"/>
      <c r="M10" s="774"/>
      <c r="N10" s="774"/>
      <c r="O10" s="774"/>
      <c r="P10" s="775"/>
      <c r="Q10" s="776">
        <v>6</v>
      </c>
      <c r="R10" s="777"/>
      <c r="S10" s="777"/>
      <c r="T10" s="777"/>
      <c r="U10" s="777"/>
      <c r="V10" s="777">
        <v>6</v>
      </c>
      <c r="W10" s="777"/>
      <c r="X10" s="777"/>
      <c r="Y10" s="777"/>
      <c r="Z10" s="777"/>
      <c r="AA10" s="777">
        <v>0</v>
      </c>
      <c r="AB10" s="777"/>
      <c r="AC10" s="777"/>
      <c r="AD10" s="777"/>
      <c r="AE10" s="778"/>
      <c r="AF10" s="779">
        <v>0</v>
      </c>
      <c r="AG10" s="780"/>
      <c r="AH10" s="780"/>
      <c r="AI10" s="780"/>
      <c r="AJ10" s="781"/>
      <c r="AK10" s="782">
        <v>5</v>
      </c>
      <c r="AL10" s="783"/>
      <c r="AM10" s="783"/>
      <c r="AN10" s="783"/>
      <c r="AO10" s="783"/>
      <c r="AP10" s="783">
        <v>0</v>
      </c>
      <c r="AQ10" s="783"/>
      <c r="AR10" s="783"/>
      <c r="AS10" s="783"/>
      <c r="AT10" s="783"/>
      <c r="AU10" s="784"/>
      <c r="AV10" s="784"/>
      <c r="AW10" s="784"/>
      <c r="AX10" s="784"/>
      <c r="AY10" s="785"/>
      <c r="AZ10" s="332"/>
      <c r="BA10" s="332"/>
      <c r="BB10" s="332"/>
      <c r="BC10" s="332"/>
      <c r="BD10" s="332"/>
      <c r="BE10" s="194"/>
      <c r="BF10" s="194"/>
      <c r="BG10" s="194"/>
      <c r="BH10" s="194"/>
      <c r="BI10" s="194"/>
      <c r="BJ10" s="194"/>
      <c r="BK10" s="194"/>
      <c r="BL10" s="194"/>
      <c r="BM10" s="194"/>
      <c r="BN10" s="194"/>
      <c r="BO10" s="194"/>
      <c r="BP10" s="194"/>
      <c r="BQ10" s="202">
        <v>4</v>
      </c>
      <c r="BR10" s="203"/>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195"/>
    </row>
    <row r="11" spans="1:131" s="196" customFormat="1" ht="26.25" customHeight="1" x14ac:dyDescent="0.15">
      <c r="A11" s="201">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332"/>
      <c r="BA11" s="332"/>
      <c r="BB11" s="332"/>
      <c r="BC11" s="332"/>
      <c r="BD11" s="332"/>
      <c r="BE11" s="194"/>
      <c r="BF11" s="194"/>
      <c r="BG11" s="194"/>
      <c r="BH11" s="194"/>
      <c r="BI11" s="194"/>
      <c r="BJ11" s="194"/>
      <c r="BK11" s="194"/>
      <c r="BL11" s="194"/>
      <c r="BM11" s="194"/>
      <c r="BN11" s="194"/>
      <c r="BO11" s="194"/>
      <c r="BP11" s="194"/>
      <c r="BQ11" s="202">
        <v>5</v>
      </c>
      <c r="BR11" s="203"/>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195"/>
    </row>
    <row r="12" spans="1:131" s="196" customFormat="1" ht="26.25" customHeight="1" x14ac:dyDescent="0.15">
      <c r="A12" s="201">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332"/>
      <c r="BA12" s="332"/>
      <c r="BB12" s="332"/>
      <c r="BC12" s="332"/>
      <c r="BD12" s="332"/>
      <c r="BE12" s="194"/>
      <c r="BF12" s="194"/>
      <c r="BG12" s="194"/>
      <c r="BH12" s="194"/>
      <c r="BI12" s="194"/>
      <c r="BJ12" s="194"/>
      <c r="BK12" s="194"/>
      <c r="BL12" s="194"/>
      <c r="BM12" s="194"/>
      <c r="BN12" s="194"/>
      <c r="BO12" s="194"/>
      <c r="BP12" s="194"/>
      <c r="BQ12" s="202">
        <v>6</v>
      </c>
      <c r="BR12" s="203"/>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195"/>
    </row>
    <row r="13" spans="1:131" s="196" customFormat="1" ht="26.25" customHeight="1" x14ac:dyDescent="0.15">
      <c r="A13" s="201">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332"/>
      <c r="BA13" s="332"/>
      <c r="BB13" s="332"/>
      <c r="BC13" s="332"/>
      <c r="BD13" s="332"/>
      <c r="BE13" s="194"/>
      <c r="BF13" s="194"/>
      <c r="BG13" s="194"/>
      <c r="BH13" s="194"/>
      <c r="BI13" s="194"/>
      <c r="BJ13" s="194"/>
      <c r="BK13" s="194"/>
      <c r="BL13" s="194"/>
      <c r="BM13" s="194"/>
      <c r="BN13" s="194"/>
      <c r="BO13" s="194"/>
      <c r="BP13" s="194"/>
      <c r="BQ13" s="202">
        <v>7</v>
      </c>
      <c r="BR13" s="203"/>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195"/>
    </row>
    <row r="14" spans="1:131" s="196" customFormat="1" ht="26.25" customHeight="1" x14ac:dyDescent="0.15">
      <c r="A14" s="201">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332"/>
      <c r="BA14" s="332"/>
      <c r="BB14" s="332"/>
      <c r="BC14" s="332"/>
      <c r="BD14" s="332"/>
      <c r="BE14" s="194"/>
      <c r="BF14" s="194"/>
      <c r="BG14" s="194"/>
      <c r="BH14" s="194"/>
      <c r="BI14" s="194"/>
      <c r="BJ14" s="194"/>
      <c r="BK14" s="194"/>
      <c r="BL14" s="194"/>
      <c r="BM14" s="194"/>
      <c r="BN14" s="194"/>
      <c r="BO14" s="194"/>
      <c r="BP14" s="194"/>
      <c r="BQ14" s="202">
        <v>8</v>
      </c>
      <c r="BR14" s="203"/>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195"/>
    </row>
    <row r="15" spans="1:131" s="196" customFormat="1" ht="26.25" customHeight="1" x14ac:dyDescent="0.15">
      <c r="A15" s="201">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332"/>
      <c r="BA15" s="332"/>
      <c r="BB15" s="332"/>
      <c r="BC15" s="332"/>
      <c r="BD15" s="332"/>
      <c r="BE15" s="194"/>
      <c r="BF15" s="194"/>
      <c r="BG15" s="194"/>
      <c r="BH15" s="194"/>
      <c r="BI15" s="194"/>
      <c r="BJ15" s="194"/>
      <c r="BK15" s="194"/>
      <c r="BL15" s="194"/>
      <c r="BM15" s="194"/>
      <c r="BN15" s="194"/>
      <c r="BO15" s="194"/>
      <c r="BP15" s="194"/>
      <c r="BQ15" s="202">
        <v>9</v>
      </c>
      <c r="BR15" s="203"/>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195"/>
    </row>
    <row r="16" spans="1:131" s="196" customFormat="1" ht="26.25" customHeight="1" x14ac:dyDescent="0.15">
      <c r="A16" s="201">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332"/>
      <c r="BA16" s="332"/>
      <c r="BB16" s="332"/>
      <c r="BC16" s="332"/>
      <c r="BD16" s="332"/>
      <c r="BE16" s="194"/>
      <c r="BF16" s="194"/>
      <c r="BG16" s="194"/>
      <c r="BH16" s="194"/>
      <c r="BI16" s="194"/>
      <c r="BJ16" s="194"/>
      <c r="BK16" s="194"/>
      <c r="BL16" s="194"/>
      <c r="BM16" s="194"/>
      <c r="BN16" s="194"/>
      <c r="BO16" s="194"/>
      <c r="BP16" s="194"/>
      <c r="BQ16" s="202">
        <v>10</v>
      </c>
      <c r="BR16" s="203"/>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195"/>
    </row>
    <row r="17" spans="1:131" s="196" customFormat="1" ht="26.25" customHeight="1" x14ac:dyDescent="0.15">
      <c r="A17" s="201">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332"/>
      <c r="BA17" s="332"/>
      <c r="BB17" s="332"/>
      <c r="BC17" s="332"/>
      <c r="BD17" s="332"/>
      <c r="BE17" s="194"/>
      <c r="BF17" s="194"/>
      <c r="BG17" s="194"/>
      <c r="BH17" s="194"/>
      <c r="BI17" s="194"/>
      <c r="BJ17" s="194"/>
      <c r="BK17" s="194"/>
      <c r="BL17" s="194"/>
      <c r="BM17" s="194"/>
      <c r="BN17" s="194"/>
      <c r="BO17" s="194"/>
      <c r="BP17" s="194"/>
      <c r="BQ17" s="202">
        <v>11</v>
      </c>
      <c r="BR17" s="203"/>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195"/>
    </row>
    <row r="18" spans="1:131" s="196" customFormat="1" ht="26.25" customHeight="1" x14ac:dyDescent="0.15">
      <c r="A18" s="201">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332"/>
      <c r="BA18" s="332"/>
      <c r="BB18" s="332"/>
      <c r="BC18" s="332"/>
      <c r="BD18" s="332"/>
      <c r="BE18" s="194"/>
      <c r="BF18" s="194"/>
      <c r="BG18" s="194"/>
      <c r="BH18" s="194"/>
      <c r="BI18" s="194"/>
      <c r="BJ18" s="194"/>
      <c r="BK18" s="194"/>
      <c r="BL18" s="194"/>
      <c r="BM18" s="194"/>
      <c r="BN18" s="194"/>
      <c r="BO18" s="194"/>
      <c r="BP18" s="194"/>
      <c r="BQ18" s="202">
        <v>12</v>
      </c>
      <c r="BR18" s="203"/>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195"/>
    </row>
    <row r="19" spans="1:131" s="196" customFormat="1" ht="26.25" customHeight="1" x14ac:dyDescent="0.15">
      <c r="A19" s="201">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332"/>
      <c r="BA19" s="332"/>
      <c r="BB19" s="332"/>
      <c r="BC19" s="332"/>
      <c r="BD19" s="332"/>
      <c r="BE19" s="194"/>
      <c r="BF19" s="194"/>
      <c r="BG19" s="194"/>
      <c r="BH19" s="194"/>
      <c r="BI19" s="194"/>
      <c r="BJ19" s="194"/>
      <c r="BK19" s="194"/>
      <c r="BL19" s="194"/>
      <c r="BM19" s="194"/>
      <c r="BN19" s="194"/>
      <c r="BO19" s="194"/>
      <c r="BP19" s="194"/>
      <c r="BQ19" s="202">
        <v>13</v>
      </c>
      <c r="BR19" s="203"/>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195"/>
    </row>
    <row r="20" spans="1:131" s="196" customFormat="1" ht="26.25" customHeight="1" x14ac:dyDescent="0.15">
      <c r="A20" s="201">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332"/>
      <c r="BA20" s="332"/>
      <c r="BB20" s="332"/>
      <c r="BC20" s="332"/>
      <c r="BD20" s="332"/>
      <c r="BE20" s="194"/>
      <c r="BF20" s="194"/>
      <c r="BG20" s="194"/>
      <c r="BH20" s="194"/>
      <c r="BI20" s="194"/>
      <c r="BJ20" s="194"/>
      <c r="BK20" s="194"/>
      <c r="BL20" s="194"/>
      <c r="BM20" s="194"/>
      <c r="BN20" s="194"/>
      <c r="BO20" s="194"/>
      <c r="BP20" s="194"/>
      <c r="BQ20" s="202">
        <v>14</v>
      </c>
      <c r="BR20" s="203"/>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195"/>
    </row>
    <row r="21" spans="1:131" s="196" customFormat="1" ht="26.25" customHeight="1" thickBot="1" x14ac:dyDescent="0.2">
      <c r="A21" s="201">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332"/>
      <c r="BA21" s="332"/>
      <c r="BB21" s="332"/>
      <c r="BC21" s="332"/>
      <c r="BD21" s="332"/>
      <c r="BE21" s="194"/>
      <c r="BF21" s="194"/>
      <c r="BG21" s="194"/>
      <c r="BH21" s="194"/>
      <c r="BI21" s="194"/>
      <c r="BJ21" s="194"/>
      <c r="BK21" s="194"/>
      <c r="BL21" s="194"/>
      <c r="BM21" s="194"/>
      <c r="BN21" s="194"/>
      <c r="BO21" s="194"/>
      <c r="BP21" s="194"/>
      <c r="BQ21" s="202">
        <v>15</v>
      </c>
      <c r="BR21" s="203"/>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195"/>
    </row>
    <row r="22" spans="1:131" s="196" customFormat="1" ht="26.25" customHeight="1" x14ac:dyDescent="0.15">
      <c r="A22" s="201">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301</v>
      </c>
      <c r="BA22" s="824"/>
      <c r="BB22" s="824"/>
      <c r="BC22" s="824"/>
      <c r="BD22" s="825"/>
      <c r="BE22" s="194"/>
      <c r="BF22" s="194"/>
      <c r="BG22" s="194"/>
      <c r="BH22" s="194"/>
      <c r="BI22" s="194"/>
      <c r="BJ22" s="194"/>
      <c r="BK22" s="194"/>
      <c r="BL22" s="194"/>
      <c r="BM22" s="194"/>
      <c r="BN22" s="194"/>
      <c r="BO22" s="194"/>
      <c r="BP22" s="194"/>
      <c r="BQ22" s="202">
        <v>16</v>
      </c>
      <c r="BR22" s="203"/>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195"/>
    </row>
    <row r="23" spans="1:131" s="196" customFormat="1" ht="26.25" customHeight="1" thickBot="1" x14ac:dyDescent="0.2">
      <c r="A23" s="204" t="s">
        <v>302</v>
      </c>
      <c r="B23" s="808" t="s">
        <v>303</v>
      </c>
      <c r="C23" s="809"/>
      <c r="D23" s="809"/>
      <c r="E23" s="809"/>
      <c r="F23" s="809"/>
      <c r="G23" s="809"/>
      <c r="H23" s="809"/>
      <c r="I23" s="809"/>
      <c r="J23" s="809"/>
      <c r="K23" s="809"/>
      <c r="L23" s="809"/>
      <c r="M23" s="809"/>
      <c r="N23" s="809"/>
      <c r="O23" s="809"/>
      <c r="P23" s="810"/>
      <c r="Q23" s="811">
        <v>2337</v>
      </c>
      <c r="R23" s="812"/>
      <c r="S23" s="812"/>
      <c r="T23" s="812"/>
      <c r="U23" s="812"/>
      <c r="V23" s="812">
        <v>2174</v>
      </c>
      <c r="W23" s="812"/>
      <c r="X23" s="812"/>
      <c r="Y23" s="812"/>
      <c r="Z23" s="812"/>
      <c r="AA23" s="812">
        <v>163</v>
      </c>
      <c r="AB23" s="812"/>
      <c r="AC23" s="812"/>
      <c r="AD23" s="812"/>
      <c r="AE23" s="813"/>
      <c r="AF23" s="814">
        <v>145</v>
      </c>
      <c r="AG23" s="812"/>
      <c r="AH23" s="812"/>
      <c r="AI23" s="812"/>
      <c r="AJ23" s="815"/>
      <c r="AK23" s="816"/>
      <c r="AL23" s="817"/>
      <c r="AM23" s="817"/>
      <c r="AN23" s="817"/>
      <c r="AO23" s="817"/>
      <c r="AP23" s="812">
        <v>2007</v>
      </c>
      <c r="AQ23" s="812"/>
      <c r="AR23" s="812"/>
      <c r="AS23" s="812"/>
      <c r="AT23" s="812"/>
      <c r="AU23" s="818"/>
      <c r="AV23" s="818"/>
      <c r="AW23" s="818"/>
      <c r="AX23" s="818"/>
      <c r="AY23" s="819"/>
      <c r="AZ23" s="827" t="s">
        <v>480</v>
      </c>
      <c r="BA23" s="828"/>
      <c r="BB23" s="828"/>
      <c r="BC23" s="828"/>
      <c r="BD23" s="829"/>
      <c r="BE23" s="194"/>
      <c r="BF23" s="194"/>
      <c r="BG23" s="194"/>
      <c r="BH23" s="194"/>
      <c r="BI23" s="194"/>
      <c r="BJ23" s="194"/>
      <c r="BK23" s="194"/>
      <c r="BL23" s="194"/>
      <c r="BM23" s="194"/>
      <c r="BN23" s="194"/>
      <c r="BO23" s="194"/>
      <c r="BP23" s="194"/>
      <c r="BQ23" s="202">
        <v>17</v>
      </c>
      <c r="BR23" s="203"/>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195"/>
    </row>
    <row r="24" spans="1:131" s="196" customFormat="1" ht="26.25" customHeight="1" x14ac:dyDescent="0.15">
      <c r="A24" s="826" t="s">
        <v>481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332"/>
      <c r="BA24" s="332"/>
      <c r="BB24" s="332"/>
      <c r="BC24" s="332"/>
      <c r="BD24" s="332"/>
      <c r="BE24" s="194"/>
      <c r="BF24" s="194"/>
      <c r="BG24" s="194"/>
      <c r="BH24" s="194"/>
      <c r="BI24" s="194"/>
      <c r="BJ24" s="194"/>
      <c r="BK24" s="194"/>
      <c r="BL24" s="194"/>
      <c r="BM24" s="194"/>
      <c r="BN24" s="194"/>
      <c r="BO24" s="194"/>
      <c r="BP24" s="194"/>
      <c r="BQ24" s="202">
        <v>18</v>
      </c>
      <c r="BR24" s="203"/>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195"/>
    </row>
    <row r="25" spans="1:131" s="189" customFormat="1" ht="26.25" customHeight="1" thickBot="1" x14ac:dyDescent="0.2">
      <c r="A25" s="767" t="s">
        <v>304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332"/>
      <c r="BK25" s="332"/>
      <c r="BL25" s="332"/>
      <c r="BM25" s="332"/>
      <c r="BN25" s="332"/>
      <c r="BO25" s="205"/>
      <c r="BP25" s="205"/>
      <c r="BQ25" s="202">
        <v>19</v>
      </c>
      <c r="BR25" s="203"/>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88"/>
    </row>
    <row r="26" spans="1:131" s="189" customFormat="1" ht="26.25" customHeight="1" x14ac:dyDescent="0.15">
      <c r="A26" s="758" t="s">
        <v>291</v>
      </c>
      <c r="B26" s="759"/>
      <c r="C26" s="759"/>
      <c r="D26" s="759"/>
      <c r="E26" s="759"/>
      <c r="F26" s="759"/>
      <c r="G26" s="759"/>
      <c r="H26" s="759"/>
      <c r="I26" s="759"/>
      <c r="J26" s="759"/>
      <c r="K26" s="759"/>
      <c r="L26" s="759"/>
      <c r="M26" s="759"/>
      <c r="N26" s="759"/>
      <c r="O26" s="759"/>
      <c r="P26" s="760"/>
      <c r="Q26" s="735" t="s">
        <v>482</v>
      </c>
      <c r="R26" s="736"/>
      <c r="S26" s="736"/>
      <c r="T26" s="736"/>
      <c r="U26" s="737"/>
      <c r="V26" s="735" t="s">
        <v>483</v>
      </c>
      <c r="W26" s="736"/>
      <c r="X26" s="736"/>
      <c r="Y26" s="736"/>
      <c r="Z26" s="737"/>
      <c r="AA26" s="735" t="s">
        <v>484</v>
      </c>
      <c r="AB26" s="736"/>
      <c r="AC26" s="736"/>
      <c r="AD26" s="736"/>
      <c r="AE26" s="736"/>
      <c r="AF26" s="830" t="s">
        <v>485</v>
      </c>
      <c r="AG26" s="831"/>
      <c r="AH26" s="831"/>
      <c r="AI26" s="831"/>
      <c r="AJ26" s="832"/>
      <c r="AK26" s="736" t="s">
        <v>486</v>
      </c>
      <c r="AL26" s="736"/>
      <c r="AM26" s="736"/>
      <c r="AN26" s="736"/>
      <c r="AO26" s="737"/>
      <c r="AP26" s="735" t="s">
        <v>487</v>
      </c>
      <c r="AQ26" s="736"/>
      <c r="AR26" s="736"/>
      <c r="AS26" s="736"/>
      <c r="AT26" s="737"/>
      <c r="AU26" s="735" t="s">
        <v>488</v>
      </c>
      <c r="AV26" s="736"/>
      <c r="AW26" s="736"/>
      <c r="AX26" s="736"/>
      <c r="AY26" s="737"/>
      <c r="AZ26" s="735" t="s">
        <v>305</v>
      </c>
      <c r="BA26" s="736"/>
      <c r="BB26" s="736"/>
      <c r="BC26" s="736"/>
      <c r="BD26" s="737"/>
      <c r="BE26" s="735" t="s">
        <v>294</v>
      </c>
      <c r="BF26" s="736"/>
      <c r="BG26" s="736"/>
      <c r="BH26" s="736"/>
      <c r="BI26" s="747"/>
      <c r="BJ26" s="332"/>
      <c r="BK26" s="332"/>
      <c r="BL26" s="332"/>
      <c r="BM26" s="332"/>
      <c r="BN26" s="332"/>
      <c r="BO26" s="205"/>
      <c r="BP26" s="205"/>
      <c r="BQ26" s="202">
        <v>20</v>
      </c>
      <c r="BR26" s="203"/>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88"/>
    </row>
    <row r="27" spans="1:131" s="189"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332"/>
      <c r="BK27" s="332"/>
      <c r="BL27" s="332"/>
      <c r="BM27" s="332"/>
      <c r="BN27" s="332"/>
      <c r="BO27" s="205"/>
      <c r="BP27" s="205"/>
      <c r="BQ27" s="202">
        <v>21</v>
      </c>
      <c r="BR27" s="203"/>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88"/>
    </row>
    <row r="28" spans="1:131" s="189" customFormat="1" ht="26.25" customHeight="1" thickTop="1" x14ac:dyDescent="0.15">
      <c r="A28" s="206">
        <v>1</v>
      </c>
      <c r="B28" s="749" t="s">
        <v>306</v>
      </c>
      <c r="C28" s="750"/>
      <c r="D28" s="750"/>
      <c r="E28" s="750"/>
      <c r="F28" s="750"/>
      <c r="G28" s="750"/>
      <c r="H28" s="750"/>
      <c r="I28" s="750"/>
      <c r="J28" s="750"/>
      <c r="K28" s="750"/>
      <c r="L28" s="750"/>
      <c r="M28" s="750"/>
      <c r="N28" s="750"/>
      <c r="O28" s="750"/>
      <c r="P28" s="751"/>
      <c r="Q28" s="842">
        <v>467</v>
      </c>
      <c r="R28" s="843"/>
      <c r="S28" s="843"/>
      <c r="T28" s="843"/>
      <c r="U28" s="843"/>
      <c r="V28" s="843">
        <v>467</v>
      </c>
      <c r="W28" s="843"/>
      <c r="X28" s="843"/>
      <c r="Y28" s="843"/>
      <c r="Z28" s="843"/>
      <c r="AA28" s="843">
        <v>0</v>
      </c>
      <c r="AB28" s="843"/>
      <c r="AC28" s="843"/>
      <c r="AD28" s="843"/>
      <c r="AE28" s="844"/>
      <c r="AF28" s="845">
        <v>0</v>
      </c>
      <c r="AG28" s="843"/>
      <c r="AH28" s="843"/>
      <c r="AI28" s="843"/>
      <c r="AJ28" s="846"/>
      <c r="AK28" s="847">
        <v>46</v>
      </c>
      <c r="AL28" s="848"/>
      <c r="AM28" s="848"/>
      <c r="AN28" s="848"/>
      <c r="AO28" s="848"/>
      <c r="AP28" s="848" t="s">
        <v>454</v>
      </c>
      <c r="AQ28" s="848"/>
      <c r="AR28" s="848"/>
      <c r="AS28" s="848"/>
      <c r="AT28" s="848"/>
      <c r="AU28" s="836" t="s">
        <v>454</v>
      </c>
      <c r="AV28" s="837"/>
      <c r="AW28" s="837"/>
      <c r="AX28" s="837"/>
      <c r="AY28" s="838"/>
      <c r="AZ28" s="839"/>
      <c r="BA28" s="839"/>
      <c r="BB28" s="839"/>
      <c r="BC28" s="839"/>
      <c r="BD28" s="839"/>
      <c r="BE28" s="840"/>
      <c r="BF28" s="840"/>
      <c r="BG28" s="840"/>
      <c r="BH28" s="840"/>
      <c r="BI28" s="841"/>
      <c r="BJ28" s="332"/>
      <c r="BK28" s="332"/>
      <c r="BL28" s="332"/>
      <c r="BM28" s="332"/>
      <c r="BN28" s="332"/>
      <c r="BO28" s="205"/>
      <c r="BP28" s="205"/>
      <c r="BQ28" s="202">
        <v>22</v>
      </c>
      <c r="BR28" s="203"/>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88"/>
    </row>
    <row r="29" spans="1:131" s="189" customFormat="1" ht="26.25" customHeight="1" x14ac:dyDescent="0.15">
      <c r="A29" s="206">
        <v>2</v>
      </c>
      <c r="B29" s="773" t="s">
        <v>307</v>
      </c>
      <c r="C29" s="774"/>
      <c r="D29" s="774"/>
      <c r="E29" s="774"/>
      <c r="F29" s="774"/>
      <c r="G29" s="774"/>
      <c r="H29" s="774"/>
      <c r="I29" s="774"/>
      <c r="J29" s="774"/>
      <c r="K29" s="774"/>
      <c r="L29" s="774"/>
      <c r="M29" s="774"/>
      <c r="N29" s="774"/>
      <c r="O29" s="774"/>
      <c r="P29" s="775"/>
      <c r="Q29" s="776">
        <v>465</v>
      </c>
      <c r="R29" s="777"/>
      <c r="S29" s="777"/>
      <c r="T29" s="777"/>
      <c r="U29" s="777"/>
      <c r="V29" s="777">
        <v>461</v>
      </c>
      <c r="W29" s="777"/>
      <c r="X29" s="777"/>
      <c r="Y29" s="777"/>
      <c r="Z29" s="777"/>
      <c r="AA29" s="777">
        <v>4</v>
      </c>
      <c r="AB29" s="777"/>
      <c r="AC29" s="777"/>
      <c r="AD29" s="777"/>
      <c r="AE29" s="778"/>
      <c r="AF29" s="779">
        <v>1</v>
      </c>
      <c r="AG29" s="780"/>
      <c r="AH29" s="780"/>
      <c r="AI29" s="780"/>
      <c r="AJ29" s="781"/>
      <c r="AK29" s="851">
        <v>40</v>
      </c>
      <c r="AL29" s="852"/>
      <c r="AM29" s="852"/>
      <c r="AN29" s="852"/>
      <c r="AO29" s="852"/>
      <c r="AP29" s="852">
        <v>110</v>
      </c>
      <c r="AQ29" s="852"/>
      <c r="AR29" s="852"/>
      <c r="AS29" s="852"/>
      <c r="AT29" s="852"/>
      <c r="AU29" s="852">
        <v>12</v>
      </c>
      <c r="AV29" s="852"/>
      <c r="AW29" s="852"/>
      <c r="AX29" s="852"/>
      <c r="AY29" s="852"/>
      <c r="AZ29" s="853"/>
      <c r="BA29" s="853"/>
      <c r="BB29" s="853"/>
      <c r="BC29" s="853"/>
      <c r="BD29" s="853"/>
      <c r="BE29" s="849"/>
      <c r="BF29" s="849"/>
      <c r="BG29" s="849"/>
      <c r="BH29" s="849"/>
      <c r="BI29" s="850"/>
      <c r="BJ29" s="332"/>
      <c r="BK29" s="332"/>
      <c r="BL29" s="332"/>
      <c r="BM29" s="332"/>
      <c r="BN29" s="332"/>
      <c r="BO29" s="205"/>
      <c r="BP29" s="205"/>
      <c r="BQ29" s="202">
        <v>23</v>
      </c>
      <c r="BR29" s="203"/>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88"/>
    </row>
    <row r="30" spans="1:131" s="189" customFormat="1" ht="26.25" customHeight="1" x14ac:dyDescent="0.15">
      <c r="A30" s="206">
        <v>3</v>
      </c>
      <c r="B30" s="773" t="s">
        <v>308</v>
      </c>
      <c r="C30" s="774"/>
      <c r="D30" s="774"/>
      <c r="E30" s="774"/>
      <c r="F30" s="774"/>
      <c r="G30" s="774"/>
      <c r="H30" s="774"/>
      <c r="I30" s="774"/>
      <c r="J30" s="774"/>
      <c r="K30" s="774"/>
      <c r="L30" s="774"/>
      <c r="M30" s="774"/>
      <c r="N30" s="774"/>
      <c r="O30" s="774"/>
      <c r="P30" s="775"/>
      <c r="Q30" s="776">
        <v>10</v>
      </c>
      <c r="R30" s="777"/>
      <c r="S30" s="777"/>
      <c r="T30" s="777"/>
      <c r="U30" s="777"/>
      <c r="V30" s="777">
        <v>16</v>
      </c>
      <c r="W30" s="777"/>
      <c r="X30" s="777"/>
      <c r="Y30" s="777"/>
      <c r="Z30" s="777"/>
      <c r="AA30" s="777">
        <v>-6</v>
      </c>
      <c r="AB30" s="777"/>
      <c r="AC30" s="777"/>
      <c r="AD30" s="777"/>
      <c r="AE30" s="778"/>
      <c r="AF30" s="779">
        <v>-6</v>
      </c>
      <c r="AG30" s="780"/>
      <c r="AH30" s="780"/>
      <c r="AI30" s="780"/>
      <c r="AJ30" s="781"/>
      <c r="AK30" s="851" t="s">
        <v>454</v>
      </c>
      <c r="AL30" s="852"/>
      <c r="AM30" s="852"/>
      <c r="AN30" s="852"/>
      <c r="AO30" s="852"/>
      <c r="AP30" s="854" t="s">
        <v>454</v>
      </c>
      <c r="AQ30" s="855"/>
      <c r="AR30" s="855"/>
      <c r="AS30" s="855"/>
      <c r="AT30" s="851"/>
      <c r="AU30" s="854" t="s">
        <v>454</v>
      </c>
      <c r="AV30" s="855"/>
      <c r="AW30" s="855"/>
      <c r="AX30" s="855"/>
      <c r="AY30" s="851"/>
      <c r="AZ30" s="853"/>
      <c r="BA30" s="853"/>
      <c r="BB30" s="853"/>
      <c r="BC30" s="853"/>
      <c r="BD30" s="853"/>
      <c r="BE30" s="849"/>
      <c r="BF30" s="849"/>
      <c r="BG30" s="849"/>
      <c r="BH30" s="849"/>
      <c r="BI30" s="850"/>
      <c r="BJ30" s="332"/>
      <c r="BK30" s="332"/>
      <c r="BL30" s="332"/>
      <c r="BM30" s="332"/>
      <c r="BN30" s="332"/>
      <c r="BO30" s="205"/>
      <c r="BP30" s="205"/>
      <c r="BQ30" s="202">
        <v>24</v>
      </c>
      <c r="BR30" s="203"/>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88"/>
    </row>
    <row r="31" spans="1:131" s="189" customFormat="1" ht="26.25" customHeight="1" x14ac:dyDescent="0.15">
      <c r="A31" s="206">
        <v>4</v>
      </c>
      <c r="B31" s="773" t="s">
        <v>309</v>
      </c>
      <c r="C31" s="774"/>
      <c r="D31" s="774"/>
      <c r="E31" s="774"/>
      <c r="F31" s="774"/>
      <c r="G31" s="774"/>
      <c r="H31" s="774"/>
      <c r="I31" s="774"/>
      <c r="J31" s="774"/>
      <c r="K31" s="774"/>
      <c r="L31" s="774"/>
      <c r="M31" s="774"/>
      <c r="N31" s="774"/>
      <c r="O31" s="774"/>
      <c r="P31" s="775"/>
      <c r="Q31" s="776">
        <v>247</v>
      </c>
      <c r="R31" s="777"/>
      <c r="S31" s="777"/>
      <c r="T31" s="777"/>
      <c r="U31" s="777"/>
      <c r="V31" s="777">
        <v>234</v>
      </c>
      <c r="W31" s="777"/>
      <c r="X31" s="777"/>
      <c r="Y31" s="777"/>
      <c r="Z31" s="777"/>
      <c r="AA31" s="777">
        <v>13</v>
      </c>
      <c r="AB31" s="777"/>
      <c r="AC31" s="777"/>
      <c r="AD31" s="777"/>
      <c r="AE31" s="778"/>
      <c r="AF31" s="779">
        <v>13</v>
      </c>
      <c r="AG31" s="780"/>
      <c r="AH31" s="780"/>
      <c r="AI31" s="780"/>
      <c r="AJ31" s="781"/>
      <c r="AK31" s="851">
        <v>40</v>
      </c>
      <c r="AL31" s="852"/>
      <c r="AM31" s="852"/>
      <c r="AN31" s="852"/>
      <c r="AO31" s="852"/>
      <c r="AP31" s="854" t="s">
        <v>454</v>
      </c>
      <c r="AQ31" s="855"/>
      <c r="AR31" s="855"/>
      <c r="AS31" s="855"/>
      <c r="AT31" s="851"/>
      <c r="AU31" s="854" t="s">
        <v>454</v>
      </c>
      <c r="AV31" s="855"/>
      <c r="AW31" s="855"/>
      <c r="AX31" s="855"/>
      <c r="AY31" s="851"/>
      <c r="AZ31" s="853"/>
      <c r="BA31" s="853"/>
      <c r="BB31" s="853"/>
      <c r="BC31" s="853"/>
      <c r="BD31" s="853"/>
      <c r="BE31" s="849"/>
      <c r="BF31" s="849"/>
      <c r="BG31" s="849"/>
      <c r="BH31" s="849"/>
      <c r="BI31" s="850"/>
      <c r="BJ31" s="332"/>
      <c r="BK31" s="332"/>
      <c r="BL31" s="332"/>
      <c r="BM31" s="332"/>
      <c r="BN31" s="332"/>
      <c r="BO31" s="205"/>
      <c r="BP31" s="205"/>
      <c r="BQ31" s="202">
        <v>25</v>
      </c>
      <c r="BR31" s="203"/>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88"/>
    </row>
    <row r="32" spans="1:131" s="189" customFormat="1" ht="26.25" customHeight="1" x14ac:dyDescent="0.15">
      <c r="A32" s="206">
        <v>5</v>
      </c>
      <c r="B32" s="773" t="s">
        <v>310</v>
      </c>
      <c r="C32" s="774"/>
      <c r="D32" s="774"/>
      <c r="E32" s="774"/>
      <c r="F32" s="774"/>
      <c r="G32" s="774"/>
      <c r="H32" s="774"/>
      <c r="I32" s="774"/>
      <c r="J32" s="774"/>
      <c r="K32" s="774"/>
      <c r="L32" s="774"/>
      <c r="M32" s="774"/>
      <c r="N32" s="774"/>
      <c r="O32" s="774"/>
      <c r="P32" s="775"/>
      <c r="Q32" s="776">
        <v>183</v>
      </c>
      <c r="R32" s="777"/>
      <c r="S32" s="777"/>
      <c r="T32" s="777"/>
      <c r="U32" s="777"/>
      <c r="V32" s="777">
        <v>183</v>
      </c>
      <c r="W32" s="777"/>
      <c r="X32" s="777"/>
      <c r="Y32" s="777"/>
      <c r="Z32" s="777"/>
      <c r="AA32" s="777">
        <v>0</v>
      </c>
      <c r="AB32" s="777"/>
      <c r="AC32" s="777"/>
      <c r="AD32" s="777"/>
      <c r="AE32" s="778"/>
      <c r="AF32" s="779">
        <v>0</v>
      </c>
      <c r="AG32" s="780"/>
      <c r="AH32" s="780"/>
      <c r="AI32" s="780"/>
      <c r="AJ32" s="781"/>
      <c r="AK32" s="851">
        <v>58</v>
      </c>
      <c r="AL32" s="852"/>
      <c r="AM32" s="852"/>
      <c r="AN32" s="852"/>
      <c r="AO32" s="852"/>
      <c r="AP32" s="852">
        <v>55</v>
      </c>
      <c r="AQ32" s="852"/>
      <c r="AR32" s="852"/>
      <c r="AS32" s="852"/>
      <c r="AT32" s="852"/>
      <c r="AU32" s="852">
        <v>11</v>
      </c>
      <c r="AV32" s="852"/>
      <c r="AW32" s="852"/>
      <c r="AX32" s="852"/>
      <c r="AY32" s="852"/>
      <c r="AZ32" s="853"/>
      <c r="BA32" s="853"/>
      <c r="BB32" s="853"/>
      <c r="BC32" s="853"/>
      <c r="BD32" s="853"/>
      <c r="BE32" s="849"/>
      <c r="BF32" s="849"/>
      <c r="BG32" s="849"/>
      <c r="BH32" s="849"/>
      <c r="BI32" s="850"/>
      <c r="BJ32" s="332"/>
      <c r="BK32" s="332"/>
      <c r="BL32" s="332"/>
      <c r="BM32" s="332"/>
      <c r="BN32" s="332"/>
      <c r="BO32" s="205"/>
      <c r="BP32" s="205"/>
      <c r="BQ32" s="202">
        <v>26</v>
      </c>
      <c r="BR32" s="203"/>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88"/>
    </row>
    <row r="33" spans="1:131" s="189" customFormat="1" ht="26.25" customHeight="1" x14ac:dyDescent="0.15">
      <c r="A33" s="206">
        <v>6</v>
      </c>
      <c r="B33" s="773" t="s">
        <v>311</v>
      </c>
      <c r="C33" s="774"/>
      <c r="D33" s="774"/>
      <c r="E33" s="774"/>
      <c r="F33" s="774"/>
      <c r="G33" s="774"/>
      <c r="H33" s="774"/>
      <c r="I33" s="774"/>
      <c r="J33" s="774"/>
      <c r="K33" s="774"/>
      <c r="L33" s="774"/>
      <c r="M33" s="774"/>
      <c r="N33" s="774"/>
      <c r="O33" s="774"/>
      <c r="P33" s="775"/>
      <c r="Q33" s="776">
        <v>7</v>
      </c>
      <c r="R33" s="777"/>
      <c r="S33" s="777"/>
      <c r="T33" s="777"/>
      <c r="U33" s="777"/>
      <c r="V33" s="777">
        <v>7</v>
      </c>
      <c r="W33" s="777"/>
      <c r="X33" s="777"/>
      <c r="Y33" s="777"/>
      <c r="Z33" s="777"/>
      <c r="AA33" s="777">
        <v>0</v>
      </c>
      <c r="AB33" s="777"/>
      <c r="AC33" s="777"/>
      <c r="AD33" s="777"/>
      <c r="AE33" s="778"/>
      <c r="AF33" s="779">
        <v>0</v>
      </c>
      <c r="AG33" s="780"/>
      <c r="AH33" s="780"/>
      <c r="AI33" s="780"/>
      <c r="AJ33" s="781"/>
      <c r="AK33" s="851">
        <v>6</v>
      </c>
      <c r="AL33" s="852"/>
      <c r="AM33" s="852"/>
      <c r="AN33" s="852"/>
      <c r="AO33" s="852"/>
      <c r="AP33" s="854" t="s">
        <v>454</v>
      </c>
      <c r="AQ33" s="855"/>
      <c r="AR33" s="855"/>
      <c r="AS33" s="855"/>
      <c r="AT33" s="851"/>
      <c r="AU33" s="854" t="s">
        <v>454</v>
      </c>
      <c r="AV33" s="855"/>
      <c r="AW33" s="855"/>
      <c r="AX33" s="855"/>
      <c r="AY33" s="851"/>
      <c r="AZ33" s="853"/>
      <c r="BA33" s="853"/>
      <c r="BB33" s="853"/>
      <c r="BC33" s="853"/>
      <c r="BD33" s="853"/>
      <c r="BE33" s="849"/>
      <c r="BF33" s="849"/>
      <c r="BG33" s="849"/>
      <c r="BH33" s="849"/>
      <c r="BI33" s="850"/>
      <c r="BJ33" s="332"/>
      <c r="BK33" s="332"/>
      <c r="BL33" s="332"/>
      <c r="BM33" s="332"/>
      <c r="BN33" s="332"/>
      <c r="BO33" s="205"/>
      <c r="BP33" s="205"/>
      <c r="BQ33" s="202">
        <v>27</v>
      </c>
      <c r="BR33" s="203"/>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88"/>
    </row>
    <row r="34" spans="1:131" s="189" customFormat="1" ht="26.25" customHeight="1" x14ac:dyDescent="0.15">
      <c r="A34" s="206">
        <v>7</v>
      </c>
      <c r="B34" s="773" t="s">
        <v>312</v>
      </c>
      <c r="C34" s="774"/>
      <c r="D34" s="774"/>
      <c r="E34" s="774"/>
      <c r="F34" s="774"/>
      <c r="G34" s="774"/>
      <c r="H34" s="774"/>
      <c r="I34" s="774"/>
      <c r="J34" s="774"/>
      <c r="K34" s="774"/>
      <c r="L34" s="774"/>
      <c r="M34" s="774"/>
      <c r="N34" s="774"/>
      <c r="O34" s="774"/>
      <c r="P34" s="775"/>
      <c r="Q34" s="776">
        <v>25</v>
      </c>
      <c r="R34" s="777"/>
      <c r="S34" s="777"/>
      <c r="T34" s="777"/>
      <c r="U34" s="777"/>
      <c r="V34" s="777">
        <v>25</v>
      </c>
      <c r="W34" s="777"/>
      <c r="X34" s="777"/>
      <c r="Y34" s="777"/>
      <c r="Z34" s="777"/>
      <c r="AA34" s="777">
        <v>0</v>
      </c>
      <c r="AB34" s="777"/>
      <c r="AC34" s="777"/>
      <c r="AD34" s="777"/>
      <c r="AE34" s="778"/>
      <c r="AF34" s="779">
        <v>0</v>
      </c>
      <c r="AG34" s="780"/>
      <c r="AH34" s="780"/>
      <c r="AI34" s="780"/>
      <c r="AJ34" s="781"/>
      <c r="AK34" s="851">
        <v>11</v>
      </c>
      <c r="AL34" s="852"/>
      <c r="AM34" s="852"/>
      <c r="AN34" s="852"/>
      <c r="AO34" s="852"/>
      <c r="AP34" s="854" t="s">
        <v>454</v>
      </c>
      <c r="AQ34" s="855"/>
      <c r="AR34" s="855"/>
      <c r="AS34" s="855"/>
      <c r="AT34" s="851"/>
      <c r="AU34" s="854" t="s">
        <v>454</v>
      </c>
      <c r="AV34" s="855"/>
      <c r="AW34" s="855"/>
      <c r="AX34" s="855"/>
      <c r="AY34" s="851"/>
      <c r="AZ34" s="853"/>
      <c r="BA34" s="853"/>
      <c r="BB34" s="853"/>
      <c r="BC34" s="853"/>
      <c r="BD34" s="853"/>
      <c r="BE34" s="849"/>
      <c r="BF34" s="849"/>
      <c r="BG34" s="849"/>
      <c r="BH34" s="849"/>
      <c r="BI34" s="850"/>
      <c r="BJ34" s="332"/>
      <c r="BK34" s="332"/>
      <c r="BL34" s="332"/>
      <c r="BM34" s="332"/>
      <c r="BN34" s="332"/>
      <c r="BO34" s="205"/>
      <c r="BP34" s="205"/>
      <c r="BQ34" s="202">
        <v>28</v>
      </c>
      <c r="BR34" s="203"/>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88"/>
    </row>
    <row r="35" spans="1:131" s="189" customFormat="1" ht="26.25" customHeight="1" x14ac:dyDescent="0.15">
      <c r="A35" s="206">
        <v>8</v>
      </c>
      <c r="B35" s="773" t="s">
        <v>313</v>
      </c>
      <c r="C35" s="774"/>
      <c r="D35" s="774"/>
      <c r="E35" s="774"/>
      <c r="F35" s="774"/>
      <c r="G35" s="774"/>
      <c r="H35" s="774"/>
      <c r="I35" s="774"/>
      <c r="J35" s="774"/>
      <c r="K35" s="774"/>
      <c r="L35" s="774"/>
      <c r="M35" s="774"/>
      <c r="N35" s="774"/>
      <c r="O35" s="774"/>
      <c r="P35" s="775"/>
      <c r="Q35" s="776">
        <v>61</v>
      </c>
      <c r="R35" s="777"/>
      <c r="S35" s="777"/>
      <c r="T35" s="777"/>
      <c r="U35" s="777"/>
      <c r="V35" s="777">
        <v>61</v>
      </c>
      <c r="W35" s="777"/>
      <c r="X35" s="777"/>
      <c r="Y35" s="777"/>
      <c r="Z35" s="777"/>
      <c r="AA35" s="777">
        <v>0</v>
      </c>
      <c r="AB35" s="777"/>
      <c r="AC35" s="777"/>
      <c r="AD35" s="777"/>
      <c r="AE35" s="778"/>
      <c r="AF35" s="779">
        <v>0</v>
      </c>
      <c r="AG35" s="780"/>
      <c r="AH35" s="780"/>
      <c r="AI35" s="780"/>
      <c r="AJ35" s="781"/>
      <c r="AK35" s="851">
        <v>19</v>
      </c>
      <c r="AL35" s="852"/>
      <c r="AM35" s="852"/>
      <c r="AN35" s="852"/>
      <c r="AO35" s="852"/>
      <c r="AP35" s="852">
        <v>177</v>
      </c>
      <c r="AQ35" s="852"/>
      <c r="AR35" s="852"/>
      <c r="AS35" s="852"/>
      <c r="AT35" s="852"/>
      <c r="AU35" s="852">
        <v>93</v>
      </c>
      <c r="AV35" s="852"/>
      <c r="AW35" s="852"/>
      <c r="AX35" s="852"/>
      <c r="AY35" s="852"/>
      <c r="AZ35" s="853"/>
      <c r="BA35" s="853"/>
      <c r="BB35" s="853"/>
      <c r="BC35" s="853"/>
      <c r="BD35" s="853"/>
      <c r="BE35" s="849" t="s">
        <v>314</v>
      </c>
      <c r="BF35" s="849"/>
      <c r="BG35" s="849"/>
      <c r="BH35" s="849"/>
      <c r="BI35" s="850"/>
      <c r="BJ35" s="332"/>
      <c r="BK35" s="332"/>
      <c r="BL35" s="332"/>
      <c r="BM35" s="332"/>
      <c r="BN35" s="332"/>
      <c r="BO35" s="205"/>
      <c r="BP35" s="205"/>
      <c r="BQ35" s="202">
        <v>29</v>
      </c>
      <c r="BR35" s="203"/>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88"/>
    </row>
    <row r="36" spans="1:131" s="189" customFormat="1" ht="26.25" customHeight="1" x14ac:dyDescent="0.15">
      <c r="A36" s="206">
        <v>9</v>
      </c>
      <c r="B36" s="773" t="s">
        <v>315</v>
      </c>
      <c r="C36" s="774"/>
      <c r="D36" s="774"/>
      <c r="E36" s="774"/>
      <c r="F36" s="774"/>
      <c r="G36" s="774"/>
      <c r="H36" s="774"/>
      <c r="I36" s="774"/>
      <c r="J36" s="774"/>
      <c r="K36" s="774"/>
      <c r="L36" s="774"/>
      <c r="M36" s="774"/>
      <c r="N36" s="774"/>
      <c r="O36" s="774"/>
      <c r="P36" s="775"/>
      <c r="Q36" s="776">
        <v>313</v>
      </c>
      <c r="R36" s="777"/>
      <c r="S36" s="777"/>
      <c r="T36" s="777"/>
      <c r="U36" s="777"/>
      <c r="V36" s="777">
        <v>327</v>
      </c>
      <c r="W36" s="777"/>
      <c r="X36" s="777"/>
      <c r="Y36" s="777"/>
      <c r="Z36" s="777"/>
      <c r="AA36" s="777">
        <v>-14</v>
      </c>
      <c r="AB36" s="777"/>
      <c r="AC36" s="777"/>
      <c r="AD36" s="777"/>
      <c r="AE36" s="778"/>
      <c r="AF36" s="779" t="s">
        <v>77</v>
      </c>
      <c r="AG36" s="780"/>
      <c r="AH36" s="780"/>
      <c r="AI36" s="780"/>
      <c r="AJ36" s="781"/>
      <c r="AK36" s="851">
        <v>31</v>
      </c>
      <c r="AL36" s="852"/>
      <c r="AM36" s="852"/>
      <c r="AN36" s="852"/>
      <c r="AO36" s="852"/>
      <c r="AP36" s="852">
        <v>515</v>
      </c>
      <c r="AQ36" s="852"/>
      <c r="AR36" s="852"/>
      <c r="AS36" s="852"/>
      <c r="AT36" s="852"/>
      <c r="AU36" s="852">
        <v>51</v>
      </c>
      <c r="AV36" s="852"/>
      <c r="AW36" s="852"/>
      <c r="AX36" s="852"/>
      <c r="AY36" s="852"/>
      <c r="AZ36" s="853"/>
      <c r="BA36" s="853"/>
      <c r="BB36" s="853"/>
      <c r="BC36" s="853"/>
      <c r="BD36" s="853"/>
      <c r="BE36" s="849" t="s">
        <v>314</v>
      </c>
      <c r="BF36" s="849"/>
      <c r="BG36" s="849"/>
      <c r="BH36" s="849"/>
      <c r="BI36" s="850"/>
      <c r="BJ36" s="332"/>
      <c r="BK36" s="332"/>
      <c r="BL36" s="332"/>
      <c r="BM36" s="332"/>
      <c r="BN36" s="332"/>
      <c r="BO36" s="205"/>
      <c r="BP36" s="205"/>
      <c r="BQ36" s="202">
        <v>30</v>
      </c>
      <c r="BR36" s="203"/>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88"/>
    </row>
    <row r="37" spans="1:131" s="189" customFormat="1" ht="26.25" customHeight="1" x14ac:dyDescent="0.15">
      <c r="A37" s="206">
        <v>10</v>
      </c>
      <c r="B37" s="773" t="s">
        <v>316</v>
      </c>
      <c r="C37" s="774"/>
      <c r="D37" s="774"/>
      <c r="E37" s="774"/>
      <c r="F37" s="774"/>
      <c r="G37" s="774"/>
      <c r="H37" s="774"/>
      <c r="I37" s="774"/>
      <c r="J37" s="774"/>
      <c r="K37" s="774"/>
      <c r="L37" s="774"/>
      <c r="M37" s="774"/>
      <c r="N37" s="774"/>
      <c r="O37" s="774"/>
      <c r="P37" s="775"/>
      <c r="Q37" s="776">
        <v>67</v>
      </c>
      <c r="R37" s="777"/>
      <c r="S37" s="777"/>
      <c r="T37" s="777"/>
      <c r="U37" s="777"/>
      <c r="V37" s="777">
        <v>67</v>
      </c>
      <c r="W37" s="777"/>
      <c r="X37" s="777"/>
      <c r="Y37" s="777"/>
      <c r="Z37" s="777"/>
      <c r="AA37" s="777">
        <v>0</v>
      </c>
      <c r="AB37" s="777"/>
      <c r="AC37" s="777"/>
      <c r="AD37" s="777"/>
      <c r="AE37" s="778"/>
      <c r="AF37" s="779">
        <v>0</v>
      </c>
      <c r="AG37" s="780"/>
      <c r="AH37" s="780"/>
      <c r="AI37" s="780"/>
      <c r="AJ37" s="781"/>
      <c r="AK37" s="851">
        <v>38</v>
      </c>
      <c r="AL37" s="852"/>
      <c r="AM37" s="852"/>
      <c r="AN37" s="852"/>
      <c r="AO37" s="852"/>
      <c r="AP37" s="852">
        <v>202</v>
      </c>
      <c r="AQ37" s="852"/>
      <c r="AR37" s="852"/>
      <c r="AS37" s="852"/>
      <c r="AT37" s="852"/>
      <c r="AU37" s="852">
        <v>202</v>
      </c>
      <c r="AV37" s="852"/>
      <c r="AW37" s="852"/>
      <c r="AX37" s="852"/>
      <c r="AY37" s="852"/>
      <c r="AZ37" s="853"/>
      <c r="BA37" s="853"/>
      <c r="BB37" s="853"/>
      <c r="BC37" s="853"/>
      <c r="BD37" s="853"/>
      <c r="BE37" s="849" t="s">
        <v>314</v>
      </c>
      <c r="BF37" s="849"/>
      <c r="BG37" s="849"/>
      <c r="BH37" s="849"/>
      <c r="BI37" s="850"/>
      <c r="BJ37" s="332"/>
      <c r="BK37" s="332"/>
      <c r="BL37" s="332"/>
      <c r="BM37" s="332"/>
      <c r="BN37" s="332"/>
      <c r="BO37" s="205"/>
      <c r="BP37" s="205"/>
      <c r="BQ37" s="202">
        <v>31</v>
      </c>
      <c r="BR37" s="203"/>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88"/>
    </row>
    <row r="38" spans="1:131" s="189" customFormat="1" ht="26.25" customHeight="1" x14ac:dyDescent="0.15">
      <c r="A38" s="206">
        <v>11</v>
      </c>
      <c r="B38" s="773" t="s">
        <v>317</v>
      </c>
      <c r="C38" s="774"/>
      <c r="D38" s="774"/>
      <c r="E38" s="774"/>
      <c r="F38" s="774"/>
      <c r="G38" s="774"/>
      <c r="H38" s="774"/>
      <c r="I38" s="774"/>
      <c r="J38" s="774"/>
      <c r="K38" s="774"/>
      <c r="L38" s="774"/>
      <c r="M38" s="774"/>
      <c r="N38" s="774"/>
      <c r="O38" s="774"/>
      <c r="P38" s="775"/>
      <c r="Q38" s="776">
        <v>14</v>
      </c>
      <c r="R38" s="777"/>
      <c r="S38" s="777"/>
      <c r="T38" s="777"/>
      <c r="U38" s="777"/>
      <c r="V38" s="777">
        <v>14</v>
      </c>
      <c r="W38" s="777"/>
      <c r="X38" s="777"/>
      <c r="Y38" s="777"/>
      <c r="Z38" s="777"/>
      <c r="AA38" s="777">
        <v>0</v>
      </c>
      <c r="AB38" s="777"/>
      <c r="AC38" s="777"/>
      <c r="AD38" s="777"/>
      <c r="AE38" s="778"/>
      <c r="AF38" s="779">
        <v>0</v>
      </c>
      <c r="AG38" s="780"/>
      <c r="AH38" s="780"/>
      <c r="AI38" s="780"/>
      <c r="AJ38" s="781"/>
      <c r="AK38" s="851">
        <v>11</v>
      </c>
      <c r="AL38" s="852"/>
      <c r="AM38" s="852"/>
      <c r="AN38" s="852"/>
      <c r="AO38" s="852"/>
      <c r="AP38" s="852">
        <v>63</v>
      </c>
      <c r="AQ38" s="852"/>
      <c r="AR38" s="852"/>
      <c r="AS38" s="852"/>
      <c r="AT38" s="852"/>
      <c r="AU38" s="852">
        <v>63</v>
      </c>
      <c r="AV38" s="852"/>
      <c r="AW38" s="852"/>
      <c r="AX38" s="852"/>
      <c r="AY38" s="852"/>
      <c r="AZ38" s="853"/>
      <c r="BA38" s="853"/>
      <c r="BB38" s="853"/>
      <c r="BC38" s="853"/>
      <c r="BD38" s="853"/>
      <c r="BE38" s="849" t="s">
        <v>314</v>
      </c>
      <c r="BF38" s="849"/>
      <c r="BG38" s="849"/>
      <c r="BH38" s="849"/>
      <c r="BI38" s="850"/>
      <c r="BJ38" s="332"/>
      <c r="BK38" s="332"/>
      <c r="BL38" s="332"/>
      <c r="BM38" s="332"/>
      <c r="BN38" s="332"/>
      <c r="BO38" s="205"/>
      <c r="BP38" s="205"/>
      <c r="BQ38" s="202">
        <v>32</v>
      </c>
      <c r="BR38" s="203"/>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88"/>
    </row>
    <row r="39" spans="1:131" s="189" customFormat="1" ht="26.25" customHeight="1" x14ac:dyDescent="0.15">
      <c r="A39" s="206">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332"/>
      <c r="BK39" s="332"/>
      <c r="BL39" s="332"/>
      <c r="BM39" s="332"/>
      <c r="BN39" s="332"/>
      <c r="BO39" s="205"/>
      <c r="BP39" s="205"/>
      <c r="BQ39" s="202">
        <v>33</v>
      </c>
      <c r="BR39" s="203"/>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88"/>
    </row>
    <row r="40" spans="1:131" s="189" customFormat="1" ht="26.25" customHeight="1" x14ac:dyDescent="0.15">
      <c r="A40" s="201">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332"/>
      <c r="BK40" s="332"/>
      <c r="BL40" s="332"/>
      <c r="BM40" s="332"/>
      <c r="BN40" s="332"/>
      <c r="BO40" s="205"/>
      <c r="BP40" s="205"/>
      <c r="BQ40" s="202">
        <v>34</v>
      </c>
      <c r="BR40" s="203"/>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88"/>
    </row>
    <row r="41" spans="1:131" s="189" customFormat="1" ht="26.25" customHeight="1" x14ac:dyDescent="0.15">
      <c r="A41" s="201">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332"/>
      <c r="BK41" s="332"/>
      <c r="BL41" s="332"/>
      <c r="BM41" s="332"/>
      <c r="BN41" s="332"/>
      <c r="BO41" s="205"/>
      <c r="BP41" s="205"/>
      <c r="BQ41" s="202">
        <v>35</v>
      </c>
      <c r="BR41" s="203"/>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88"/>
    </row>
    <row r="42" spans="1:131" s="189" customFormat="1" ht="26.25" customHeight="1" x14ac:dyDescent="0.15">
      <c r="A42" s="201">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332"/>
      <c r="BK42" s="332"/>
      <c r="BL42" s="332"/>
      <c r="BM42" s="332"/>
      <c r="BN42" s="332"/>
      <c r="BO42" s="205"/>
      <c r="BP42" s="205"/>
      <c r="BQ42" s="202">
        <v>36</v>
      </c>
      <c r="BR42" s="203"/>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88"/>
    </row>
    <row r="43" spans="1:131" s="189" customFormat="1" ht="26.25" customHeight="1" x14ac:dyDescent="0.15">
      <c r="A43" s="201">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332"/>
      <c r="BK43" s="332"/>
      <c r="BL43" s="332"/>
      <c r="BM43" s="332"/>
      <c r="BN43" s="332"/>
      <c r="BO43" s="205"/>
      <c r="BP43" s="205"/>
      <c r="BQ43" s="202">
        <v>37</v>
      </c>
      <c r="BR43" s="203"/>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88"/>
    </row>
    <row r="44" spans="1:131" s="189" customFormat="1" ht="26.25" customHeight="1" x14ac:dyDescent="0.15">
      <c r="A44" s="201">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332"/>
      <c r="BK44" s="332"/>
      <c r="BL44" s="332"/>
      <c r="BM44" s="332"/>
      <c r="BN44" s="332"/>
      <c r="BO44" s="205"/>
      <c r="BP44" s="205"/>
      <c r="BQ44" s="202">
        <v>38</v>
      </c>
      <c r="BR44" s="203"/>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88"/>
    </row>
    <row r="45" spans="1:131" s="189" customFormat="1" ht="26.25" customHeight="1" x14ac:dyDescent="0.15">
      <c r="A45" s="201">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332"/>
      <c r="BK45" s="332"/>
      <c r="BL45" s="332"/>
      <c r="BM45" s="332"/>
      <c r="BN45" s="332"/>
      <c r="BO45" s="205"/>
      <c r="BP45" s="205"/>
      <c r="BQ45" s="202">
        <v>39</v>
      </c>
      <c r="BR45" s="203"/>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88"/>
    </row>
    <row r="46" spans="1:131" s="189" customFormat="1" ht="26.25" customHeight="1" x14ac:dyDescent="0.15">
      <c r="A46" s="201">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332"/>
      <c r="BK46" s="332"/>
      <c r="BL46" s="332"/>
      <c r="BM46" s="332"/>
      <c r="BN46" s="332"/>
      <c r="BO46" s="205"/>
      <c r="BP46" s="205"/>
      <c r="BQ46" s="202">
        <v>40</v>
      </c>
      <c r="BR46" s="203"/>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88"/>
    </row>
    <row r="47" spans="1:131" s="189" customFormat="1" ht="26.25" customHeight="1" x14ac:dyDescent="0.15">
      <c r="A47" s="201">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332"/>
      <c r="BK47" s="332"/>
      <c r="BL47" s="332"/>
      <c r="BM47" s="332"/>
      <c r="BN47" s="332"/>
      <c r="BO47" s="205"/>
      <c r="BP47" s="205"/>
      <c r="BQ47" s="202">
        <v>41</v>
      </c>
      <c r="BR47" s="203"/>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88"/>
    </row>
    <row r="48" spans="1:131" s="189" customFormat="1" ht="26.25" customHeight="1" x14ac:dyDescent="0.15">
      <c r="A48" s="201">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332"/>
      <c r="BK48" s="332"/>
      <c r="BL48" s="332"/>
      <c r="BM48" s="332"/>
      <c r="BN48" s="332"/>
      <c r="BO48" s="205"/>
      <c r="BP48" s="205"/>
      <c r="BQ48" s="202">
        <v>42</v>
      </c>
      <c r="BR48" s="203"/>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88"/>
    </row>
    <row r="49" spans="1:131" s="189" customFormat="1" ht="26.25" customHeight="1" x14ac:dyDescent="0.15">
      <c r="A49" s="201">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332"/>
      <c r="BK49" s="332"/>
      <c r="BL49" s="332"/>
      <c r="BM49" s="332"/>
      <c r="BN49" s="332"/>
      <c r="BO49" s="205"/>
      <c r="BP49" s="205"/>
      <c r="BQ49" s="202">
        <v>43</v>
      </c>
      <c r="BR49" s="203"/>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88"/>
    </row>
    <row r="50" spans="1:131" s="189" customFormat="1" ht="26.25" customHeight="1" x14ac:dyDescent="0.15">
      <c r="A50" s="201">
        <v>23</v>
      </c>
      <c r="B50" s="773"/>
      <c r="C50" s="774"/>
      <c r="D50" s="774"/>
      <c r="E50" s="774"/>
      <c r="F50" s="774"/>
      <c r="G50" s="774"/>
      <c r="H50" s="774"/>
      <c r="I50" s="774"/>
      <c r="J50" s="774"/>
      <c r="K50" s="774"/>
      <c r="L50" s="774"/>
      <c r="M50" s="774"/>
      <c r="N50" s="774"/>
      <c r="O50" s="774"/>
      <c r="P50" s="775"/>
      <c r="Q50" s="856"/>
      <c r="R50" s="857"/>
      <c r="S50" s="857"/>
      <c r="T50" s="857"/>
      <c r="U50" s="857"/>
      <c r="V50" s="857"/>
      <c r="W50" s="857"/>
      <c r="X50" s="857"/>
      <c r="Y50" s="857"/>
      <c r="Z50" s="857"/>
      <c r="AA50" s="857"/>
      <c r="AB50" s="857"/>
      <c r="AC50" s="857"/>
      <c r="AD50" s="857"/>
      <c r="AE50" s="858"/>
      <c r="AF50" s="779"/>
      <c r="AG50" s="780"/>
      <c r="AH50" s="780"/>
      <c r="AI50" s="780"/>
      <c r="AJ50" s="781"/>
      <c r="AK50" s="859"/>
      <c r="AL50" s="857"/>
      <c r="AM50" s="857"/>
      <c r="AN50" s="857"/>
      <c r="AO50" s="857"/>
      <c r="AP50" s="857"/>
      <c r="AQ50" s="857"/>
      <c r="AR50" s="857"/>
      <c r="AS50" s="857"/>
      <c r="AT50" s="857"/>
      <c r="AU50" s="857"/>
      <c r="AV50" s="857"/>
      <c r="AW50" s="857"/>
      <c r="AX50" s="857"/>
      <c r="AY50" s="857"/>
      <c r="AZ50" s="860"/>
      <c r="BA50" s="860"/>
      <c r="BB50" s="860"/>
      <c r="BC50" s="860"/>
      <c r="BD50" s="860"/>
      <c r="BE50" s="849"/>
      <c r="BF50" s="849"/>
      <c r="BG50" s="849"/>
      <c r="BH50" s="849"/>
      <c r="BI50" s="850"/>
      <c r="BJ50" s="332"/>
      <c r="BK50" s="332"/>
      <c r="BL50" s="332"/>
      <c r="BM50" s="332"/>
      <c r="BN50" s="332"/>
      <c r="BO50" s="205"/>
      <c r="BP50" s="205"/>
      <c r="BQ50" s="202">
        <v>44</v>
      </c>
      <c r="BR50" s="203"/>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88"/>
    </row>
    <row r="51" spans="1:131" s="189" customFormat="1" ht="26.25" customHeight="1" x14ac:dyDescent="0.15">
      <c r="A51" s="201">
        <v>24</v>
      </c>
      <c r="B51" s="773"/>
      <c r="C51" s="774"/>
      <c r="D51" s="774"/>
      <c r="E51" s="774"/>
      <c r="F51" s="774"/>
      <c r="G51" s="774"/>
      <c r="H51" s="774"/>
      <c r="I51" s="774"/>
      <c r="J51" s="774"/>
      <c r="K51" s="774"/>
      <c r="L51" s="774"/>
      <c r="M51" s="774"/>
      <c r="N51" s="774"/>
      <c r="O51" s="774"/>
      <c r="P51" s="775"/>
      <c r="Q51" s="856"/>
      <c r="R51" s="857"/>
      <c r="S51" s="857"/>
      <c r="T51" s="857"/>
      <c r="U51" s="857"/>
      <c r="V51" s="857"/>
      <c r="W51" s="857"/>
      <c r="X51" s="857"/>
      <c r="Y51" s="857"/>
      <c r="Z51" s="857"/>
      <c r="AA51" s="857"/>
      <c r="AB51" s="857"/>
      <c r="AC51" s="857"/>
      <c r="AD51" s="857"/>
      <c r="AE51" s="858"/>
      <c r="AF51" s="779"/>
      <c r="AG51" s="780"/>
      <c r="AH51" s="780"/>
      <c r="AI51" s="780"/>
      <c r="AJ51" s="781"/>
      <c r="AK51" s="859"/>
      <c r="AL51" s="857"/>
      <c r="AM51" s="857"/>
      <c r="AN51" s="857"/>
      <c r="AO51" s="857"/>
      <c r="AP51" s="857"/>
      <c r="AQ51" s="857"/>
      <c r="AR51" s="857"/>
      <c r="AS51" s="857"/>
      <c r="AT51" s="857"/>
      <c r="AU51" s="857"/>
      <c r="AV51" s="857"/>
      <c r="AW51" s="857"/>
      <c r="AX51" s="857"/>
      <c r="AY51" s="857"/>
      <c r="AZ51" s="860"/>
      <c r="BA51" s="860"/>
      <c r="BB51" s="860"/>
      <c r="BC51" s="860"/>
      <c r="BD51" s="860"/>
      <c r="BE51" s="849"/>
      <c r="BF51" s="849"/>
      <c r="BG51" s="849"/>
      <c r="BH51" s="849"/>
      <c r="BI51" s="850"/>
      <c r="BJ51" s="332"/>
      <c r="BK51" s="332"/>
      <c r="BL51" s="332"/>
      <c r="BM51" s="332"/>
      <c r="BN51" s="332"/>
      <c r="BO51" s="205"/>
      <c r="BP51" s="205"/>
      <c r="BQ51" s="202">
        <v>45</v>
      </c>
      <c r="BR51" s="203"/>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88"/>
    </row>
    <row r="52" spans="1:131" s="189" customFormat="1" ht="26.25" customHeight="1" x14ac:dyDescent="0.15">
      <c r="A52" s="201">
        <v>25</v>
      </c>
      <c r="B52" s="773"/>
      <c r="C52" s="774"/>
      <c r="D52" s="774"/>
      <c r="E52" s="774"/>
      <c r="F52" s="774"/>
      <c r="G52" s="774"/>
      <c r="H52" s="774"/>
      <c r="I52" s="774"/>
      <c r="J52" s="774"/>
      <c r="K52" s="774"/>
      <c r="L52" s="774"/>
      <c r="M52" s="774"/>
      <c r="N52" s="774"/>
      <c r="O52" s="774"/>
      <c r="P52" s="775"/>
      <c r="Q52" s="856"/>
      <c r="R52" s="857"/>
      <c r="S52" s="857"/>
      <c r="T52" s="857"/>
      <c r="U52" s="857"/>
      <c r="V52" s="857"/>
      <c r="W52" s="857"/>
      <c r="X52" s="857"/>
      <c r="Y52" s="857"/>
      <c r="Z52" s="857"/>
      <c r="AA52" s="857"/>
      <c r="AB52" s="857"/>
      <c r="AC52" s="857"/>
      <c r="AD52" s="857"/>
      <c r="AE52" s="858"/>
      <c r="AF52" s="779"/>
      <c r="AG52" s="780"/>
      <c r="AH52" s="780"/>
      <c r="AI52" s="780"/>
      <c r="AJ52" s="781"/>
      <c r="AK52" s="859"/>
      <c r="AL52" s="857"/>
      <c r="AM52" s="857"/>
      <c r="AN52" s="857"/>
      <c r="AO52" s="857"/>
      <c r="AP52" s="857"/>
      <c r="AQ52" s="857"/>
      <c r="AR52" s="857"/>
      <c r="AS52" s="857"/>
      <c r="AT52" s="857"/>
      <c r="AU52" s="857"/>
      <c r="AV52" s="857"/>
      <c r="AW52" s="857"/>
      <c r="AX52" s="857"/>
      <c r="AY52" s="857"/>
      <c r="AZ52" s="860"/>
      <c r="BA52" s="860"/>
      <c r="BB52" s="860"/>
      <c r="BC52" s="860"/>
      <c r="BD52" s="860"/>
      <c r="BE52" s="849"/>
      <c r="BF52" s="849"/>
      <c r="BG52" s="849"/>
      <c r="BH52" s="849"/>
      <c r="BI52" s="850"/>
      <c r="BJ52" s="332"/>
      <c r="BK52" s="332"/>
      <c r="BL52" s="332"/>
      <c r="BM52" s="332"/>
      <c r="BN52" s="332"/>
      <c r="BO52" s="205"/>
      <c r="BP52" s="205"/>
      <c r="BQ52" s="202">
        <v>46</v>
      </c>
      <c r="BR52" s="203"/>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88"/>
    </row>
    <row r="53" spans="1:131" s="189" customFormat="1" ht="26.25" customHeight="1" x14ac:dyDescent="0.15">
      <c r="A53" s="201">
        <v>26</v>
      </c>
      <c r="B53" s="773"/>
      <c r="C53" s="774"/>
      <c r="D53" s="774"/>
      <c r="E53" s="774"/>
      <c r="F53" s="774"/>
      <c r="G53" s="774"/>
      <c r="H53" s="774"/>
      <c r="I53" s="774"/>
      <c r="J53" s="774"/>
      <c r="K53" s="774"/>
      <c r="L53" s="774"/>
      <c r="M53" s="774"/>
      <c r="N53" s="774"/>
      <c r="O53" s="774"/>
      <c r="P53" s="775"/>
      <c r="Q53" s="856"/>
      <c r="R53" s="857"/>
      <c r="S53" s="857"/>
      <c r="T53" s="857"/>
      <c r="U53" s="857"/>
      <c r="V53" s="857"/>
      <c r="W53" s="857"/>
      <c r="X53" s="857"/>
      <c r="Y53" s="857"/>
      <c r="Z53" s="857"/>
      <c r="AA53" s="857"/>
      <c r="AB53" s="857"/>
      <c r="AC53" s="857"/>
      <c r="AD53" s="857"/>
      <c r="AE53" s="858"/>
      <c r="AF53" s="779"/>
      <c r="AG53" s="780"/>
      <c r="AH53" s="780"/>
      <c r="AI53" s="780"/>
      <c r="AJ53" s="781"/>
      <c r="AK53" s="859"/>
      <c r="AL53" s="857"/>
      <c r="AM53" s="857"/>
      <c r="AN53" s="857"/>
      <c r="AO53" s="857"/>
      <c r="AP53" s="857"/>
      <c r="AQ53" s="857"/>
      <c r="AR53" s="857"/>
      <c r="AS53" s="857"/>
      <c r="AT53" s="857"/>
      <c r="AU53" s="857"/>
      <c r="AV53" s="857"/>
      <c r="AW53" s="857"/>
      <c r="AX53" s="857"/>
      <c r="AY53" s="857"/>
      <c r="AZ53" s="860"/>
      <c r="BA53" s="860"/>
      <c r="BB53" s="860"/>
      <c r="BC53" s="860"/>
      <c r="BD53" s="860"/>
      <c r="BE53" s="849"/>
      <c r="BF53" s="849"/>
      <c r="BG53" s="849"/>
      <c r="BH53" s="849"/>
      <c r="BI53" s="850"/>
      <c r="BJ53" s="332"/>
      <c r="BK53" s="332"/>
      <c r="BL53" s="332"/>
      <c r="BM53" s="332"/>
      <c r="BN53" s="332"/>
      <c r="BO53" s="205"/>
      <c r="BP53" s="205"/>
      <c r="BQ53" s="202">
        <v>47</v>
      </c>
      <c r="BR53" s="203"/>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88"/>
    </row>
    <row r="54" spans="1:131" s="189" customFormat="1" ht="26.25" customHeight="1" x14ac:dyDescent="0.15">
      <c r="A54" s="201">
        <v>27</v>
      </c>
      <c r="B54" s="773"/>
      <c r="C54" s="774"/>
      <c r="D54" s="774"/>
      <c r="E54" s="774"/>
      <c r="F54" s="774"/>
      <c r="G54" s="774"/>
      <c r="H54" s="774"/>
      <c r="I54" s="774"/>
      <c r="J54" s="774"/>
      <c r="K54" s="774"/>
      <c r="L54" s="774"/>
      <c r="M54" s="774"/>
      <c r="N54" s="774"/>
      <c r="O54" s="774"/>
      <c r="P54" s="775"/>
      <c r="Q54" s="856"/>
      <c r="R54" s="857"/>
      <c r="S54" s="857"/>
      <c r="T54" s="857"/>
      <c r="U54" s="857"/>
      <c r="V54" s="857"/>
      <c r="W54" s="857"/>
      <c r="X54" s="857"/>
      <c r="Y54" s="857"/>
      <c r="Z54" s="857"/>
      <c r="AA54" s="857"/>
      <c r="AB54" s="857"/>
      <c r="AC54" s="857"/>
      <c r="AD54" s="857"/>
      <c r="AE54" s="858"/>
      <c r="AF54" s="779"/>
      <c r="AG54" s="780"/>
      <c r="AH54" s="780"/>
      <c r="AI54" s="780"/>
      <c r="AJ54" s="781"/>
      <c r="AK54" s="859"/>
      <c r="AL54" s="857"/>
      <c r="AM54" s="857"/>
      <c r="AN54" s="857"/>
      <c r="AO54" s="857"/>
      <c r="AP54" s="857"/>
      <c r="AQ54" s="857"/>
      <c r="AR54" s="857"/>
      <c r="AS54" s="857"/>
      <c r="AT54" s="857"/>
      <c r="AU54" s="857"/>
      <c r="AV54" s="857"/>
      <c r="AW54" s="857"/>
      <c r="AX54" s="857"/>
      <c r="AY54" s="857"/>
      <c r="AZ54" s="860"/>
      <c r="BA54" s="860"/>
      <c r="BB54" s="860"/>
      <c r="BC54" s="860"/>
      <c r="BD54" s="860"/>
      <c r="BE54" s="849"/>
      <c r="BF54" s="849"/>
      <c r="BG54" s="849"/>
      <c r="BH54" s="849"/>
      <c r="BI54" s="850"/>
      <c r="BJ54" s="332"/>
      <c r="BK54" s="332"/>
      <c r="BL54" s="332"/>
      <c r="BM54" s="332"/>
      <c r="BN54" s="332"/>
      <c r="BO54" s="205"/>
      <c r="BP54" s="205"/>
      <c r="BQ54" s="202">
        <v>48</v>
      </c>
      <c r="BR54" s="203"/>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88"/>
    </row>
    <row r="55" spans="1:131" s="189" customFormat="1" ht="26.25" customHeight="1" x14ac:dyDescent="0.15">
      <c r="A55" s="201">
        <v>28</v>
      </c>
      <c r="B55" s="773"/>
      <c r="C55" s="774"/>
      <c r="D55" s="774"/>
      <c r="E55" s="774"/>
      <c r="F55" s="774"/>
      <c r="G55" s="774"/>
      <c r="H55" s="774"/>
      <c r="I55" s="774"/>
      <c r="J55" s="774"/>
      <c r="K55" s="774"/>
      <c r="L55" s="774"/>
      <c r="M55" s="774"/>
      <c r="N55" s="774"/>
      <c r="O55" s="774"/>
      <c r="P55" s="775"/>
      <c r="Q55" s="856"/>
      <c r="R55" s="857"/>
      <c r="S55" s="857"/>
      <c r="T55" s="857"/>
      <c r="U55" s="857"/>
      <c r="V55" s="857"/>
      <c r="W55" s="857"/>
      <c r="X55" s="857"/>
      <c r="Y55" s="857"/>
      <c r="Z55" s="857"/>
      <c r="AA55" s="857"/>
      <c r="AB55" s="857"/>
      <c r="AC55" s="857"/>
      <c r="AD55" s="857"/>
      <c r="AE55" s="858"/>
      <c r="AF55" s="779"/>
      <c r="AG55" s="780"/>
      <c r="AH55" s="780"/>
      <c r="AI55" s="780"/>
      <c r="AJ55" s="781"/>
      <c r="AK55" s="859"/>
      <c r="AL55" s="857"/>
      <c r="AM55" s="857"/>
      <c r="AN55" s="857"/>
      <c r="AO55" s="857"/>
      <c r="AP55" s="857"/>
      <c r="AQ55" s="857"/>
      <c r="AR55" s="857"/>
      <c r="AS55" s="857"/>
      <c r="AT55" s="857"/>
      <c r="AU55" s="857"/>
      <c r="AV55" s="857"/>
      <c r="AW55" s="857"/>
      <c r="AX55" s="857"/>
      <c r="AY55" s="857"/>
      <c r="AZ55" s="860"/>
      <c r="BA55" s="860"/>
      <c r="BB55" s="860"/>
      <c r="BC55" s="860"/>
      <c r="BD55" s="860"/>
      <c r="BE55" s="849"/>
      <c r="BF55" s="849"/>
      <c r="BG55" s="849"/>
      <c r="BH55" s="849"/>
      <c r="BI55" s="850"/>
      <c r="BJ55" s="332"/>
      <c r="BK55" s="332"/>
      <c r="BL55" s="332"/>
      <c r="BM55" s="332"/>
      <c r="BN55" s="332"/>
      <c r="BO55" s="205"/>
      <c r="BP55" s="205"/>
      <c r="BQ55" s="202">
        <v>49</v>
      </c>
      <c r="BR55" s="203"/>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88"/>
    </row>
    <row r="56" spans="1:131" s="189" customFormat="1" ht="26.25" customHeight="1" x14ac:dyDescent="0.15">
      <c r="A56" s="201">
        <v>29</v>
      </c>
      <c r="B56" s="773"/>
      <c r="C56" s="774"/>
      <c r="D56" s="774"/>
      <c r="E56" s="774"/>
      <c r="F56" s="774"/>
      <c r="G56" s="774"/>
      <c r="H56" s="774"/>
      <c r="I56" s="774"/>
      <c r="J56" s="774"/>
      <c r="K56" s="774"/>
      <c r="L56" s="774"/>
      <c r="M56" s="774"/>
      <c r="N56" s="774"/>
      <c r="O56" s="774"/>
      <c r="P56" s="775"/>
      <c r="Q56" s="856"/>
      <c r="R56" s="857"/>
      <c r="S56" s="857"/>
      <c r="T56" s="857"/>
      <c r="U56" s="857"/>
      <c r="V56" s="857"/>
      <c r="W56" s="857"/>
      <c r="X56" s="857"/>
      <c r="Y56" s="857"/>
      <c r="Z56" s="857"/>
      <c r="AA56" s="857"/>
      <c r="AB56" s="857"/>
      <c r="AC56" s="857"/>
      <c r="AD56" s="857"/>
      <c r="AE56" s="858"/>
      <c r="AF56" s="779"/>
      <c r="AG56" s="780"/>
      <c r="AH56" s="780"/>
      <c r="AI56" s="780"/>
      <c r="AJ56" s="781"/>
      <c r="AK56" s="859"/>
      <c r="AL56" s="857"/>
      <c r="AM56" s="857"/>
      <c r="AN56" s="857"/>
      <c r="AO56" s="857"/>
      <c r="AP56" s="857"/>
      <c r="AQ56" s="857"/>
      <c r="AR56" s="857"/>
      <c r="AS56" s="857"/>
      <c r="AT56" s="857"/>
      <c r="AU56" s="857"/>
      <c r="AV56" s="857"/>
      <c r="AW56" s="857"/>
      <c r="AX56" s="857"/>
      <c r="AY56" s="857"/>
      <c r="AZ56" s="860"/>
      <c r="BA56" s="860"/>
      <c r="BB56" s="860"/>
      <c r="BC56" s="860"/>
      <c r="BD56" s="860"/>
      <c r="BE56" s="849"/>
      <c r="BF56" s="849"/>
      <c r="BG56" s="849"/>
      <c r="BH56" s="849"/>
      <c r="BI56" s="850"/>
      <c r="BJ56" s="332"/>
      <c r="BK56" s="332"/>
      <c r="BL56" s="332"/>
      <c r="BM56" s="332"/>
      <c r="BN56" s="332"/>
      <c r="BO56" s="205"/>
      <c r="BP56" s="205"/>
      <c r="BQ56" s="202">
        <v>50</v>
      </c>
      <c r="BR56" s="203"/>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88"/>
    </row>
    <row r="57" spans="1:131" s="189" customFormat="1" ht="26.25" customHeight="1" x14ac:dyDescent="0.15">
      <c r="A57" s="201">
        <v>30</v>
      </c>
      <c r="B57" s="773"/>
      <c r="C57" s="774"/>
      <c r="D57" s="774"/>
      <c r="E57" s="774"/>
      <c r="F57" s="774"/>
      <c r="G57" s="774"/>
      <c r="H57" s="774"/>
      <c r="I57" s="774"/>
      <c r="J57" s="774"/>
      <c r="K57" s="774"/>
      <c r="L57" s="774"/>
      <c r="M57" s="774"/>
      <c r="N57" s="774"/>
      <c r="O57" s="774"/>
      <c r="P57" s="775"/>
      <c r="Q57" s="856"/>
      <c r="R57" s="857"/>
      <c r="S57" s="857"/>
      <c r="T57" s="857"/>
      <c r="U57" s="857"/>
      <c r="V57" s="857"/>
      <c r="W57" s="857"/>
      <c r="X57" s="857"/>
      <c r="Y57" s="857"/>
      <c r="Z57" s="857"/>
      <c r="AA57" s="857"/>
      <c r="AB57" s="857"/>
      <c r="AC57" s="857"/>
      <c r="AD57" s="857"/>
      <c r="AE57" s="858"/>
      <c r="AF57" s="779"/>
      <c r="AG57" s="780"/>
      <c r="AH57" s="780"/>
      <c r="AI57" s="780"/>
      <c r="AJ57" s="781"/>
      <c r="AK57" s="859"/>
      <c r="AL57" s="857"/>
      <c r="AM57" s="857"/>
      <c r="AN57" s="857"/>
      <c r="AO57" s="857"/>
      <c r="AP57" s="857"/>
      <c r="AQ57" s="857"/>
      <c r="AR57" s="857"/>
      <c r="AS57" s="857"/>
      <c r="AT57" s="857"/>
      <c r="AU57" s="857"/>
      <c r="AV57" s="857"/>
      <c r="AW57" s="857"/>
      <c r="AX57" s="857"/>
      <c r="AY57" s="857"/>
      <c r="AZ57" s="860"/>
      <c r="BA57" s="860"/>
      <c r="BB57" s="860"/>
      <c r="BC57" s="860"/>
      <c r="BD57" s="860"/>
      <c r="BE57" s="849"/>
      <c r="BF57" s="849"/>
      <c r="BG57" s="849"/>
      <c r="BH57" s="849"/>
      <c r="BI57" s="850"/>
      <c r="BJ57" s="332"/>
      <c r="BK57" s="332"/>
      <c r="BL57" s="332"/>
      <c r="BM57" s="332"/>
      <c r="BN57" s="332"/>
      <c r="BO57" s="205"/>
      <c r="BP57" s="205"/>
      <c r="BQ57" s="202">
        <v>51</v>
      </c>
      <c r="BR57" s="203"/>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88"/>
    </row>
    <row r="58" spans="1:131" s="189" customFormat="1" ht="26.25" customHeight="1" x14ac:dyDescent="0.15">
      <c r="A58" s="201">
        <v>31</v>
      </c>
      <c r="B58" s="773"/>
      <c r="C58" s="774"/>
      <c r="D58" s="774"/>
      <c r="E58" s="774"/>
      <c r="F58" s="774"/>
      <c r="G58" s="774"/>
      <c r="H58" s="774"/>
      <c r="I58" s="774"/>
      <c r="J58" s="774"/>
      <c r="K58" s="774"/>
      <c r="L58" s="774"/>
      <c r="M58" s="774"/>
      <c r="N58" s="774"/>
      <c r="O58" s="774"/>
      <c r="P58" s="775"/>
      <c r="Q58" s="856"/>
      <c r="R58" s="857"/>
      <c r="S58" s="857"/>
      <c r="T58" s="857"/>
      <c r="U58" s="857"/>
      <c r="V58" s="857"/>
      <c r="W58" s="857"/>
      <c r="X58" s="857"/>
      <c r="Y58" s="857"/>
      <c r="Z58" s="857"/>
      <c r="AA58" s="857"/>
      <c r="AB58" s="857"/>
      <c r="AC58" s="857"/>
      <c r="AD58" s="857"/>
      <c r="AE58" s="858"/>
      <c r="AF58" s="779"/>
      <c r="AG58" s="780"/>
      <c r="AH58" s="780"/>
      <c r="AI58" s="780"/>
      <c r="AJ58" s="781"/>
      <c r="AK58" s="859"/>
      <c r="AL58" s="857"/>
      <c r="AM58" s="857"/>
      <c r="AN58" s="857"/>
      <c r="AO58" s="857"/>
      <c r="AP58" s="857"/>
      <c r="AQ58" s="857"/>
      <c r="AR58" s="857"/>
      <c r="AS58" s="857"/>
      <c r="AT58" s="857"/>
      <c r="AU58" s="857"/>
      <c r="AV58" s="857"/>
      <c r="AW58" s="857"/>
      <c r="AX58" s="857"/>
      <c r="AY58" s="857"/>
      <c r="AZ58" s="860"/>
      <c r="BA58" s="860"/>
      <c r="BB58" s="860"/>
      <c r="BC58" s="860"/>
      <c r="BD58" s="860"/>
      <c r="BE58" s="849"/>
      <c r="BF58" s="849"/>
      <c r="BG58" s="849"/>
      <c r="BH58" s="849"/>
      <c r="BI58" s="850"/>
      <c r="BJ58" s="332"/>
      <c r="BK58" s="332"/>
      <c r="BL58" s="332"/>
      <c r="BM58" s="332"/>
      <c r="BN58" s="332"/>
      <c r="BO58" s="205"/>
      <c r="BP58" s="205"/>
      <c r="BQ58" s="202">
        <v>52</v>
      </c>
      <c r="BR58" s="203"/>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88"/>
    </row>
    <row r="59" spans="1:131" s="189" customFormat="1" ht="26.25" customHeight="1" x14ac:dyDescent="0.15">
      <c r="A59" s="201">
        <v>32</v>
      </c>
      <c r="B59" s="773"/>
      <c r="C59" s="774"/>
      <c r="D59" s="774"/>
      <c r="E59" s="774"/>
      <c r="F59" s="774"/>
      <c r="G59" s="774"/>
      <c r="H59" s="774"/>
      <c r="I59" s="774"/>
      <c r="J59" s="774"/>
      <c r="K59" s="774"/>
      <c r="L59" s="774"/>
      <c r="M59" s="774"/>
      <c r="N59" s="774"/>
      <c r="O59" s="774"/>
      <c r="P59" s="775"/>
      <c r="Q59" s="856"/>
      <c r="R59" s="857"/>
      <c r="S59" s="857"/>
      <c r="T59" s="857"/>
      <c r="U59" s="857"/>
      <c r="V59" s="857"/>
      <c r="W59" s="857"/>
      <c r="X59" s="857"/>
      <c r="Y59" s="857"/>
      <c r="Z59" s="857"/>
      <c r="AA59" s="857"/>
      <c r="AB59" s="857"/>
      <c r="AC59" s="857"/>
      <c r="AD59" s="857"/>
      <c r="AE59" s="858"/>
      <c r="AF59" s="779"/>
      <c r="AG59" s="780"/>
      <c r="AH59" s="780"/>
      <c r="AI59" s="780"/>
      <c r="AJ59" s="781"/>
      <c r="AK59" s="859"/>
      <c r="AL59" s="857"/>
      <c r="AM59" s="857"/>
      <c r="AN59" s="857"/>
      <c r="AO59" s="857"/>
      <c r="AP59" s="857"/>
      <c r="AQ59" s="857"/>
      <c r="AR59" s="857"/>
      <c r="AS59" s="857"/>
      <c r="AT59" s="857"/>
      <c r="AU59" s="857"/>
      <c r="AV59" s="857"/>
      <c r="AW59" s="857"/>
      <c r="AX59" s="857"/>
      <c r="AY59" s="857"/>
      <c r="AZ59" s="860"/>
      <c r="BA59" s="860"/>
      <c r="BB59" s="860"/>
      <c r="BC59" s="860"/>
      <c r="BD59" s="860"/>
      <c r="BE59" s="849"/>
      <c r="BF59" s="849"/>
      <c r="BG59" s="849"/>
      <c r="BH59" s="849"/>
      <c r="BI59" s="850"/>
      <c r="BJ59" s="332"/>
      <c r="BK59" s="332"/>
      <c r="BL59" s="332"/>
      <c r="BM59" s="332"/>
      <c r="BN59" s="332"/>
      <c r="BO59" s="205"/>
      <c r="BP59" s="205"/>
      <c r="BQ59" s="202">
        <v>53</v>
      </c>
      <c r="BR59" s="203"/>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88"/>
    </row>
    <row r="60" spans="1:131" s="189" customFormat="1" ht="26.25" customHeight="1" x14ac:dyDescent="0.15">
      <c r="A60" s="201">
        <v>33</v>
      </c>
      <c r="B60" s="773"/>
      <c r="C60" s="774"/>
      <c r="D60" s="774"/>
      <c r="E60" s="774"/>
      <c r="F60" s="774"/>
      <c r="G60" s="774"/>
      <c r="H60" s="774"/>
      <c r="I60" s="774"/>
      <c r="J60" s="774"/>
      <c r="K60" s="774"/>
      <c r="L60" s="774"/>
      <c r="M60" s="774"/>
      <c r="N60" s="774"/>
      <c r="O60" s="774"/>
      <c r="P60" s="775"/>
      <c r="Q60" s="856"/>
      <c r="R60" s="857"/>
      <c r="S60" s="857"/>
      <c r="T60" s="857"/>
      <c r="U60" s="857"/>
      <c r="V60" s="857"/>
      <c r="W60" s="857"/>
      <c r="X60" s="857"/>
      <c r="Y60" s="857"/>
      <c r="Z60" s="857"/>
      <c r="AA60" s="857"/>
      <c r="AB60" s="857"/>
      <c r="AC60" s="857"/>
      <c r="AD60" s="857"/>
      <c r="AE60" s="858"/>
      <c r="AF60" s="779"/>
      <c r="AG60" s="780"/>
      <c r="AH60" s="780"/>
      <c r="AI60" s="780"/>
      <c r="AJ60" s="781"/>
      <c r="AK60" s="859"/>
      <c r="AL60" s="857"/>
      <c r="AM60" s="857"/>
      <c r="AN60" s="857"/>
      <c r="AO60" s="857"/>
      <c r="AP60" s="857"/>
      <c r="AQ60" s="857"/>
      <c r="AR60" s="857"/>
      <c r="AS60" s="857"/>
      <c r="AT60" s="857"/>
      <c r="AU60" s="857"/>
      <c r="AV60" s="857"/>
      <c r="AW60" s="857"/>
      <c r="AX60" s="857"/>
      <c r="AY60" s="857"/>
      <c r="AZ60" s="860"/>
      <c r="BA60" s="860"/>
      <c r="BB60" s="860"/>
      <c r="BC60" s="860"/>
      <c r="BD60" s="860"/>
      <c r="BE60" s="849"/>
      <c r="BF60" s="849"/>
      <c r="BG60" s="849"/>
      <c r="BH60" s="849"/>
      <c r="BI60" s="850"/>
      <c r="BJ60" s="332"/>
      <c r="BK60" s="332"/>
      <c r="BL60" s="332"/>
      <c r="BM60" s="332"/>
      <c r="BN60" s="332"/>
      <c r="BO60" s="205"/>
      <c r="BP60" s="205"/>
      <c r="BQ60" s="202">
        <v>54</v>
      </c>
      <c r="BR60" s="203"/>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88"/>
    </row>
    <row r="61" spans="1:131" s="189" customFormat="1" ht="26.25" customHeight="1" thickBot="1" x14ac:dyDescent="0.2">
      <c r="A61" s="201">
        <v>34</v>
      </c>
      <c r="B61" s="773"/>
      <c r="C61" s="774"/>
      <c r="D61" s="774"/>
      <c r="E61" s="774"/>
      <c r="F61" s="774"/>
      <c r="G61" s="774"/>
      <c r="H61" s="774"/>
      <c r="I61" s="774"/>
      <c r="J61" s="774"/>
      <c r="K61" s="774"/>
      <c r="L61" s="774"/>
      <c r="M61" s="774"/>
      <c r="N61" s="774"/>
      <c r="O61" s="774"/>
      <c r="P61" s="775"/>
      <c r="Q61" s="856"/>
      <c r="R61" s="857"/>
      <c r="S61" s="857"/>
      <c r="T61" s="857"/>
      <c r="U61" s="857"/>
      <c r="V61" s="857"/>
      <c r="W61" s="857"/>
      <c r="X61" s="857"/>
      <c r="Y61" s="857"/>
      <c r="Z61" s="857"/>
      <c r="AA61" s="857"/>
      <c r="AB61" s="857"/>
      <c r="AC61" s="857"/>
      <c r="AD61" s="857"/>
      <c r="AE61" s="858"/>
      <c r="AF61" s="779"/>
      <c r="AG61" s="780"/>
      <c r="AH61" s="780"/>
      <c r="AI61" s="780"/>
      <c r="AJ61" s="781"/>
      <c r="AK61" s="859"/>
      <c r="AL61" s="857"/>
      <c r="AM61" s="857"/>
      <c r="AN61" s="857"/>
      <c r="AO61" s="857"/>
      <c r="AP61" s="857"/>
      <c r="AQ61" s="857"/>
      <c r="AR61" s="857"/>
      <c r="AS61" s="857"/>
      <c r="AT61" s="857"/>
      <c r="AU61" s="857"/>
      <c r="AV61" s="857"/>
      <c r="AW61" s="857"/>
      <c r="AX61" s="857"/>
      <c r="AY61" s="857"/>
      <c r="AZ61" s="860"/>
      <c r="BA61" s="860"/>
      <c r="BB61" s="860"/>
      <c r="BC61" s="860"/>
      <c r="BD61" s="860"/>
      <c r="BE61" s="849"/>
      <c r="BF61" s="849"/>
      <c r="BG61" s="849"/>
      <c r="BH61" s="849"/>
      <c r="BI61" s="850"/>
      <c r="BJ61" s="332"/>
      <c r="BK61" s="332"/>
      <c r="BL61" s="332"/>
      <c r="BM61" s="332"/>
      <c r="BN61" s="332"/>
      <c r="BO61" s="205"/>
      <c r="BP61" s="205"/>
      <c r="BQ61" s="202">
        <v>55</v>
      </c>
      <c r="BR61" s="203"/>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88"/>
    </row>
    <row r="62" spans="1:131" s="189" customFormat="1" ht="26.25" customHeight="1" x14ac:dyDescent="0.15">
      <c r="A62" s="201">
        <v>35</v>
      </c>
      <c r="B62" s="773"/>
      <c r="C62" s="774"/>
      <c r="D62" s="774"/>
      <c r="E62" s="774"/>
      <c r="F62" s="774"/>
      <c r="G62" s="774"/>
      <c r="H62" s="774"/>
      <c r="I62" s="774"/>
      <c r="J62" s="774"/>
      <c r="K62" s="774"/>
      <c r="L62" s="774"/>
      <c r="M62" s="774"/>
      <c r="N62" s="774"/>
      <c r="O62" s="774"/>
      <c r="P62" s="775"/>
      <c r="Q62" s="856"/>
      <c r="R62" s="857"/>
      <c r="S62" s="857"/>
      <c r="T62" s="857"/>
      <c r="U62" s="857"/>
      <c r="V62" s="857"/>
      <c r="W62" s="857"/>
      <c r="X62" s="857"/>
      <c r="Y62" s="857"/>
      <c r="Z62" s="857"/>
      <c r="AA62" s="857"/>
      <c r="AB62" s="857"/>
      <c r="AC62" s="857"/>
      <c r="AD62" s="857"/>
      <c r="AE62" s="858"/>
      <c r="AF62" s="779"/>
      <c r="AG62" s="780"/>
      <c r="AH62" s="780"/>
      <c r="AI62" s="780"/>
      <c r="AJ62" s="781"/>
      <c r="AK62" s="859"/>
      <c r="AL62" s="857"/>
      <c r="AM62" s="857"/>
      <c r="AN62" s="857"/>
      <c r="AO62" s="857"/>
      <c r="AP62" s="857"/>
      <c r="AQ62" s="857"/>
      <c r="AR62" s="857"/>
      <c r="AS62" s="857"/>
      <c r="AT62" s="857"/>
      <c r="AU62" s="857"/>
      <c r="AV62" s="857"/>
      <c r="AW62" s="857"/>
      <c r="AX62" s="857"/>
      <c r="AY62" s="857"/>
      <c r="AZ62" s="860"/>
      <c r="BA62" s="860"/>
      <c r="BB62" s="860"/>
      <c r="BC62" s="860"/>
      <c r="BD62" s="860"/>
      <c r="BE62" s="849"/>
      <c r="BF62" s="849"/>
      <c r="BG62" s="849"/>
      <c r="BH62" s="849"/>
      <c r="BI62" s="850"/>
      <c r="BJ62" s="868" t="s">
        <v>318</v>
      </c>
      <c r="BK62" s="824"/>
      <c r="BL62" s="824"/>
      <c r="BM62" s="824"/>
      <c r="BN62" s="825"/>
      <c r="BO62" s="205"/>
      <c r="BP62" s="205"/>
      <c r="BQ62" s="202">
        <v>56</v>
      </c>
      <c r="BR62" s="203"/>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88"/>
    </row>
    <row r="63" spans="1:131" s="189" customFormat="1" ht="26.25" customHeight="1" thickBot="1" x14ac:dyDescent="0.2">
      <c r="A63" s="204" t="s">
        <v>302</v>
      </c>
      <c r="B63" s="808" t="s">
        <v>319</v>
      </c>
      <c r="C63" s="809"/>
      <c r="D63" s="809"/>
      <c r="E63" s="809"/>
      <c r="F63" s="809"/>
      <c r="G63" s="809"/>
      <c r="H63" s="809"/>
      <c r="I63" s="809"/>
      <c r="J63" s="809"/>
      <c r="K63" s="809"/>
      <c r="L63" s="809"/>
      <c r="M63" s="809"/>
      <c r="N63" s="809"/>
      <c r="O63" s="809"/>
      <c r="P63" s="810"/>
      <c r="Q63" s="861"/>
      <c r="R63" s="862"/>
      <c r="S63" s="862"/>
      <c r="T63" s="862"/>
      <c r="U63" s="862"/>
      <c r="V63" s="862"/>
      <c r="W63" s="862"/>
      <c r="X63" s="862"/>
      <c r="Y63" s="862"/>
      <c r="Z63" s="862"/>
      <c r="AA63" s="862"/>
      <c r="AB63" s="862"/>
      <c r="AC63" s="862"/>
      <c r="AD63" s="862"/>
      <c r="AE63" s="863"/>
      <c r="AF63" s="864">
        <v>8</v>
      </c>
      <c r="AG63" s="865"/>
      <c r="AH63" s="865"/>
      <c r="AI63" s="865"/>
      <c r="AJ63" s="866"/>
      <c r="AK63" s="867"/>
      <c r="AL63" s="862"/>
      <c r="AM63" s="862"/>
      <c r="AN63" s="862"/>
      <c r="AO63" s="862"/>
      <c r="AP63" s="865">
        <v>1122</v>
      </c>
      <c r="AQ63" s="865"/>
      <c r="AR63" s="865"/>
      <c r="AS63" s="865"/>
      <c r="AT63" s="865"/>
      <c r="AU63" s="865">
        <v>432</v>
      </c>
      <c r="AV63" s="865"/>
      <c r="AW63" s="865"/>
      <c r="AX63" s="865"/>
      <c r="AY63" s="865"/>
      <c r="AZ63" s="869"/>
      <c r="BA63" s="869"/>
      <c r="BB63" s="869"/>
      <c r="BC63" s="869"/>
      <c r="BD63" s="869"/>
      <c r="BE63" s="870"/>
      <c r="BF63" s="870"/>
      <c r="BG63" s="870"/>
      <c r="BH63" s="870"/>
      <c r="BI63" s="871"/>
      <c r="BJ63" s="872" t="s">
        <v>480</v>
      </c>
      <c r="BK63" s="873"/>
      <c r="BL63" s="873"/>
      <c r="BM63" s="873"/>
      <c r="BN63" s="874"/>
      <c r="BO63" s="205"/>
      <c r="BP63" s="205"/>
      <c r="BQ63" s="202">
        <v>57</v>
      </c>
      <c r="BR63" s="203"/>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88"/>
    </row>
    <row r="64" spans="1:131" s="189" customFormat="1" ht="26.25" customHeight="1" x14ac:dyDescent="0.15">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2">
        <v>58</v>
      </c>
      <c r="BR64" s="203"/>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88"/>
    </row>
    <row r="65" spans="1:131" s="189" customFormat="1" ht="26.25" customHeight="1" thickBot="1" x14ac:dyDescent="0.2">
      <c r="A65" s="332" t="s">
        <v>320</v>
      </c>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205"/>
      <c r="BF65" s="205"/>
      <c r="BG65" s="205"/>
      <c r="BH65" s="205"/>
      <c r="BI65" s="205"/>
      <c r="BJ65" s="205"/>
      <c r="BK65" s="205"/>
      <c r="BL65" s="205"/>
      <c r="BM65" s="205"/>
      <c r="BN65" s="205"/>
      <c r="BO65" s="205"/>
      <c r="BP65" s="205"/>
      <c r="BQ65" s="202">
        <v>59</v>
      </c>
      <c r="BR65" s="203"/>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88"/>
    </row>
    <row r="66" spans="1:131" s="189" customFormat="1" ht="26.25" customHeight="1" x14ac:dyDescent="0.15">
      <c r="A66" s="758" t="s">
        <v>321</v>
      </c>
      <c r="B66" s="759"/>
      <c r="C66" s="759"/>
      <c r="D66" s="759"/>
      <c r="E66" s="759"/>
      <c r="F66" s="759"/>
      <c r="G66" s="759"/>
      <c r="H66" s="759"/>
      <c r="I66" s="759"/>
      <c r="J66" s="759"/>
      <c r="K66" s="759"/>
      <c r="L66" s="759"/>
      <c r="M66" s="759"/>
      <c r="N66" s="759"/>
      <c r="O66" s="759"/>
      <c r="P66" s="760"/>
      <c r="Q66" s="735" t="s">
        <v>482</v>
      </c>
      <c r="R66" s="736"/>
      <c r="S66" s="736"/>
      <c r="T66" s="736"/>
      <c r="U66" s="737"/>
      <c r="V66" s="735" t="s">
        <v>483</v>
      </c>
      <c r="W66" s="736"/>
      <c r="X66" s="736"/>
      <c r="Y66" s="736"/>
      <c r="Z66" s="737"/>
      <c r="AA66" s="735" t="s">
        <v>484</v>
      </c>
      <c r="AB66" s="736"/>
      <c r="AC66" s="736"/>
      <c r="AD66" s="736"/>
      <c r="AE66" s="737"/>
      <c r="AF66" s="875" t="s">
        <v>485</v>
      </c>
      <c r="AG66" s="831"/>
      <c r="AH66" s="831"/>
      <c r="AI66" s="831"/>
      <c r="AJ66" s="876"/>
      <c r="AK66" s="735" t="s">
        <v>486</v>
      </c>
      <c r="AL66" s="759"/>
      <c r="AM66" s="759"/>
      <c r="AN66" s="759"/>
      <c r="AO66" s="760"/>
      <c r="AP66" s="735" t="s">
        <v>487</v>
      </c>
      <c r="AQ66" s="736"/>
      <c r="AR66" s="736"/>
      <c r="AS66" s="736"/>
      <c r="AT66" s="737"/>
      <c r="AU66" s="735" t="s">
        <v>489</v>
      </c>
      <c r="AV66" s="736"/>
      <c r="AW66" s="736"/>
      <c r="AX66" s="736"/>
      <c r="AY66" s="737"/>
      <c r="AZ66" s="735" t="s">
        <v>294</v>
      </c>
      <c r="BA66" s="736"/>
      <c r="BB66" s="736"/>
      <c r="BC66" s="736"/>
      <c r="BD66" s="747"/>
      <c r="BE66" s="205"/>
      <c r="BF66" s="205"/>
      <c r="BG66" s="205"/>
      <c r="BH66" s="205"/>
      <c r="BI66" s="205"/>
      <c r="BJ66" s="205"/>
      <c r="BK66" s="205"/>
      <c r="BL66" s="205"/>
      <c r="BM66" s="205"/>
      <c r="BN66" s="205"/>
      <c r="BO66" s="205"/>
      <c r="BP66" s="205"/>
      <c r="BQ66" s="202">
        <v>60</v>
      </c>
      <c r="BR66" s="20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88"/>
    </row>
    <row r="67" spans="1:131" s="189"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7"/>
      <c r="AG67" s="834"/>
      <c r="AH67" s="834"/>
      <c r="AI67" s="834"/>
      <c r="AJ67" s="878"/>
      <c r="AK67" s="879"/>
      <c r="AL67" s="762"/>
      <c r="AM67" s="762"/>
      <c r="AN67" s="762"/>
      <c r="AO67" s="763"/>
      <c r="AP67" s="738"/>
      <c r="AQ67" s="739"/>
      <c r="AR67" s="739"/>
      <c r="AS67" s="739"/>
      <c r="AT67" s="740"/>
      <c r="AU67" s="738"/>
      <c r="AV67" s="739"/>
      <c r="AW67" s="739"/>
      <c r="AX67" s="739"/>
      <c r="AY67" s="740"/>
      <c r="AZ67" s="738"/>
      <c r="BA67" s="739"/>
      <c r="BB67" s="739"/>
      <c r="BC67" s="739"/>
      <c r="BD67" s="748"/>
      <c r="BE67" s="205"/>
      <c r="BF67" s="205"/>
      <c r="BG67" s="205"/>
      <c r="BH67" s="205"/>
      <c r="BI67" s="205"/>
      <c r="BJ67" s="205"/>
      <c r="BK67" s="205"/>
      <c r="BL67" s="205"/>
      <c r="BM67" s="205"/>
      <c r="BN67" s="205"/>
      <c r="BO67" s="205"/>
      <c r="BP67" s="205"/>
      <c r="BQ67" s="202">
        <v>61</v>
      </c>
      <c r="BR67" s="20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88"/>
    </row>
    <row r="68" spans="1:131" s="189" customFormat="1" ht="26.25" customHeight="1" thickTop="1" x14ac:dyDescent="0.15">
      <c r="A68" s="198">
        <v>1</v>
      </c>
      <c r="B68" s="892" t="s">
        <v>467</v>
      </c>
      <c r="C68" s="893"/>
      <c r="D68" s="893"/>
      <c r="E68" s="893"/>
      <c r="F68" s="893"/>
      <c r="G68" s="893"/>
      <c r="H68" s="893"/>
      <c r="I68" s="893"/>
      <c r="J68" s="893"/>
      <c r="K68" s="893"/>
      <c r="L68" s="893"/>
      <c r="M68" s="893"/>
      <c r="N68" s="893"/>
      <c r="O68" s="893"/>
      <c r="P68" s="894"/>
      <c r="Q68" s="895">
        <v>2598</v>
      </c>
      <c r="R68" s="889"/>
      <c r="S68" s="889"/>
      <c r="T68" s="889"/>
      <c r="U68" s="889"/>
      <c r="V68" s="889">
        <v>2093</v>
      </c>
      <c r="W68" s="889"/>
      <c r="X68" s="889"/>
      <c r="Y68" s="889"/>
      <c r="Z68" s="889"/>
      <c r="AA68" s="889">
        <v>505</v>
      </c>
      <c r="AB68" s="889"/>
      <c r="AC68" s="889"/>
      <c r="AD68" s="889"/>
      <c r="AE68" s="889"/>
      <c r="AF68" s="889">
        <v>505</v>
      </c>
      <c r="AG68" s="889"/>
      <c r="AH68" s="889"/>
      <c r="AI68" s="889"/>
      <c r="AJ68" s="889"/>
      <c r="AK68" s="889" t="s">
        <v>464</v>
      </c>
      <c r="AL68" s="889"/>
      <c r="AM68" s="889"/>
      <c r="AN68" s="889"/>
      <c r="AO68" s="889"/>
      <c r="AP68" s="889" t="s">
        <v>468</v>
      </c>
      <c r="AQ68" s="889"/>
      <c r="AR68" s="889"/>
      <c r="AS68" s="889"/>
      <c r="AT68" s="889"/>
      <c r="AU68" s="889" t="s">
        <v>391</v>
      </c>
      <c r="AV68" s="889"/>
      <c r="AW68" s="889"/>
      <c r="AX68" s="889"/>
      <c r="AY68" s="889"/>
      <c r="AZ68" s="890"/>
      <c r="BA68" s="890"/>
      <c r="BB68" s="890"/>
      <c r="BC68" s="890"/>
      <c r="BD68" s="891"/>
      <c r="BE68" s="205"/>
      <c r="BF68" s="205"/>
      <c r="BG68" s="205"/>
      <c r="BH68" s="205"/>
      <c r="BI68" s="205"/>
      <c r="BJ68" s="205"/>
      <c r="BK68" s="205"/>
      <c r="BL68" s="205"/>
      <c r="BM68" s="205"/>
      <c r="BN68" s="205"/>
      <c r="BO68" s="205"/>
      <c r="BP68" s="205"/>
      <c r="BQ68" s="202">
        <v>62</v>
      </c>
      <c r="BR68" s="20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88"/>
    </row>
    <row r="69" spans="1:131" s="189" customFormat="1" ht="26.25" customHeight="1" x14ac:dyDescent="0.15">
      <c r="A69" s="201">
        <v>2</v>
      </c>
      <c r="B69" s="896" t="s">
        <v>463</v>
      </c>
      <c r="C69" s="897"/>
      <c r="D69" s="897"/>
      <c r="E69" s="897"/>
      <c r="F69" s="897"/>
      <c r="G69" s="897"/>
      <c r="H69" s="897"/>
      <c r="I69" s="897"/>
      <c r="J69" s="897"/>
      <c r="K69" s="897"/>
      <c r="L69" s="897"/>
      <c r="M69" s="897"/>
      <c r="N69" s="897"/>
      <c r="O69" s="897"/>
      <c r="P69" s="898"/>
      <c r="Q69" s="899">
        <v>358</v>
      </c>
      <c r="R69" s="852"/>
      <c r="S69" s="852"/>
      <c r="T69" s="852"/>
      <c r="U69" s="852"/>
      <c r="V69" s="852">
        <v>358</v>
      </c>
      <c r="W69" s="852"/>
      <c r="X69" s="852"/>
      <c r="Y69" s="852"/>
      <c r="Z69" s="852"/>
      <c r="AA69" s="852">
        <v>0</v>
      </c>
      <c r="AB69" s="852"/>
      <c r="AC69" s="852"/>
      <c r="AD69" s="852"/>
      <c r="AE69" s="852"/>
      <c r="AF69" s="852">
        <v>0</v>
      </c>
      <c r="AG69" s="852"/>
      <c r="AH69" s="852"/>
      <c r="AI69" s="852"/>
      <c r="AJ69" s="852"/>
      <c r="AK69" s="852">
        <v>5</v>
      </c>
      <c r="AL69" s="852"/>
      <c r="AM69" s="852"/>
      <c r="AN69" s="852"/>
      <c r="AO69" s="852"/>
      <c r="AP69" s="852" t="s">
        <v>464</v>
      </c>
      <c r="AQ69" s="852"/>
      <c r="AR69" s="852"/>
      <c r="AS69" s="852"/>
      <c r="AT69" s="852"/>
      <c r="AU69" s="852" t="s">
        <v>465</v>
      </c>
      <c r="AV69" s="852"/>
      <c r="AW69" s="852"/>
      <c r="AX69" s="852"/>
      <c r="AY69" s="852"/>
      <c r="AZ69" s="900" t="s">
        <v>466</v>
      </c>
      <c r="BA69" s="900"/>
      <c r="BB69" s="900"/>
      <c r="BC69" s="900"/>
      <c r="BD69" s="901"/>
      <c r="BE69" s="205"/>
      <c r="BF69" s="205"/>
      <c r="BG69" s="205"/>
      <c r="BH69" s="205"/>
      <c r="BI69" s="205"/>
      <c r="BJ69" s="205"/>
      <c r="BK69" s="205"/>
      <c r="BL69" s="205"/>
      <c r="BM69" s="205"/>
      <c r="BN69" s="205"/>
      <c r="BO69" s="205"/>
      <c r="BP69" s="205"/>
      <c r="BQ69" s="202">
        <v>63</v>
      </c>
      <c r="BR69" s="20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88"/>
    </row>
    <row r="70" spans="1:131" s="189" customFormat="1" ht="26.25" customHeight="1" x14ac:dyDescent="0.15">
      <c r="A70" s="201">
        <v>3</v>
      </c>
      <c r="B70" s="896" t="s">
        <v>456</v>
      </c>
      <c r="C70" s="897"/>
      <c r="D70" s="897"/>
      <c r="E70" s="897"/>
      <c r="F70" s="897"/>
      <c r="G70" s="897"/>
      <c r="H70" s="897"/>
      <c r="I70" s="897"/>
      <c r="J70" s="897"/>
      <c r="K70" s="897"/>
      <c r="L70" s="897"/>
      <c r="M70" s="897"/>
      <c r="N70" s="897"/>
      <c r="O70" s="897"/>
      <c r="P70" s="898"/>
      <c r="Q70" s="899">
        <v>39</v>
      </c>
      <c r="R70" s="852"/>
      <c r="S70" s="852"/>
      <c r="T70" s="852"/>
      <c r="U70" s="852"/>
      <c r="V70" s="852">
        <v>39</v>
      </c>
      <c r="W70" s="852"/>
      <c r="X70" s="852"/>
      <c r="Y70" s="852"/>
      <c r="Z70" s="852"/>
      <c r="AA70" s="852">
        <v>0</v>
      </c>
      <c r="AB70" s="852"/>
      <c r="AC70" s="852"/>
      <c r="AD70" s="852"/>
      <c r="AE70" s="852"/>
      <c r="AF70" s="852">
        <v>0</v>
      </c>
      <c r="AG70" s="852"/>
      <c r="AH70" s="852"/>
      <c r="AI70" s="852"/>
      <c r="AJ70" s="852"/>
      <c r="AK70" s="852">
        <v>8</v>
      </c>
      <c r="AL70" s="852"/>
      <c r="AM70" s="852"/>
      <c r="AN70" s="852"/>
      <c r="AO70" s="852"/>
      <c r="AP70" s="852" t="s">
        <v>391</v>
      </c>
      <c r="AQ70" s="852"/>
      <c r="AR70" s="852"/>
      <c r="AS70" s="852"/>
      <c r="AT70" s="852"/>
      <c r="AU70" s="852" t="s">
        <v>391</v>
      </c>
      <c r="AV70" s="852"/>
      <c r="AW70" s="852"/>
      <c r="AX70" s="852"/>
      <c r="AY70" s="852"/>
      <c r="AZ70" s="900" t="s">
        <v>460</v>
      </c>
      <c r="BA70" s="900"/>
      <c r="BB70" s="900"/>
      <c r="BC70" s="900"/>
      <c r="BD70" s="901"/>
      <c r="BE70" s="205"/>
      <c r="BF70" s="205"/>
      <c r="BG70" s="205"/>
      <c r="BH70" s="205"/>
      <c r="BI70" s="205"/>
      <c r="BJ70" s="205"/>
      <c r="BK70" s="205"/>
      <c r="BL70" s="205"/>
      <c r="BM70" s="205"/>
      <c r="BN70" s="205"/>
      <c r="BO70" s="205"/>
      <c r="BP70" s="205"/>
      <c r="BQ70" s="202">
        <v>64</v>
      </c>
      <c r="BR70" s="20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88"/>
    </row>
    <row r="71" spans="1:131" s="189" customFormat="1" ht="26.25" customHeight="1" x14ac:dyDescent="0.15">
      <c r="A71" s="201">
        <v>4</v>
      </c>
      <c r="B71" s="896" t="s">
        <v>457</v>
      </c>
      <c r="C71" s="897"/>
      <c r="D71" s="897"/>
      <c r="E71" s="897"/>
      <c r="F71" s="897"/>
      <c r="G71" s="897"/>
      <c r="H71" s="897"/>
      <c r="I71" s="897"/>
      <c r="J71" s="897"/>
      <c r="K71" s="897"/>
      <c r="L71" s="897"/>
      <c r="M71" s="897"/>
      <c r="N71" s="897"/>
      <c r="O71" s="897"/>
      <c r="P71" s="898"/>
      <c r="Q71" s="899">
        <v>61</v>
      </c>
      <c r="R71" s="852"/>
      <c r="S71" s="852"/>
      <c r="T71" s="852"/>
      <c r="U71" s="852"/>
      <c r="V71" s="852">
        <v>50</v>
      </c>
      <c r="W71" s="852"/>
      <c r="X71" s="852"/>
      <c r="Y71" s="852"/>
      <c r="Z71" s="852"/>
      <c r="AA71" s="852">
        <v>11</v>
      </c>
      <c r="AB71" s="852"/>
      <c r="AC71" s="852"/>
      <c r="AD71" s="852"/>
      <c r="AE71" s="852"/>
      <c r="AF71" s="852">
        <v>11</v>
      </c>
      <c r="AG71" s="852"/>
      <c r="AH71" s="852"/>
      <c r="AI71" s="852"/>
      <c r="AJ71" s="852"/>
      <c r="AK71" s="852" t="s">
        <v>391</v>
      </c>
      <c r="AL71" s="852"/>
      <c r="AM71" s="852"/>
      <c r="AN71" s="852"/>
      <c r="AO71" s="852"/>
      <c r="AP71" s="852" t="s">
        <v>391</v>
      </c>
      <c r="AQ71" s="852"/>
      <c r="AR71" s="852"/>
      <c r="AS71" s="852"/>
      <c r="AT71" s="852"/>
      <c r="AU71" s="852" t="s">
        <v>391</v>
      </c>
      <c r="AV71" s="852"/>
      <c r="AW71" s="852"/>
      <c r="AX71" s="852"/>
      <c r="AY71" s="852"/>
      <c r="AZ71" s="900"/>
      <c r="BA71" s="900"/>
      <c r="BB71" s="900"/>
      <c r="BC71" s="900"/>
      <c r="BD71" s="901"/>
      <c r="BE71" s="205"/>
      <c r="BF71" s="205"/>
      <c r="BG71" s="205"/>
      <c r="BH71" s="205"/>
      <c r="BI71" s="205"/>
      <c r="BJ71" s="205"/>
      <c r="BK71" s="205"/>
      <c r="BL71" s="205"/>
      <c r="BM71" s="205"/>
      <c r="BN71" s="205"/>
      <c r="BO71" s="205"/>
      <c r="BP71" s="205"/>
      <c r="BQ71" s="202">
        <v>65</v>
      </c>
      <c r="BR71" s="20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88"/>
    </row>
    <row r="72" spans="1:131" s="189" customFormat="1" ht="26.25" customHeight="1" x14ac:dyDescent="0.15">
      <c r="A72" s="201">
        <v>5</v>
      </c>
      <c r="B72" s="896" t="s">
        <v>458</v>
      </c>
      <c r="C72" s="897"/>
      <c r="D72" s="897"/>
      <c r="E72" s="897"/>
      <c r="F72" s="897"/>
      <c r="G72" s="897"/>
      <c r="H72" s="897"/>
      <c r="I72" s="897"/>
      <c r="J72" s="897"/>
      <c r="K72" s="897"/>
      <c r="L72" s="897"/>
      <c r="M72" s="897"/>
      <c r="N72" s="897"/>
      <c r="O72" s="897"/>
      <c r="P72" s="898"/>
      <c r="Q72" s="899">
        <v>215</v>
      </c>
      <c r="R72" s="852"/>
      <c r="S72" s="852"/>
      <c r="T72" s="852"/>
      <c r="U72" s="852"/>
      <c r="V72" s="852">
        <v>160</v>
      </c>
      <c r="W72" s="852"/>
      <c r="X72" s="852"/>
      <c r="Y72" s="852"/>
      <c r="Z72" s="852"/>
      <c r="AA72" s="852">
        <v>55</v>
      </c>
      <c r="AB72" s="852"/>
      <c r="AC72" s="852"/>
      <c r="AD72" s="852"/>
      <c r="AE72" s="852"/>
      <c r="AF72" s="852">
        <v>55</v>
      </c>
      <c r="AG72" s="852"/>
      <c r="AH72" s="852"/>
      <c r="AI72" s="852"/>
      <c r="AJ72" s="852"/>
      <c r="AK72" s="852">
        <v>18</v>
      </c>
      <c r="AL72" s="852"/>
      <c r="AM72" s="852"/>
      <c r="AN72" s="852"/>
      <c r="AO72" s="852"/>
      <c r="AP72" s="852" t="s">
        <v>391</v>
      </c>
      <c r="AQ72" s="852"/>
      <c r="AR72" s="852"/>
      <c r="AS72" s="852"/>
      <c r="AT72" s="852"/>
      <c r="AU72" s="852" t="s">
        <v>391</v>
      </c>
      <c r="AV72" s="852"/>
      <c r="AW72" s="852"/>
      <c r="AX72" s="852"/>
      <c r="AY72" s="852"/>
      <c r="AZ72" s="900" t="s">
        <v>461</v>
      </c>
      <c r="BA72" s="900"/>
      <c r="BB72" s="900"/>
      <c r="BC72" s="900"/>
      <c r="BD72" s="901"/>
      <c r="BE72" s="205"/>
      <c r="BF72" s="205"/>
      <c r="BG72" s="205"/>
      <c r="BH72" s="205"/>
      <c r="BI72" s="205"/>
      <c r="BJ72" s="205"/>
      <c r="BK72" s="205"/>
      <c r="BL72" s="205"/>
      <c r="BM72" s="205"/>
      <c r="BN72" s="205"/>
      <c r="BO72" s="205"/>
      <c r="BP72" s="205"/>
      <c r="BQ72" s="202">
        <v>66</v>
      </c>
      <c r="BR72" s="20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88"/>
    </row>
    <row r="73" spans="1:131" s="189" customFormat="1" ht="26.25" customHeight="1" x14ac:dyDescent="0.15">
      <c r="A73" s="201">
        <v>6</v>
      </c>
      <c r="B73" s="896" t="s">
        <v>459</v>
      </c>
      <c r="C73" s="897"/>
      <c r="D73" s="897"/>
      <c r="E73" s="897"/>
      <c r="F73" s="897"/>
      <c r="G73" s="897"/>
      <c r="H73" s="897"/>
      <c r="I73" s="897"/>
      <c r="J73" s="897"/>
      <c r="K73" s="897"/>
      <c r="L73" s="897"/>
      <c r="M73" s="897"/>
      <c r="N73" s="897"/>
      <c r="O73" s="897"/>
      <c r="P73" s="898"/>
      <c r="Q73" s="899">
        <v>188181</v>
      </c>
      <c r="R73" s="852"/>
      <c r="S73" s="852"/>
      <c r="T73" s="852"/>
      <c r="U73" s="852"/>
      <c r="V73" s="852">
        <v>179413</v>
      </c>
      <c r="W73" s="852"/>
      <c r="X73" s="852"/>
      <c r="Y73" s="852"/>
      <c r="Z73" s="852"/>
      <c r="AA73" s="852">
        <v>8768</v>
      </c>
      <c r="AB73" s="852"/>
      <c r="AC73" s="852"/>
      <c r="AD73" s="852"/>
      <c r="AE73" s="852"/>
      <c r="AF73" s="852">
        <v>8768</v>
      </c>
      <c r="AG73" s="852"/>
      <c r="AH73" s="852"/>
      <c r="AI73" s="852"/>
      <c r="AJ73" s="852"/>
      <c r="AK73" s="852">
        <v>210</v>
      </c>
      <c r="AL73" s="852"/>
      <c r="AM73" s="852"/>
      <c r="AN73" s="852"/>
      <c r="AO73" s="852"/>
      <c r="AP73" s="852" t="s">
        <v>391</v>
      </c>
      <c r="AQ73" s="852"/>
      <c r="AR73" s="852"/>
      <c r="AS73" s="852"/>
      <c r="AT73" s="852"/>
      <c r="AU73" s="852" t="s">
        <v>391</v>
      </c>
      <c r="AV73" s="852"/>
      <c r="AW73" s="852"/>
      <c r="AX73" s="852"/>
      <c r="AY73" s="852"/>
      <c r="AZ73" s="900" t="s">
        <v>462</v>
      </c>
      <c r="BA73" s="900"/>
      <c r="BB73" s="900"/>
      <c r="BC73" s="900"/>
      <c r="BD73" s="901"/>
      <c r="BE73" s="205"/>
      <c r="BF73" s="205"/>
      <c r="BG73" s="205"/>
      <c r="BH73" s="205"/>
      <c r="BI73" s="205"/>
      <c r="BJ73" s="205"/>
      <c r="BK73" s="205"/>
      <c r="BL73" s="205"/>
      <c r="BM73" s="205"/>
      <c r="BN73" s="205"/>
      <c r="BO73" s="205"/>
      <c r="BP73" s="205"/>
      <c r="BQ73" s="202">
        <v>67</v>
      </c>
      <c r="BR73" s="20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88"/>
    </row>
    <row r="74" spans="1:131" s="189" customFormat="1" ht="26.25" customHeight="1" x14ac:dyDescent="0.15">
      <c r="A74" s="201">
        <v>7</v>
      </c>
      <c r="B74" s="896"/>
      <c r="C74" s="897"/>
      <c r="D74" s="897"/>
      <c r="E74" s="897"/>
      <c r="F74" s="897"/>
      <c r="G74" s="897"/>
      <c r="H74" s="897"/>
      <c r="I74" s="897"/>
      <c r="J74" s="897"/>
      <c r="K74" s="897"/>
      <c r="L74" s="897"/>
      <c r="M74" s="897"/>
      <c r="N74" s="897"/>
      <c r="O74" s="897"/>
      <c r="P74" s="898"/>
      <c r="Q74" s="899"/>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900"/>
      <c r="BA74" s="900"/>
      <c r="BB74" s="900"/>
      <c r="BC74" s="900"/>
      <c r="BD74" s="901"/>
      <c r="BE74" s="205"/>
      <c r="BF74" s="205"/>
      <c r="BG74" s="205"/>
      <c r="BH74" s="205"/>
      <c r="BI74" s="205"/>
      <c r="BJ74" s="205"/>
      <c r="BK74" s="205"/>
      <c r="BL74" s="205"/>
      <c r="BM74" s="205"/>
      <c r="BN74" s="205"/>
      <c r="BO74" s="205"/>
      <c r="BP74" s="205"/>
      <c r="BQ74" s="202">
        <v>68</v>
      </c>
      <c r="BR74" s="20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88"/>
    </row>
    <row r="75" spans="1:131" s="189" customFormat="1" ht="26.25" customHeight="1" x14ac:dyDescent="0.15">
      <c r="A75" s="201">
        <v>8</v>
      </c>
      <c r="B75" s="896"/>
      <c r="C75" s="897"/>
      <c r="D75" s="897"/>
      <c r="E75" s="897"/>
      <c r="F75" s="897"/>
      <c r="G75" s="897"/>
      <c r="H75" s="897"/>
      <c r="I75" s="897"/>
      <c r="J75" s="897"/>
      <c r="K75" s="897"/>
      <c r="L75" s="897"/>
      <c r="M75" s="897"/>
      <c r="N75" s="897"/>
      <c r="O75" s="897"/>
      <c r="P75" s="898"/>
      <c r="Q75" s="902"/>
      <c r="R75" s="855"/>
      <c r="S75" s="855"/>
      <c r="T75" s="855"/>
      <c r="U75" s="851"/>
      <c r="V75" s="854"/>
      <c r="W75" s="855"/>
      <c r="X75" s="855"/>
      <c r="Y75" s="855"/>
      <c r="Z75" s="851"/>
      <c r="AA75" s="854"/>
      <c r="AB75" s="855"/>
      <c r="AC75" s="855"/>
      <c r="AD75" s="855"/>
      <c r="AE75" s="851"/>
      <c r="AF75" s="854"/>
      <c r="AG75" s="855"/>
      <c r="AH75" s="855"/>
      <c r="AI75" s="855"/>
      <c r="AJ75" s="851"/>
      <c r="AK75" s="854"/>
      <c r="AL75" s="855"/>
      <c r="AM75" s="855"/>
      <c r="AN75" s="855"/>
      <c r="AO75" s="851"/>
      <c r="AP75" s="854"/>
      <c r="AQ75" s="855"/>
      <c r="AR75" s="855"/>
      <c r="AS75" s="855"/>
      <c r="AT75" s="851"/>
      <c r="AU75" s="854"/>
      <c r="AV75" s="855"/>
      <c r="AW75" s="855"/>
      <c r="AX75" s="855"/>
      <c r="AY75" s="851"/>
      <c r="AZ75" s="900"/>
      <c r="BA75" s="900"/>
      <c r="BB75" s="900"/>
      <c r="BC75" s="900"/>
      <c r="BD75" s="901"/>
      <c r="BE75" s="205"/>
      <c r="BF75" s="205"/>
      <c r="BG75" s="205"/>
      <c r="BH75" s="205"/>
      <c r="BI75" s="205"/>
      <c r="BJ75" s="205"/>
      <c r="BK75" s="205"/>
      <c r="BL75" s="205"/>
      <c r="BM75" s="205"/>
      <c r="BN75" s="205"/>
      <c r="BO75" s="205"/>
      <c r="BP75" s="205"/>
      <c r="BQ75" s="202">
        <v>69</v>
      </c>
      <c r="BR75" s="20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88"/>
    </row>
    <row r="76" spans="1:131" s="189" customFormat="1" ht="26.25" customHeight="1" x14ac:dyDescent="0.15">
      <c r="A76" s="201">
        <v>9</v>
      </c>
      <c r="B76" s="896"/>
      <c r="C76" s="897"/>
      <c r="D76" s="897"/>
      <c r="E76" s="897"/>
      <c r="F76" s="897"/>
      <c r="G76" s="897"/>
      <c r="H76" s="897"/>
      <c r="I76" s="897"/>
      <c r="J76" s="897"/>
      <c r="K76" s="897"/>
      <c r="L76" s="897"/>
      <c r="M76" s="897"/>
      <c r="N76" s="897"/>
      <c r="O76" s="897"/>
      <c r="P76" s="898"/>
      <c r="Q76" s="902"/>
      <c r="R76" s="855"/>
      <c r="S76" s="855"/>
      <c r="T76" s="855"/>
      <c r="U76" s="851"/>
      <c r="V76" s="854"/>
      <c r="W76" s="855"/>
      <c r="X76" s="855"/>
      <c r="Y76" s="855"/>
      <c r="Z76" s="851"/>
      <c r="AA76" s="854"/>
      <c r="AB76" s="855"/>
      <c r="AC76" s="855"/>
      <c r="AD76" s="855"/>
      <c r="AE76" s="851"/>
      <c r="AF76" s="854"/>
      <c r="AG76" s="855"/>
      <c r="AH76" s="855"/>
      <c r="AI76" s="855"/>
      <c r="AJ76" s="851"/>
      <c r="AK76" s="854"/>
      <c r="AL76" s="855"/>
      <c r="AM76" s="855"/>
      <c r="AN76" s="855"/>
      <c r="AO76" s="851"/>
      <c r="AP76" s="854"/>
      <c r="AQ76" s="855"/>
      <c r="AR76" s="855"/>
      <c r="AS76" s="855"/>
      <c r="AT76" s="851"/>
      <c r="AU76" s="854"/>
      <c r="AV76" s="855"/>
      <c r="AW76" s="855"/>
      <c r="AX76" s="855"/>
      <c r="AY76" s="851"/>
      <c r="AZ76" s="900"/>
      <c r="BA76" s="900"/>
      <c r="BB76" s="900"/>
      <c r="BC76" s="900"/>
      <c r="BD76" s="901"/>
      <c r="BE76" s="205"/>
      <c r="BF76" s="205"/>
      <c r="BG76" s="205"/>
      <c r="BH76" s="205"/>
      <c r="BI76" s="205"/>
      <c r="BJ76" s="205"/>
      <c r="BK76" s="205"/>
      <c r="BL76" s="205"/>
      <c r="BM76" s="205"/>
      <c r="BN76" s="205"/>
      <c r="BO76" s="205"/>
      <c r="BP76" s="205"/>
      <c r="BQ76" s="202">
        <v>70</v>
      </c>
      <c r="BR76" s="20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88"/>
    </row>
    <row r="77" spans="1:131" s="189" customFormat="1" ht="26.25" customHeight="1" x14ac:dyDescent="0.15">
      <c r="A77" s="201">
        <v>10</v>
      </c>
      <c r="B77" s="896"/>
      <c r="C77" s="897"/>
      <c r="D77" s="897"/>
      <c r="E77" s="897"/>
      <c r="F77" s="897"/>
      <c r="G77" s="897"/>
      <c r="H77" s="897"/>
      <c r="I77" s="897"/>
      <c r="J77" s="897"/>
      <c r="K77" s="897"/>
      <c r="L77" s="897"/>
      <c r="M77" s="897"/>
      <c r="N77" s="897"/>
      <c r="O77" s="897"/>
      <c r="P77" s="898"/>
      <c r="Q77" s="902"/>
      <c r="R77" s="855"/>
      <c r="S77" s="855"/>
      <c r="T77" s="855"/>
      <c r="U77" s="851"/>
      <c r="V77" s="854"/>
      <c r="W77" s="855"/>
      <c r="X77" s="855"/>
      <c r="Y77" s="855"/>
      <c r="Z77" s="851"/>
      <c r="AA77" s="854"/>
      <c r="AB77" s="855"/>
      <c r="AC77" s="855"/>
      <c r="AD77" s="855"/>
      <c r="AE77" s="851"/>
      <c r="AF77" s="854"/>
      <c r="AG77" s="855"/>
      <c r="AH77" s="855"/>
      <c r="AI77" s="855"/>
      <c r="AJ77" s="851"/>
      <c r="AK77" s="854"/>
      <c r="AL77" s="855"/>
      <c r="AM77" s="855"/>
      <c r="AN77" s="855"/>
      <c r="AO77" s="851"/>
      <c r="AP77" s="854"/>
      <c r="AQ77" s="855"/>
      <c r="AR77" s="855"/>
      <c r="AS77" s="855"/>
      <c r="AT77" s="851"/>
      <c r="AU77" s="854"/>
      <c r="AV77" s="855"/>
      <c r="AW77" s="855"/>
      <c r="AX77" s="855"/>
      <c r="AY77" s="851"/>
      <c r="AZ77" s="900"/>
      <c r="BA77" s="900"/>
      <c r="BB77" s="900"/>
      <c r="BC77" s="900"/>
      <c r="BD77" s="901"/>
      <c r="BE77" s="205"/>
      <c r="BF77" s="205"/>
      <c r="BG77" s="205"/>
      <c r="BH77" s="205"/>
      <c r="BI77" s="205"/>
      <c r="BJ77" s="205"/>
      <c r="BK77" s="205"/>
      <c r="BL77" s="205"/>
      <c r="BM77" s="205"/>
      <c r="BN77" s="205"/>
      <c r="BO77" s="205"/>
      <c r="BP77" s="205"/>
      <c r="BQ77" s="202">
        <v>71</v>
      </c>
      <c r="BR77" s="20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88"/>
    </row>
    <row r="78" spans="1:131" s="189" customFormat="1" ht="26.25" customHeight="1" x14ac:dyDescent="0.15">
      <c r="A78" s="201">
        <v>11</v>
      </c>
      <c r="B78" s="896"/>
      <c r="C78" s="897"/>
      <c r="D78" s="897"/>
      <c r="E78" s="897"/>
      <c r="F78" s="897"/>
      <c r="G78" s="897"/>
      <c r="H78" s="897"/>
      <c r="I78" s="897"/>
      <c r="J78" s="897"/>
      <c r="K78" s="897"/>
      <c r="L78" s="897"/>
      <c r="M78" s="897"/>
      <c r="N78" s="897"/>
      <c r="O78" s="897"/>
      <c r="P78" s="898"/>
      <c r="Q78" s="899"/>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900"/>
      <c r="BA78" s="900"/>
      <c r="BB78" s="900"/>
      <c r="BC78" s="900"/>
      <c r="BD78" s="901"/>
      <c r="BE78" s="205"/>
      <c r="BF78" s="205"/>
      <c r="BG78" s="205"/>
      <c r="BH78" s="205"/>
      <c r="BI78" s="205"/>
      <c r="BJ78" s="208"/>
      <c r="BK78" s="208"/>
      <c r="BL78" s="208"/>
      <c r="BM78" s="208"/>
      <c r="BN78" s="208"/>
      <c r="BO78" s="205"/>
      <c r="BP78" s="205"/>
      <c r="BQ78" s="202">
        <v>72</v>
      </c>
      <c r="BR78" s="20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88"/>
    </row>
    <row r="79" spans="1:131" s="189" customFormat="1" ht="26.25" customHeight="1" x14ac:dyDescent="0.15">
      <c r="A79" s="201">
        <v>12</v>
      </c>
      <c r="B79" s="896"/>
      <c r="C79" s="897"/>
      <c r="D79" s="897"/>
      <c r="E79" s="897"/>
      <c r="F79" s="897"/>
      <c r="G79" s="897"/>
      <c r="H79" s="897"/>
      <c r="I79" s="897"/>
      <c r="J79" s="897"/>
      <c r="K79" s="897"/>
      <c r="L79" s="897"/>
      <c r="M79" s="897"/>
      <c r="N79" s="897"/>
      <c r="O79" s="897"/>
      <c r="P79" s="898"/>
      <c r="Q79" s="899"/>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900"/>
      <c r="BA79" s="900"/>
      <c r="BB79" s="900"/>
      <c r="BC79" s="900"/>
      <c r="BD79" s="901"/>
      <c r="BE79" s="205"/>
      <c r="BF79" s="205"/>
      <c r="BG79" s="205"/>
      <c r="BH79" s="205"/>
      <c r="BI79" s="205"/>
      <c r="BJ79" s="208"/>
      <c r="BK79" s="208"/>
      <c r="BL79" s="208"/>
      <c r="BM79" s="208"/>
      <c r="BN79" s="208"/>
      <c r="BO79" s="205"/>
      <c r="BP79" s="205"/>
      <c r="BQ79" s="202">
        <v>73</v>
      </c>
      <c r="BR79" s="20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88"/>
    </row>
    <row r="80" spans="1:131" s="189" customFormat="1" ht="26.25" customHeight="1" x14ac:dyDescent="0.15">
      <c r="A80" s="201">
        <v>13</v>
      </c>
      <c r="B80" s="896"/>
      <c r="C80" s="897"/>
      <c r="D80" s="897"/>
      <c r="E80" s="897"/>
      <c r="F80" s="897"/>
      <c r="G80" s="897"/>
      <c r="H80" s="897"/>
      <c r="I80" s="897"/>
      <c r="J80" s="897"/>
      <c r="K80" s="897"/>
      <c r="L80" s="897"/>
      <c r="M80" s="897"/>
      <c r="N80" s="897"/>
      <c r="O80" s="897"/>
      <c r="P80" s="898"/>
      <c r="Q80" s="899"/>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900"/>
      <c r="BA80" s="900"/>
      <c r="BB80" s="900"/>
      <c r="BC80" s="900"/>
      <c r="BD80" s="901"/>
      <c r="BE80" s="205"/>
      <c r="BF80" s="205"/>
      <c r="BG80" s="205"/>
      <c r="BH80" s="205"/>
      <c r="BI80" s="205"/>
      <c r="BJ80" s="205"/>
      <c r="BK80" s="205"/>
      <c r="BL80" s="205"/>
      <c r="BM80" s="205"/>
      <c r="BN80" s="205"/>
      <c r="BO80" s="205"/>
      <c r="BP80" s="205"/>
      <c r="BQ80" s="202">
        <v>74</v>
      </c>
      <c r="BR80" s="20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88"/>
    </row>
    <row r="81" spans="1:131" s="189" customFormat="1" ht="26.25" customHeight="1" x14ac:dyDescent="0.15">
      <c r="A81" s="201">
        <v>14</v>
      </c>
      <c r="B81" s="896"/>
      <c r="C81" s="897"/>
      <c r="D81" s="897"/>
      <c r="E81" s="897"/>
      <c r="F81" s="897"/>
      <c r="G81" s="897"/>
      <c r="H81" s="897"/>
      <c r="I81" s="897"/>
      <c r="J81" s="897"/>
      <c r="K81" s="897"/>
      <c r="L81" s="897"/>
      <c r="M81" s="897"/>
      <c r="N81" s="897"/>
      <c r="O81" s="897"/>
      <c r="P81" s="898"/>
      <c r="Q81" s="899"/>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900"/>
      <c r="BA81" s="900"/>
      <c r="BB81" s="900"/>
      <c r="BC81" s="900"/>
      <c r="BD81" s="901"/>
      <c r="BE81" s="205"/>
      <c r="BF81" s="205"/>
      <c r="BG81" s="205"/>
      <c r="BH81" s="205"/>
      <c r="BI81" s="205"/>
      <c r="BJ81" s="205"/>
      <c r="BK81" s="205"/>
      <c r="BL81" s="205"/>
      <c r="BM81" s="205"/>
      <c r="BN81" s="205"/>
      <c r="BO81" s="205"/>
      <c r="BP81" s="205"/>
      <c r="BQ81" s="202">
        <v>75</v>
      </c>
      <c r="BR81" s="20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88"/>
    </row>
    <row r="82" spans="1:131" s="189" customFormat="1" ht="26.25" customHeight="1" x14ac:dyDescent="0.15">
      <c r="A82" s="201">
        <v>15</v>
      </c>
      <c r="B82" s="896"/>
      <c r="C82" s="897"/>
      <c r="D82" s="897"/>
      <c r="E82" s="897"/>
      <c r="F82" s="897"/>
      <c r="G82" s="897"/>
      <c r="H82" s="897"/>
      <c r="I82" s="897"/>
      <c r="J82" s="897"/>
      <c r="K82" s="897"/>
      <c r="L82" s="897"/>
      <c r="M82" s="897"/>
      <c r="N82" s="897"/>
      <c r="O82" s="897"/>
      <c r="P82" s="898"/>
      <c r="Q82" s="899"/>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900"/>
      <c r="BA82" s="900"/>
      <c r="BB82" s="900"/>
      <c r="BC82" s="900"/>
      <c r="BD82" s="901"/>
      <c r="BE82" s="205"/>
      <c r="BF82" s="205"/>
      <c r="BG82" s="205"/>
      <c r="BH82" s="205"/>
      <c r="BI82" s="205"/>
      <c r="BJ82" s="205"/>
      <c r="BK82" s="205"/>
      <c r="BL82" s="205"/>
      <c r="BM82" s="205"/>
      <c r="BN82" s="205"/>
      <c r="BO82" s="205"/>
      <c r="BP82" s="205"/>
      <c r="BQ82" s="202">
        <v>76</v>
      </c>
      <c r="BR82" s="20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88"/>
    </row>
    <row r="83" spans="1:131" s="189" customFormat="1" ht="26.25" customHeight="1" x14ac:dyDescent="0.15">
      <c r="A83" s="201">
        <v>16</v>
      </c>
      <c r="B83" s="896"/>
      <c r="C83" s="897"/>
      <c r="D83" s="897"/>
      <c r="E83" s="897"/>
      <c r="F83" s="897"/>
      <c r="G83" s="897"/>
      <c r="H83" s="897"/>
      <c r="I83" s="897"/>
      <c r="J83" s="897"/>
      <c r="K83" s="897"/>
      <c r="L83" s="897"/>
      <c r="M83" s="897"/>
      <c r="N83" s="897"/>
      <c r="O83" s="897"/>
      <c r="P83" s="898"/>
      <c r="Q83" s="899"/>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900"/>
      <c r="BA83" s="900"/>
      <c r="BB83" s="900"/>
      <c r="BC83" s="900"/>
      <c r="BD83" s="901"/>
      <c r="BE83" s="205"/>
      <c r="BF83" s="205"/>
      <c r="BG83" s="205"/>
      <c r="BH83" s="205"/>
      <c r="BI83" s="205"/>
      <c r="BJ83" s="205"/>
      <c r="BK83" s="205"/>
      <c r="BL83" s="205"/>
      <c r="BM83" s="205"/>
      <c r="BN83" s="205"/>
      <c r="BO83" s="205"/>
      <c r="BP83" s="205"/>
      <c r="BQ83" s="202">
        <v>77</v>
      </c>
      <c r="BR83" s="20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88"/>
    </row>
    <row r="84" spans="1:131" s="189" customFormat="1" ht="26.25" customHeight="1" x14ac:dyDescent="0.15">
      <c r="A84" s="201">
        <v>17</v>
      </c>
      <c r="B84" s="896"/>
      <c r="C84" s="897"/>
      <c r="D84" s="897"/>
      <c r="E84" s="897"/>
      <c r="F84" s="897"/>
      <c r="G84" s="897"/>
      <c r="H84" s="897"/>
      <c r="I84" s="897"/>
      <c r="J84" s="897"/>
      <c r="K84" s="897"/>
      <c r="L84" s="897"/>
      <c r="M84" s="897"/>
      <c r="N84" s="897"/>
      <c r="O84" s="897"/>
      <c r="P84" s="898"/>
      <c r="Q84" s="899"/>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900"/>
      <c r="BA84" s="900"/>
      <c r="BB84" s="900"/>
      <c r="BC84" s="900"/>
      <c r="BD84" s="901"/>
      <c r="BE84" s="205"/>
      <c r="BF84" s="205"/>
      <c r="BG84" s="205"/>
      <c r="BH84" s="205"/>
      <c r="BI84" s="205"/>
      <c r="BJ84" s="205"/>
      <c r="BK84" s="205"/>
      <c r="BL84" s="205"/>
      <c r="BM84" s="205"/>
      <c r="BN84" s="205"/>
      <c r="BO84" s="205"/>
      <c r="BP84" s="205"/>
      <c r="BQ84" s="202">
        <v>78</v>
      </c>
      <c r="BR84" s="20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88"/>
    </row>
    <row r="85" spans="1:131" s="189" customFormat="1" ht="26.25" customHeight="1" x14ac:dyDescent="0.15">
      <c r="A85" s="201">
        <v>18</v>
      </c>
      <c r="B85" s="896"/>
      <c r="C85" s="897"/>
      <c r="D85" s="897"/>
      <c r="E85" s="897"/>
      <c r="F85" s="897"/>
      <c r="G85" s="897"/>
      <c r="H85" s="897"/>
      <c r="I85" s="897"/>
      <c r="J85" s="897"/>
      <c r="K85" s="897"/>
      <c r="L85" s="897"/>
      <c r="M85" s="897"/>
      <c r="N85" s="897"/>
      <c r="O85" s="897"/>
      <c r="P85" s="898"/>
      <c r="Q85" s="899"/>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900"/>
      <c r="BA85" s="900"/>
      <c r="BB85" s="900"/>
      <c r="BC85" s="900"/>
      <c r="BD85" s="901"/>
      <c r="BE85" s="205"/>
      <c r="BF85" s="205"/>
      <c r="BG85" s="205"/>
      <c r="BH85" s="205"/>
      <c r="BI85" s="205"/>
      <c r="BJ85" s="205"/>
      <c r="BK85" s="205"/>
      <c r="BL85" s="205"/>
      <c r="BM85" s="205"/>
      <c r="BN85" s="205"/>
      <c r="BO85" s="205"/>
      <c r="BP85" s="205"/>
      <c r="BQ85" s="202">
        <v>79</v>
      </c>
      <c r="BR85" s="20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88"/>
    </row>
    <row r="86" spans="1:131" s="189" customFormat="1" ht="26.25" customHeight="1" x14ac:dyDescent="0.15">
      <c r="A86" s="201">
        <v>19</v>
      </c>
      <c r="B86" s="896"/>
      <c r="C86" s="897"/>
      <c r="D86" s="897"/>
      <c r="E86" s="897"/>
      <c r="F86" s="897"/>
      <c r="G86" s="897"/>
      <c r="H86" s="897"/>
      <c r="I86" s="897"/>
      <c r="J86" s="897"/>
      <c r="K86" s="897"/>
      <c r="L86" s="897"/>
      <c r="M86" s="897"/>
      <c r="N86" s="897"/>
      <c r="O86" s="897"/>
      <c r="P86" s="898"/>
      <c r="Q86" s="899"/>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900"/>
      <c r="BA86" s="900"/>
      <c r="BB86" s="900"/>
      <c r="BC86" s="900"/>
      <c r="BD86" s="901"/>
      <c r="BE86" s="205"/>
      <c r="BF86" s="205"/>
      <c r="BG86" s="205"/>
      <c r="BH86" s="205"/>
      <c r="BI86" s="205"/>
      <c r="BJ86" s="205"/>
      <c r="BK86" s="205"/>
      <c r="BL86" s="205"/>
      <c r="BM86" s="205"/>
      <c r="BN86" s="205"/>
      <c r="BO86" s="205"/>
      <c r="BP86" s="205"/>
      <c r="BQ86" s="202">
        <v>80</v>
      </c>
      <c r="BR86" s="20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88"/>
    </row>
    <row r="87" spans="1:131" s="189" customFormat="1" ht="26.25" customHeight="1" x14ac:dyDescent="0.15">
      <c r="A87" s="20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05"/>
      <c r="BF87" s="205"/>
      <c r="BG87" s="205"/>
      <c r="BH87" s="205"/>
      <c r="BI87" s="205"/>
      <c r="BJ87" s="205"/>
      <c r="BK87" s="205"/>
      <c r="BL87" s="205"/>
      <c r="BM87" s="205"/>
      <c r="BN87" s="205"/>
      <c r="BO87" s="205"/>
      <c r="BP87" s="205"/>
      <c r="BQ87" s="202">
        <v>81</v>
      </c>
      <c r="BR87" s="20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88"/>
    </row>
    <row r="88" spans="1:131" s="189" customFormat="1" ht="26.25" customHeight="1" thickBot="1" x14ac:dyDescent="0.2">
      <c r="A88" s="204" t="s">
        <v>302</v>
      </c>
      <c r="B88" s="808" t="s">
        <v>322</v>
      </c>
      <c r="C88" s="809"/>
      <c r="D88" s="809"/>
      <c r="E88" s="809"/>
      <c r="F88" s="809"/>
      <c r="G88" s="809"/>
      <c r="H88" s="809"/>
      <c r="I88" s="809"/>
      <c r="J88" s="809"/>
      <c r="K88" s="809"/>
      <c r="L88" s="809"/>
      <c r="M88" s="809"/>
      <c r="N88" s="809"/>
      <c r="O88" s="809"/>
      <c r="P88" s="810"/>
      <c r="Q88" s="861"/>
      <c r="R88" s="862"/>
      <c r="S88" s="862"/>
      <c r="T88" s="862"/>
      <c r="U88" s="862"/>
      <c r="V88" s="862"/>
      <c r="W88" s="862"/>
      <c r="X88" s="862"/>
      <c r="Y88" s="862"/>
      <c r="Z88" s="862"/>
      <c r="AA88" s="862"/>
      <c r="AB88" s="862"/>
      <c r="AC88" s="862"/>
      <c r="AD88" s="862"/>
      <c r="AE88" s="862"/>
      <c r="AF88" s="865">
        <v>9339</v>
      </c>
      <c r="AG88" s="865"/>
      <c r="AH88" s="865"/>
      <c r="AI88" s="865"/>
      <c r="AJ88" s="865"/>
      <c r="AK88" s="862"/>
      <c r="AL88" s="862"/>
      <c r="AM88" s="862"/>
      <c r="AN88" s="862"/>
      <c r="AO88" s="862"/>
      <c r="AP88" s="865" t="s">
        <v>465</v>
      </c>
      <c r="AQ88" s="865"/>
      <c r="AR88" s="865"/>
      <c r="AS88" s="865"/>
      <c r="AT88" s="865"/>
      <c r="AU88" s="865" t="s">
        <v>465</v>
      </c>
      <c r="AV88" s="865"/>
      <c r="AW88" s="865"/>
      <c r="AX88" s="865"/>
      <c r="AY88" s="865"/>
      <c r="AZ88" s="870"/>
      <c r="BA88" s="870"/>
      <c r="BB88" s="870"/>
      <c r="BC88" s="870"/>
      <c r="BD88" s="871"/>
      <c r="BE88" s="205"/>
      <c r="BF88" s="205"/>
      <c r="BG88" s="205"/>
      <c r="BH88" s="205"/>
      <c r="BI88" s="205"/>
      <c r="BJ88" s="205"/>
      <c r="BK88" s="205"/>
      <c r="BL88" s="205"/>
      <c r="BM88" s="205"/>
      <c r="BN88" s="205"/>
      <c r="BO88" s="205"/>
      <c r="BP88" s="205"/>
      <c r="BQ88" s="202">
        <v>82</v>
      </c>
      <c r="BR88" s="20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88"/>
    </row>
    <row r="89" spans="1:131" s="189" customFormat="1" ht="26.25" hidden="1" customHeight="1" x14ac:dyDescent="0.15">
      <c r="A89" s="210"/>
      <c r="B89" s="211"/>
      <c r="C89" s="211"/>
      <c r="D89" s="211"/>
      <c r="E89" s="211"/>
      <c r="F89" s="211"/>
      <c r="G89" s="211"/>
      <c r="H89" s="211"/>
      <c r="I89" s="211"/>
      <c r="J89" s="211"/>
      <c r="K89" s="211"/>
      <c r="L89" s="211"/>
      <c r="M89" s="211"/>
      <c r="N89" s="211"/>
      <c r="O89" s="211"/>
      <c r="P89" s="211"/>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3"/>
      <c r="BA89" s="213"/>
      <c r="BB89" s="213"/>
      <c r="BC89" s="213"/>
      <c r="BD89" s="213"/>
      <c r="BE89" s="205"/>
      <c r="BF89" s="205"/>
      <c r="BG89" s="205"/>
      <c r="BH89" s="205"/>
      <c r="BI89" s="205"/>
      <c r="BJ89" s="205"/>
      <c r="BK89" s="205"/>
      <c r="BL89" s="205"/>
      <c r="BM89" s="205"/>
      <c r="BN89" s="205"/>
      <c r="BO89" s="205"/>
      <c r="BP89" s="205"/>
      <c r="BQ89" s="202">
        <v>83</v>
      </c>
      <c r="BR89" s="20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88"/>
    </row>
    <row r="90" spans="1:131" s="189" customFormat="1" ht="26.25" hidden="1" customHeight="1" x14ac:dyDescent="0.15">
      <c r="A90" s="210"/>
      <c r="B90" s="211"/>
      <c r="C90" s="211"/>
      <c r="D90" s="211"/>
      <c r="E90" s="211"/>
      <c r="F90" s="211"/>
      <c r="G90" s="211"/>
      <c r="H90" s="211"/>
      <c r="I90" s="211"/>
      <c r="J90" s="211"/>
      <c r="K90" s="211"/>
      <c r="L90" s="211"/>
      <c r="M90" s="211"/>
      <c r="N90" s="211"/>
      <c r="O90" s="211"/>
      <c r="P90" s="211"/>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3"/>
      <c r="BA90" s="213"/>
      <c r="BB90" s="213"/>
      <c r="BC90" s="213"/>
      <c r="BD90" s="213"/>
      <c r="BE90" s="205"/>
      <c r="BF90" s="205"/>
      <c r="BG90" s="205"/>
      <c r="BH90" s="205"/>
      <c r="BI90" s="205"/>
      <c r="BJ90" s="205"/>
      <c r="BK90" s="205"/>
      <c r="BL90" s="205"/>
      <c r="BM90" s="205"/>
      <c r="BN90" s="205"/>
      <c r="BO90" s="205"/>
      <c r="BP90" s="205"/>
      <c r="BQ90" s="202">
        <v>84</v>
      </c>
      <c r="BR90" s="20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88"/>
    </row>
    <row r="91" spans="1:131" s="189" customFormat="1" ht="26.25" hidden="1" customHeight="1" x14ac:dyDescent="0.15">
      <c r="A91" s="210"/>
      <c r="B91" s="211"/>
      <c r="C91" s="211"/>
      <c r="D91" s="211"/>
      <c r="E91" s="211"/>
      <c r="F91" s="211"/>
      <c r="G91" s="211"/>
      <c r="H91" s="211"/>
      <c r="I91" s="211"/>
      <c r="J91" s="211"/>
      <c r="K91" s="211"/>
      <c r="L91" s="211"/>
      <c r="M91" s="211"/>
      <c r="N91" s="211"/>
      <c r="O91" s="211"/>
      <c r="P91" s="211"/>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3"/>
      <c r="BA91" s="213"/>
      <c r="BB91" s="213"/>
      <c r="BC91" s="213"/>
      <c r="BD91" s="213"/>
      <c r="BE91" s="205"/>
      <c r="BF91" s="205"/>
      <c r="BG91" s="205"/>
      <c r="BH91" s="205"/>
      <c r="BI91" s="205"/>
      <c r="BJ91" s="205"/>
      <c r="BK91" s="205"/>
      <c r="BL91" s="205"/>
      <c r="BM91" s="205"/>
      <c r="BN91" s="205"/>
      <c r="BO91" s="205"/>
      <c r="BP91" s="205"/>
      <c r="BQ91" s="202">
        <v>85</v>
      </c>
      <c r="BR91" s="20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88"/>
    </row>
    <row r="92" spans="1:131" s="189" customFormat="1" ht="26.25" hidden="1" customHeight="1" x14ac:dyDescent="0.15">
      <c r="A92" s="210"/>
      <c r="B92" s="211"/>
      <c r="C92" s="211"/>
      <c r="D92" s="211"/>
      <c r="E92" s="211"/>
      <c r="F92" s="211"/>
      <c r="G92" s="211"/>
      <c r="H92" s="211"/>
      <c r="I92" s="211"/>
      <c r="J92" s="211"/>
      <c r="K92" s="211"/>
      <c r="L92" s="211"/>
      <c r="M92" s="211"/>
      <c r="N92" s="211"/>
      <c r="O92" s="211"/>
      <c r="P92" s="211"/>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3"/>
      <c r="BA92" s="213"/>
      <c r="BB92" s="213"/>
      <c r="BC92" s="213"/>
      <c r="BD92" s="213"/>
      <c r="BE92" s="205"/>
      <c r="BF92" s="205"/>
      <c r="BG92" s="205"/>
      <c r="BH92" s="205"/>
      <c r="BI92" s="205"/>
      <c r="BJ92" s="205"/>
      <c r="BK92" s="205"/>
      <c r="BL92" s="205"/>
      <c r="BM92" s="205"/>
      <c r="BN92" s="205"/>
      <c r="BO92" s="205"/>
      <c r="BP92" s="205"/>
      <c r="BQ92" s="202">
        <v>86</v>
      </c>
      <c r="BR92" s="20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88"/>
    </row>
    <row r="93" spans="1:131" s="189" customFormat="1" ht="26.25" hidden="1" customHeight="1" x14ac:dyDescent="0.15">
      <c r="A93" s="210"/>
      <c r="B93" s="211"/>
      <c r="C93" s="211"/>
      <c r="D93" s="211"/>
      <c r="E93" s="211"/>
      <c r="F93" s="211"/>
      <c r="G93" s="211"/>
      <c r="H93" s="211"/>
      <c r="I93" s="211"/>
      <c r="J93" s="211"/>
      <c r="K93" s="211"/>
      <c r="L93" s="211"/>
      <c r="M93" s="211"/>
      <c r="N93" s="211"/>
      <c r="O93" s="211"/>
      <c r="P93" s="211"/>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3"/>
      <c r="BA93" s="213"/>
      <c r="BB93" s="213"/>
      <c r="BC93" s="213"/>
      <c r="BD93" s="213"/>
      <c r="BE93" s="205"/>
      <c r="BF93" s="205"/>
      <c r="BG93" s="205"/>
      <c r="BH93" s="205"/>
      <c r="BI93" s="205"/>
      <c r="BJ93" s="205"/>
      <c r="BK93" s="205"/>
      <c r="BL93" s="205"/>
      <c r="BM93" s="205"/>
      <c r="BN93" s="205"/>
      <c r="BO93" s="205"/>
      <c r="BP93" s="205"/>
      <c r="BQ93" s="202">
        <v>87</v>
      </c>
      <c r="BR93" s="20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88"/>
    </row>
    <row r="94" spans="1:131" s="189" customFormat="1" ht="26.25" hidden="1" customHeight="1" x14ac:dyDescent="0.15">
      <c r="A94" s="210"/>
      <c r="B94" s="211"/>
      <c r="C94" s="211"/>
      <c r="D94" s="211"/>
      <c r="E94" s="211"/>
      <c r="F94" s="211"/>
      <c r="G94" s="211"/>
      <c r="H94" s="211"/>
      <c r="I94" s="211"/>
      <c r="J94" s="211"/>
      <c r="K94" s="211"/>
      <c r="L94" s="211"/>
      <c r="M94" s="211"/>
      <c r="N94" s="211"/>
      <c r="O94" s="211"/>
      <c r="P94" s="211"/>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3"/>
      <c r="BA94" s="213"/>
      <c r="BB94" s="213"/>
      <c r="BC94" s="213"/>
      <c r="BD94" s="213"/>
      <c r="BE94" s="205"/>
      <c r="BF94" s="205"/>
      <c r="BG94" s="205"/>
      <c r="BH94" s="205"/>
      <c r="BI94" s="205"/>
      <c r="BJ94" s="205"/>
      <c r="BK94" s="205"/>
      <c r="BL94" s="205"/>
      <c r="BM94" s="205"/>
      <c r="BN94" s="205"/>
      <c r="BO94" s="205"/>
      <c r="BP94" s="205"/>
      <c r="BQ94" s="202">
        <v>88</v>
      </c>
      <c r="BR94" s="20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88"/>
    </row>
    <row r="95" spans="1:131" s="189" customFormat="1" ht="26.25" hidden="1" customHeight="1" x14ac:dyDescent="0.15">
      <c r="A95" s="210"/>
      <c r="B95" s="211"/>
      <c r="C95" s="211"/>
      <c r="D95" s="211"/>
      <c r="E95" s="211"/>
      <c r="F95" s="211"/>
      <c r="G95" s="211"/>
      <c r="H95" s="211"/>
      <c r="I95" s="211"/>
      <c r="J95" s="211"/>
      <c r="K95" s="211"/>
      <c r="L95" s="211"/>
      <c r="M95" s="211"/>
      <c r="N95" s="211"/>
      <c r="O95" s="211"/>
      <c r="P95" s="211"/>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3"/>
      <c r="BA95" s="213"/>
      <c r="BB95" s="213"/>
      <c r="BC95" s="213"/>
      <c r="BD95" s="213"/>
      <c r="BE95" s="205"/>
      <c r="BF95" s="205"/>
      <c r="BG95" s="205"/>
      <c r="BH95" s="205"/>
      <c r="BI95" s="205"/>
      <c r="BJ95" s="205"/>
      <c r="BK95" s="205"/>
      <c r="BL95" s="205"/>
      <c r="BM95" s="205"/>
      <c r="BN95" s="205"/>
      <c r="BO95" s="205"/>
      <c r="BP95" s="205"/>
      <c r="BQ95" s="202">
        <v>89</v>
      </c>
      <c r="BR95" s="20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88"/>
    </row>
    <row r="96" spans="1:131" s="189" customFormat="1" ht="26.25" hidden="1" customHeight="1" x14ac:dyDescent="0.15">
      <c r="A96" s="210"/>
      <c r="B96" s="211"/>
      <c r="C96" s="211"/>
      <c r="D96" s="211"/>
      <c r="E96" s="211"/>
      <c r="F96" s="211"/>
      <c r="G96" s="211"/>
      <c r="H96" s="211"/>
      <c r="I96" s="211"/>
      <c r="J96" s="211"/>
      <c r="K96" s="211"/>
      <c r="L96" s="211"/>
      <c r="M96" s="211"/>
      <c r="N96" s="211"/>
      <c r="O96" s="211"/>
      <c r="P96" s="211"/>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3"/>
      <c r="BA96" s="213"/>
      <c r="BB96" s="213"/>
      <c r="BC96" s="213"/>
      <c r="BD96" s="213"/>
      <c r="BE96" s="205"/>
      <c r="BF96" s="205"/>
      <c r="BG96" s="205"/>
      <c r="BH96" s="205"/>
      <c r="BI96" s="205"/>
      <c r="BJ96" s="205"/>
      <c r="BK96" s="205"/>
      <c r="BL96" s="205"/>
      <c r="BM96" s="205"/>
      <c r="BN96" s="205"/>
      <c r="BO96" s="205"/>
      <c r="BP96" s="205"/>
      <c r="BQ96" s="202">
        <v>90</v>
      </c>
      <c r="BR96" s="20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88"/>
    </row>
    <row r="97" spans="1:131" s="189" customFormat="1" ht="26.25" hidden="1" customHeight="1" x14ac:dyDescent="0.15">
      <c r="A97" s="210"/>
      <c r="B97" s="211"/>
      <c r="C97" s="211"/>
      <c r="D97" s="211"/>
      <c r="E97" s="211"/>
      <c r="F97" s="211"/>
      <c r="G97" s="211"/>
      <c r="H97" s="211"/>
      <c r="I97" s="211"/>
      <c r="J97" s="211"/>
      <c r="K97" s="211"/>
      <c r="L97" s="211"/>
      <c r="M97" s="211"/>
      <c r="N97" s="211"/>
      <c r="O97" s="211"/>
      <c r="P97" s="211"/>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3"/>
      <c r="BA97" s="213"/>
      <c r="BB97" s="213"/>
      <c r="BC97" s="213"/>
      <c r="BD97" s="213"/>
      <c r="BE97" s="205"/>
      <c r="BF97" s="205"/>
      <c r="BG97" s="205"/>
      <c r="BH97" s="205"/>
      <c r="BI97" s="205"/>
      <c r="BJ97" s="205"/>
      <c r="BK97" s="205"/>
      <c r="BL97" s="205"/>
      <c r="BM97" s="205"/>
      <c r="BN97" s="205"/>
      <c r="BO97" s="205"/>
      <c r="BP97" s="205"/>
      <c r="BQ97" s="202">
        <v>91</v>
      </c>
      <c r="BR97" s="20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88"/>
    </row>
    <row r="98" spans="1:131" s="189" customFormat="1" ht="26.25" hidden="1" customHeight="1" x14ac:dyDescent="0.15">
      <c r="A98" s="210"/>
      <c r="B98" s="211"/>
      <c r="C98" s="211"/>
      <c r="D98" s="211"/>
      <c r="E98" s="211"/>
      <c r="F98" s="211"/>
      <c r="G98" s="211"/>
      <c r="H98" s="211"/>
      <c r="I98" s="211"/>
      <c r="J98" s="211"/>
      <c r="K98" s="211"/>
      <c r="L98" s="211"/>
      <c r="M98" s="211"/>
      <c r="N98" s="211"/>
      <c r="O98" s="211"/>
      <c r="P98" s="211"/>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3"/>
      <c r="BA98" s="213"/>
      <c r="BB98" s="213"/>
      <c r="BC98" s="213"/>
      <c r="BD98" s="213"/>
      <c r="BE98" s="205"/>
      <c r="BF98" s="205"/>
      <c r="BG98" s="205"/>
      <c r="BH98" s="205"/>
      <c r="BI98" s="205"/>
      <c r="BJ98" s="205"/>
      <c r="BK98" s="205"/>
      <c r="BL98" s="205"/>
      <c r="BM98" s="205"/>
      <c r="BN98" s="205"/>
      <c r="BO98" s="205"/>
      <c r="BP98" s="205"/>
      <c r="BQ98" s="202">
        <v>92</v>
      </c>
      <c r="BR98" s="20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88"/>
    </row>
    <row r="99" spans="1:131" s="189" customFormat="1" ht="26.25" hidden="1" customHeight="1" x14ac:dyDescent="0.15">
      <c r="A99" s="210"/>
      <c r="B99" s="211"/>
      <c r="C99" s="211"/>
      <c r="D99" s="211"/>
      <c r="E99" s="211"/>
      <c r="F99" s="211"/>
      <c r="G99" s="211"/>
      <c r="H99" s="211"/>
      <c r="I99" s="211"/>
      <c r="J99" s="211"/>
      <c r="K99" s="211"/>
      <c r="L99" s="211"/>
      <c r="M99" s="211"/>
      <c r="N99" s="211"/>
      <c r="O99" s="211"/>
      <c r="P99" s="211"/>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3"/>
      <c r="BA99" s="213"/>
      <c r="BB99" s="213"/>
      <c r="BC99" s="213"/>
      <c r="BD99" s="213"/>
      <c r="BE99" s="205"/>
      <c r="BF99" s="205"/>
      <c r="BG99" s="205"/>
      <c r="BH99" s="205"/>
      <c r="BI99" s="205"/>
      <c r="BJ99" s="205"/>
      <c r="BK99" s="205"/>
      <c r="BL99" s="205"/>
      <c r="BM99" s="205"/>
      <c r="BN99" s="205"/>
      <c r="BO99" s="205"/>
      <c r="BP99" s="205"/>
      <c r="BQ99" s="202">
        <v>93</v>
      </c>
      <c r="BR99" s="20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88"/>
    </row>
    <row r="100" spans="1:131" s="189" customFormat="1" ht="26.25" hidden="1" customHeight="1" x14ac:dyDescent="0.15">
      <c r="A100" s="210"/>
      <c r="B100" s="211"/>
      <c r="C100" s="211"/>
      <c r="D100" s="211"/>
      <c r="E100" s="211"/>
      <c r="F100" s="211"/>
      <c r="G100" s="211"/>
      <c r="H100" s="211"/>
      <c r="I100" s="211"/>
      <c r="J100" s="211"/>
      <c r="K100" s="211"/>
      <c r="L100" s="211"/>
      <c r="M100" s="211"/>
      <c r="N100" s="211"/>
      <c r="O100" s="211"/>
      <c r="P100" s="211"/>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3"/>
      <c r="BA100" s="213"/>
      <c r="BB100" s="213"/>
      <c r="BC100" s="213"/>
      <c r="BD100" s="213"/>
      <c r="BE100" s="205"/>
      <c r="BF100" s="205"/>
      <c r="BG100" s="205"/>
      <c r="BH100" s="205"/>
      <c r="BI100" s="205"/>
      <c r="BJ100" s="205"/>
      <c r="BK100" s="205"/>
      <c r="BL100" s="205"/>
      <c r="BM100" s="205"/>
      <c r="BN100" s="205"/>
      <c r="BO100" s="205"/>
      <c r="BP100" s="205"/>
      <c r="BQ100" s="202">
        <v>94</v>
      </c>
      <c r="BR100" s="20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88"/>
    </row>
    <row r="101" spans="1:131" s="189" customFormat="1" ht="26.25" hidden="1" customHeight="1" x14ac:dyDescent="0.15">
      <c r="A101" s="210"/>
      <c r="B101" s="211"/>
      <c r="C101" s="211"/>
      <c r="D101" s="211"/>
      <c r="E101" s="211"/>
      <c r="F101" s="211"/>
      <c r="G101" s="211"/>
      <c r="H101" s="211"/>
      <c r="I101" s="211"/>
      <c r="J101" s="211"/>
      <c r="K101" s="211"/>
      <c r="L101" s="211"/>
      <c r="M101" s="211"/>
      <c r="N101" s="211"/>
      <c r="O101" s="211"/>
      <c r="P101" s="211"/>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3"/>
      <c r="BA101" s="213"/>
      <c r="BB101" s="213"/>
      <c r="BC101" s="213"/>
      <c r="BD101" s="213"/>
      <c r="BE101" s="205"/>
      <c r="BF101" s="205"/>
      <c r="BG101" s="205"/>
      <c r="BH101" s="205"/>
      <c r="BI101" s="205"/>
      <c r="BJ101" s="205"/>
      <c r="BK101" s="205"/>
      <c r="BL101" s="205"/>
      <c r="BM101" s="205"/>
      <c r="BN101" s="205"/>
      <c r="BO101" s="205"/>
      <c r="BP101" s="205"/>
      <c r="BQ101" s="202">
        <v>95</v>
      </c>
      <c r="BR101" s="20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88"/>
    </row>
    <row r="102" spans="1:131" s="189" customFormat="1" ht="26.25" customHeight="1" thickBot="1" x14ac:dyDescent="0.2">
      <c r="A102" s="210"/>
      <c r="B102" s="211"/>
      <c r="C102" s="211"/>
      <c r="D102" s="211"/>
      <c r="E102" s="211"/>
      <c r="F102" s="211"/>
      <c r="G102" s="211"/>
      <c r="H102" s="211"/>
      <c r="I102" s="211"/>
      <c r="J102" s="211"/>
      <c r="K102" s="211"/>
      <c r="L102" s="211"/>
      <c r="M102" s="211"/>
      <c r="N102" s="211"/>
      <c r="O102" s="211"/>
      <c r="P102" s="211"/>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3"/>
      <c r="BA102" s="213"/>
      <c r="BB102" s="213"/>
      <c r="BC102" s="213"/>
      <c r="BD102" s="213"/>
      <c r="BE102" s="205"/>
      <c r="BF102" s="205"/>
      <c r="BG102" s="205"/>
      <c r="BH102" s="205"/>
      <c r="BI102" s="205"/>
      <c r="BJ102" s="205"/>
      <c r="BK102" s="205"/>
      <c r="BL102" s="205"/>
      <c r="BM102" s="205"/>
      <c r="BN102" s="205"/>
      <c r="BO102" s="205"/>
      <c r="BP102" s="205"/>
      <c r="BQ102" s="204" t="s">
        <v>302</v>
      </c>
      <c r="BR102" s="808" t="s">
        <v>323</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181</v>
      </c>
      <c r="CS102" s="873"/>
      <c r="CT102" s="873"/>
      <c r="CU102" s="873"/>
      <c r="CV102" s="914"/>
      <c r="CW102" s="913">
        <v>8</v>
      </c>
      <c r="CX102" s="873"/>
      <c r="CY102" s="873"/>
      <c r="CZ102" s="873"/>
      <c r="DA102" s="914"/>
      <c r="DB102" s="913">
        <v>84</v>
      </c>
      <c r="DC102" s="873"/>
      <c r="DD102" s="873"/>
      <c r="DE102" s="873"/>
      <c r="DF102" s="914"/>
      <c r="DG102" s="913" t="s">
        <v>464</v>
      </c>
      <c r="DH102" s="873"/>
      <c r="DI102" s="873"/>
      <c r="DJ102" s="873"/>
      <c r="DK102" s="914"/>
      <c r="DL102" s="913" t="s">
        <v>465</v>
      </c>
      <c r="DM102" s="873"/>
      <c r="DN102" s="873"/>
      <c r="DO102" s="873"/>
      <c r="DP102" s="914"/>
      <c r="DQ102" s="913" t="s">
        <v>468</v>
      </c>
      <c r="DR102" s="873"/>
      <c r="DS102" s="873"/>
      <c r="DT102" s="873"/>
      <c r="DU102" s="914"/>
      <c r="DV102" s="939"/>
      <c r="DW102" s="940"/>
      <c r="DX102" s="940"/>
      <c r="DY102" s="940"/>
      <c r="DZ102" s="941"/>
      <c r="EA102" s="188"/>
    </row>
    <row r="103" spans="1:131" s="189" customFormat="1" ht="26.25" customHeight="1" x14ac:dyDescent="0.15">
      <c r="A103" s="210"/>
      <c r="B103" s="211"/>
      <c r="C103" s="211"/>
      <c r="D103" s="211"/>
      <c r="E103" s="211"/>
      <c r="F103" s="211"/>
      <c r="G103" s="211"/>
      <c r="H103" s="211"/>
      <c r="I103" s="211"/>
      <c r="J103" s="211"/>
      <c r="K103" s="211"/>
      <c r="L103" s="211"/>
      <c r="M103" s="211"/>
      <c r="N103" s="211"/>
      <c r="O103" s="211"/>
      <c r="P103" s="211"/>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3"/>
      <c r="BA103" s="213"/>
      <c r="BB103" s="213"/>
      <c r="BC103" s="213"/>
      <c r="BD103" s="213"/>
      <c r="BE103" s="205"/>
      <c r="BF103" s="205"/>
      <c r="BG103" s="205"/>
      <c r="BH103" s="205"/>
      <c r="BI103" s="205"/>
      <c r="BJ103" s="205"/>
      <c r="BK103" s="205"/>
      <c r="BL103" s="205"/>
      <c r="BM103" s="205"/>
      <c r="BN103" s="205"/>
      <c r="BO103" s="205"/>
      <c r="BP103" s="205"/>
      <c r="BQ103" s="942" t="s">
        <v>490</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88"/>
    </row>
    <row r="104" spans="1:131" s="189" customFormat="1" ht="26.25" customHeight="1" x14ac:dyDescent="0.15">
      <c r="A104" s="210"/>
      <c r="B104" s="211"/>
      <c r="C104" s="211"/>
      <c r="D104" s="211"/>
      <c r="E104" s="211"/>
      <c r="F104" s="211"/>
      <c r="G104" s="211"/>
      <c r="H104" s="211"/>
      <c r="I104" s="211"/>
      <c r="J104" s="211"/>
      <c r="K104" s="211"/>
      <c r="L104" s="211"/>
      <c r="M104" s="211"/>
      <c r="N104" s="211"/>
      <c r="O104" s="211"/>
      <c r="P104" s="211"/>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3"/>
      <c r="BA104" s="213"/>
      <c r="BB104" s="213"/>
      <c r="BC104" s="213"/>
      <c r="BD104" s="213"/>
      <c r="BE104" s="205"/>
      <c r="BF104" s="205"/>
      <c r="BG104" s="205"/>
      <c r="BH104" s="205"/>
      <c r="BI104" s="205"/>
      <c r="BJ104" s="205"/>
      <c r="BK104" s="205"/>
      <c r="BL104" s="205"/>
      <c r="BM104" s="205"/>
      <c r="BN104" s="205"/>
      <c r="BO104" s="205"/>
      <c r="BP104" s="205"/>
      <c r="BQ104" s="943" t="s">
        <v>491</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88"/>
    </row>
    <row r="105" spans="1:131" s="189" customFormat="1" ht="11.25" customHeight="1" x14ac:dyDescent="0.15">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188"/>
    </row>
    <row r="106" spans="1:131" s="189" customFormat="1" ht="11.25" customHeight="1" x14ac:dyDescent="0.15">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188"/>
    </row>
    <row r="107" spans="1:131" s="188" customFormat="1" ht="26.25" customHeight="1" thickBot="1" x14ac:dyDescent="0.2">
      <c r="A107" s="215" t="s">
        <v>324</v>
      </c>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8"/>
      <c r="AQ107" s="328"/>
      <c r="AR107" s="328"/>
      <c r="AS107" s="328"/>
      <c r="AT107" s="328"/>
      <c r="AU107" s="215" t="s">
        <v>492</v>
      </c>
      <c r="AV107" s="328"/>
      <c r="AW107" s="328"/>
      <c r="AX107" s="328"/>
      <c r="AY107" s="328"/>
      <c r="AZ107" s="328"/>
      <c r="BA107" s="328"/>
      <c r="BB107" s="328"/>
      <c r="BC107" s="328"/>
      <c r="BD107" s="328"/>
      <c r="BE107" s="328"/>
      <c r="BF107" s="328"/>
      <c r="BG107" s="328"/>
      <c r="BH107" s="328"/>
      <c r="BI107" s="328"/>
      <c r="BJ107" s="328"/>
      <c r="BK107" s="328"/>
      <c r="BL107" s="328"/>
      <c r="BM107" s="328"/>
      <c r="BN107" s="328"/>
      <c r="BO107" s="328"/>
      <c r="BP107" s="328"/>
      <c r="BQ107" s="328"/>
      <c r="BR107" s="328"/>
      <c r="BS107" s="328"/>
      <c r="BT107" s="328"/>
      <c r="BU107" s="328"/>
      <c r="BV107" s="328"/>
      <c r="BW107" s="328"/>
      <c r="BX107" s="328"/>
      <c r="BY107" s="328"/>
      <c r="BZ107" s="328"/>
      <c r="CA107" s="328"/>
      <c r="CB107" s="328"/>
      <c r="CC107" s="328"/>
      <c r="CD107" s="328"/>
      <c r="CE107" s="328"/>
      <c r="CF107" s="328"/>
      <c r="CG107" s="328"/>
      <c r="CH107" s="328"/>
      <c r="CI107" s="328"/>
      <c r="CJ107" s="328"/>
      <c r="CK107" s="328"/>
      <c r="CL107" s="328"/>
      <c r="CM107" s="328"/>
      <c r="CN107" s="328"/>
      <c r="CO107" s="328"/>
      <c r="CP107" s="328"/>
      <c r="CQ107" s="328"/>
      <c r="CR107" s="328"/>
      <c r="CS107" s="328"/>
      <c r="CT107" s="328"/>
      <c r="CU107" s="328"/>
      <c r="CV107" s="328"/>
      <c r="CW107" s="328"/>
      <c r="CX107" s="328"/>
      <c r="CY107" s="328"/>
      <c r="CZ107" s="328"/>
      <c r="DA107" s="328"/>
      <c r="DB107" s="328"/>
      <c r="DC107" s="328"/>
      <c r="DD107" s="328"/>
      <c r="DE107" s="328"/>
      <c r="DF107" s="328"/>
      <c r="DG107" s="328"/>
      <c r="DH107" s="328"/>
      <c r="DI107" s="328"/>
      <c r="DJ107" s="328"/>
      <c r="DK107" s="328"/>
      <c r="DL107" s="328"/>
      <c r="DM107" s="328"/>
      <c r="DN107" s="328"/>
      <c r="DO107" s="328"/>
      <c r="DP107" s="328"/>
      <c r="DQ107" s="328"/>
      <c r="DR107" s="328"/>
      <c r="DS107" s="328"/>
      <c r="DT107" s="328"/>
      <c r="DU107" s="328"/>
      <c r="DV107" s="328"/>
      <c r="DW107" s="328"/>
      <c r="DX107" s="328"/>
      <c r="DY107" s="328"/>
      <c r="DZ107" s="328"/>
    </row>
    <row r="108" spans="1:131" s="188" customFormat="1" ht="26.25" customHeight="1" x14ac:dyDescent="0.15">
      <c r="A108" s="944" t="s">
        <v>325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326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88" customFormat="1" ht="26.25" customHeight="1" x14ac:dyDescent="0.15">
      <c r="A109" s="937" t="s">
        <v>327</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328</v>
      </c>
      <c r="AB109" s="916"/>
      <c r="AC109" s="916"/>
      <c r="AD109" s="916"/>
      <c r="AE109" s="917"/>
      <c r="AF109" s="915" t="s">
        <v>231</v>
      </c>
      <c r="AG109" s="916"/>
      <c r="AH109" s="916"/>
      <c r="AI109" s="916"/>
      <c r="AJ109" s="917"/>
      <c r="AK109" s="915" t="s">
        <v>230</v>
      </c>
      <c r="AL109" s="916"/>
      <c r="AM109" s="916"/>
      <c r="AN109" s="916"/>
      <c r="AO109" s="917"/>
      <c r="AP109" s="915" t="s">
        <v>329</v>
      </c>
      <c r="AQ109" s="916"/>
      <c r="AR109" s="916"/>
      <c r="AS109" s="916"/>
      <c r="AT109" s="918"/>
      <c r="AU109" s="937" t="s">
        <v>327</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328</v>
      </c>
      <c r="BR109" s="916"/>
      <c r="BS109" s="916"/>
      <c r="BT109" s="916"/>
      <c r="BU109" s="917"/>
      <c r="BV109" s="915" t="s">
        <v>231</v>
      </c>
      <c r="BW109" s="916"/>
      <c r="BX109" s="916"/>
      <c r="BY109" s="916"/>
      <c r="BZ109" s="917"/>
      <c r="CA109" s="915" t="s">
        <v>230</v>
      </c>
      <c r="CB109" s="916"/>
      <c r="CC109" s="916"/>
      <c r="CD109" s="916"/>
      <c r="CE109" s="917"/>
      <c r="CF109" s="938" t="s">
        <v>329</v>
      </c>
      <c r="CG109" s="938"/>
      <c r="CH109" s="938"/>
      <c r="CI109" s="938"/>
      <c r="CJ109" s="938"/>
      <c r="CK109" s="915" t="s">
        <v>330</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328</v>
      </c>
      <c r="DH109" s="916"/>
      <c r="DI109" s="916"/>
      <c r="DJ109" s="916"/>
      <c r="DK109" s="917"/>
      <c r="DL109" s="915" t="s">
        <v>231</v>
      </c>
      <c r="DM109" s="916"/>
      <c r="DN109" s="916"/>
      <c r="DO109" s="916"/>
      <c r="DP109" s="917"/>
      <c r="DQ109" s="915" t="s">
        <v>230</v>
      </c>
      <c r="DR109" s="916"/>
      <c r="DS109" s="916"/>
      <c r="DT109" s="916"/>
      <c r="DU109" s="917"/>
      <c r="DV109" s="915" t="s">
        <v>329</v>
      </c>
      <c r="DW109" s="916"/>
      <c r="DX109" s="916"/>
      <c r="DY109" s="916"/>
      <c r="DZ109" s="918"/>
    </row>
    <row r="110" spans="1:131" s="188" customFormat="1" ht="26.25" customHeight="1" x14ac:dyDescent="0.15">
      <c r="A110" s="919" t="s">
        <v>331</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379820</v>
      </c>
      <c r="AB110" s="923"/>
      <c r="AC110" s="923"/>
      <c r="AD110" s="923"/>
      <c r="AE110" s="924"/>
      <c r="AF110" s="925">
        <v>368748</v>
      </c>
      <c r="AG110" s="923"/>
      <c r="AH110" s="923"/>
      <c r="AI110" s="923"/>
      <c r="AJ110" s="924"/>
      <c r="AK110" s="925">
        <v>317348</v>
      </c>
      <c r="AL110" s="923"/>
      <c r="AM110" s="923"/>
      <c r="AN110" s="923"/>
      <c r="AO110" s="924"/>
      <c r="AP110" s="926">
        <v>29.4</v>
      </c>
      <c r="AQ110" s="927"/>
      <c r="AR110" s="927"/>
      <c r="AS110" s="927"/>
      <c r="AT110" s="928"/>
      <c r="AU110" s="929" t="s">
        <v>50</v>
      </c>
      <c r="AV110" s="930"/>
      <c r="AW110" s="930"/>
      <c r="AX110" s="930"/>
      <c r="AY110" s="931"/>
      <c r="AZ110" s="973" t="s">
        <v>332</v>
      </c>
      <c r="BA110" s="920"/>
      <c r="BB110" s="920"/>
      <c r="BC110" s="920"/>
      <c r="BD110" s="920"/>
      <c r="BE110" s="920"/>
      <c r="BF110" s="920"/>
      <c r="BG110" s="920"/>
      <c r="BH110" s="920"/>
      <c r="BI110" s="920"/>
      <c r="BJ110" s="920"/>
      <c r="BK110" s="920"/>
      <c r="BL110" s="920"/>
      <c r="BM110" s="920"/>
      <c r="BN110" s="920"/>
      <c r="BO110" s="920"/>
      <c r="BP110" s="921"/>
      <c r="BQ110" s="959">
        <v>2305825</v>
      </c>
      <c r="BR110" s="960"/>
      <c r="BS110" s="960"/>
      <c r="BT110" s="960"/>
      <c r="BU110" s="960"/>
      <c r="BV110" s="960">
        <v>2190962</v>
      </c>
      <c r="BW110" s="960"/>
      <c r="BX110" s="960"/>
      <c r="BY110" s="960"/>
      <c r="BZ110" s="960"/>
      <c r="CA110" s="960">
        <v>2007181</v>
      </c>
      <c r="CB110" s="960"/>
      <c r="CC110" s="960"/>
      <c r="CD110" s="960"/>
      <c r="CE110" s="960"/>
      <c r="CF110" s="974">
        <v>186.1</v>
      </c>
      <c r="CG110" s="975"/>
      <c r="CH110" s="975"/>
      <c r="CI110" s="975"/>
      <c r="CJ110" s="975"/>
      <c r="CK110" s="976" t="s">
        <v>333</v>
      </c>
      <c r="CL110" s="977"/>
      <c r="CM110" s="956" t="s">
        <v>334</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480</v>
      </c>
      <c r="DH110" s="960"/>
      <c r="DI110" s="960"/>
      <c r="DJ110" s="960"/>
      <c r="DK110" s="960"/>
      <c r="DL110" s="960" t="s">
        <v>480</v>
      </c>
      <c r="DM110" s="960"/>
      <c r="DN110" s="960"/>
      <c r="DO110" s="960"/>
      <c r="DP110" s="960"/>
      <c r="DQ110" s="960" t="s">
        <v>480</v>
      </c>
      <c r="DR110" s="960"/>
      <c r="DS110" s="960"/>
      <c r="DT110" s="960"/>
      <c r="DU110" s="960"/>
      <c r="DV110" s="961" t="s">
        <v>480</v>
      </c>
      <c r="DW110" s="961"/>
      <c r="DX110" s="961"/>
      <c r="DY110" s="961"/>
      <c r="DZ110" s="962"/>
    </row>
    <row r="111" spans="1:131" s="188" customFormat="1" ht="26.25" customHeight="1" x14ac:dyDescent="0.15">
      <c r="A111" s="963" t="s">
        <v>335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480</v>
      </c>
      <c r="AB111" s="967"/>
      <c r="AC111" s="967"/>
      <c r="AD111" s="967"/>
      <c r="AE111" s="968"/>
      <c r="AF111" s="969" t="s">
        <v>480</v>
      </c>
      <c r="AG111" s="967"/>
      <c r="AH111" s="967"/>
      <c r="AI111" s="967"/>
      <c r="AJ111" s="968"/>
      <c r="AK111" s="969" t="s">
        <v>480</v>
      </c>
      <c r="AL111" s="967"/>
      <c r="AM111" s="967"/>
      <c r="AN111" s="967"/>
      <c r="AO111" s="968"/>
      <c r="AP111" s="970" t="s">
        <v>480</v>
      </c>
      <c r="AQ111" s="971"/>
      <c r="AR111" s="971"/>
      <c r="AS111" s="971"/>
      <c r="AT111" s="972"/>
      <c r="AU111" s="932"/>
      <c r="AV111" s="933"/>
      <c r="AW111" s="933"/>
      <c r="AX111" s="933"/>
      <c r="AY111" s="934"/>
      <c r="AZ111" s="982" t="s">
        <v>336</v>
      </c>
      <c r="BA111" s="983"/>
      <c r="BB111" s="983"/>
      <c r="BC111" s="983"/>
      <c r="BD111" s="983"/>
      <c r="BE111" s="983"/>
      <c r="BF111" s="983"/>
      <c r="BG111" s="983"/>
      <c r="BH111" s="983"/>
      <c r="BI111" s="983"/>
      <c r="BJ111" s="983"/>
      <c r="BK111" s="983"/>
      <c r="BL111" s="983"/>
      <c r="BM111" s="983"/>
      <c r="BN111" s="983"/>
      <c r="BO111" s="983"/>
      <c r="BP111" s="984"/>
      <c r="BQ111" s="952" t="s">
        <v>480</v>
      </c>
      <c r="BR111" s="953"/>
      <c r="BS111" s="953"/>
      <c r="BT111" s="953"/>
      <c r="BU111" s="953"/>
      <c r="BV111" s="953" t="s">
        <v>480</v>
      </c>
      <c r="BW111" s="953"/>
      <c r="BX111" s="953"/>
      <c r="BY111" s="953"/>
      <c r="BZ111" s="953"/>
      <c r="CA111" s="953" t="s">
        <v>480</v>
      </c>
      <c r="CB111" s="953"/>
      <c r="CC111" s="953"/>
      <c r="CD111" s="953"/>
      <c r="CE111" s="953"/>
      <c r="CF111" s="947" t="s">
        <v>480</v>
      </c>
      <c r="CG111" s="948"/>
      <c r="CH111" s="948"/>
      <c r="CI111" s="948"/>
      <c r="CJ111" s="948"/>
      <c r="CK111" s="978"/>
      <c r="CL111" s="979"/>
      <c r="CM111" s="949" t="s">
        <v>337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480</v>
      </c>
      <c r="DH111" s="953"/>
      <c r="DI111" s="953"/>
      <c r="DJ111" s="953"/>
      <c r="DK111" s="953"/>
      <c r="DL111" s="953" t="s">
        <v>480</v>
      </c>
      <c r="DM111" s="953"/>
      <c r="DN111" s="953"/>
      <c r="DO111" s="953"/>
      <c r="DP111" s="953"/>
      <c r="DQ111" s="953" t="s">
        <v>480</v>
      </c>
      <c r="DR111" s="953"/>
      <c r="DS111" s="953"/>
      <c r="DT111" s="953"/>
      <c r="DU111" s="953"/>
      <c r="DV111" s="954" t="s">
        <v>480</v>
      </c>
      <c r="DW111" s="954"/>
      <c r="DX111" s="954"/>
      <c r="DY111" s="954"/>
      <c r="DZ111" s="955"/>
    </row>
    <row r="112" spans="1:131" s="188" customFormat="1" ht="26.25" customHeight="1" x14ac:dyDescent="0.15">
      <c r="A112" s="985" t="s">
        <v>338</v>
      </c>
      <c r="B112" s="986"/>
      <c r="C112" s="983" t="s">
        <v>339</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480</v>
      </c>
      <c r="AB112" s="992"/>
      <c r="AC112" s="992"/>
      <c r="AD112" s="992"/>
      <c r="AE112" s="993"/>
      <c r="AF112" s="994" t="s">
        <v>480</v>
      </c>
      <c r="AG112" s="992"/>
      <c r="AH112" s="992"/>
      <c r="AI112" s="992"/>
      <c r="AJ112" s="993"/>
      <c r="AK112" s="994" t="s">
        <v>480</v>
      </c>
      <c r="AL112" s="992"/>
      <c r="AM112" s="992"/>
      <c r="AN112" s="992"/>
      <c r="AO112" s="993"/>
      <c r="AP112" s="995" t="s">
        <v>480</v>
      </c>
      <c r="AQ112" s="996"/>
      <c r="AR112" s="996"/>
      <c r="AS112" s="996"/>
      <c r="AT112" s="997"/>
      <c r="AU112" s="932"/>
      <c r="AV112" s="933"/>
      <c r="AW112" s="933"/>
      <c r="AX112" s="933"/>
      <c r="AY112" s="934"/>
      <c r="AZ112" s="982" t="s">
        <v>340</v>
      </c>
      <c r="BA112" s="983"/>
      <c r="BB112" s="983"/>
      <c r="BC112" s="983"/>
      <c r="BD112" s="983"/>
      <c r="BE112" s="983"/>
      <c r="BF112" s="983"/>
      <c r="BG112" s="983"/>
      <c r="BH112" s="983"/>
      <c r="BI112" s="983"/>
      <c r="BJ112" s="983"/>
      <c r="BK112" s="983"/>
      <c r="BL112" s="983"/>
      <c r="BM112" s="983"/>
      <c r="BN112" s="983"/>
      <c r="BO112" s="983"/>
      <c r="BP112" s="984"/>
      <c r="BQ112" s="952">
        <v>449856</v>
      </c>
      <c r="BR112" s="953"/>
      <c r="BS112" s="953"/>
      <c r="BT112" s="953"/>
      <c r="BU112" s="953"/>
      <c r="BV112" s="953">
        <v>407050</v>
      </c>
      <c r="BW112" s="953"/>
      <c r="BX112" s="953"/>
      <c r="BY112" s="953"/>
      <c r="BZ112" s="953"/>
      <c r="CA112" s="953">
        <v>432629</v>
      </c>
      <c r="CB112" s="953"/>
      <c r="CC112" s="953"/>
      <c r="CD112" s="953"/>
      <c r="CE112" s="953"/>
      <c r="CF112" s="947">
        <v>40.1</v>
      </c>
      <c r="CG112" s="948"/>
      <c r="CH112" s="948"/>
      <c r="CI112" s="948"/>
      <c r="CJ112" s="948"/>
      <c r="CK112" s="978"/>
      <c r="CL112" s="979"/>
      <c r="CM112" s="949" t="s">
        <v>341</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480</v>
      </c>
      <c r="DH112" s="953"/>
      <c r="DI112" s="953"/>
      <c r="DJ112" s="953"/>
      <c r="DK112" s="953"/>
      <c r="DL112" s="953" t="s">
        <v>480</v>
      </c>
      <c r="DM112" s="953"/>
      <c r="DN112" s="953"/>
      <c r="DO112" s="953"/>
      <c r="DP112" s="953"/>
      <c r="DQ112" s="953" t="s">
        <v>480</v>
      </c>
      <c r="DR112" s="953"/>
      <c r="DS112" s="953"/>
      <c r="DT112" s="953"/>
      <c r="DU112" s="953"/>
      <c r="DV112" s="954" t="s">
        <v>480</v>
      </c>
      <c r="DW112" s="954"/>
      <c r="DX112" s="954"/>
      <c r="DY112" s="954"/>
      <c r="DZ112" s="955"/>
    </row>
    <row r="113" spans="1:130" s="188" customFormat="1" ht="26.25" customHeight="1" x14ac:dyDescent="0.15">
      <c r="A113" s="987"/>
      <c r="B113" s="988"/>
      <c r="C113" s="983" t="s">
        <v>342</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48982</v>
      </c>
      <c r="AB113" s="967"/>
      <c r="AC113" s="967"/>
      <c r="AD113" s="967"/>
      <c r="AE113" s="968"/>
      <c r="AF113" s="969">
        <v>47522</v>
      </c>
      <c r="AG113" s="967"/>
      <c r="AH113" s="967"/>
      <c r="AI113" s="967"/>
      <c r="AJ113" s="968"/>
      <c r="AK113" s="969">
        <v>52325</v>
      </c>
      <c r="AL113" s="967"/>
      <c r="AM113" s="967"/>
      <c r="AN113" s="967"/>
      <c r="AO113" s="968"/>
      <c r="AP113" s="970">
        <v>4.9000000000000004</v>
      </c>
      <c r="AQ113" s="971"/>
      <c r="AR113" s="971"/>
      <c r="AS113" s="971"/>
      <c r="AT113" s="972"/>
      <c r="AU113" s="932"/>
      <c r="AV113" s="933"/>
      <c r="AW113" s="933"/>
      <c r="AX113" s="933"/>
      <c r="AY113" s="934"/>
      <c r="AZ113" s="982" t="s">
        <v>343</v>
      </c>
      <c r="BA113" s="983"/>
      <c r="BB113" s="983"/>
      <c r="BC113" s="983"/>
      <c r="BD113" s="983"/>
      <c r="BE113" s="983"/>
      <c r="BF113" s="983"/>
      <c r="BG113" s="983"/>
      <c r="BH113" s="983"/>
      <c r="BI113" s="983"/>
      <c r="BJ113" s="983"/>
      <c r="BK113" s="983"/>
      <c r="BL113" s="983"/>
      <c r="BM113" s="983"/>
      <c r="BN113" s="983"/>
      <c r="BO113" s="983"/>
      <c r="BP113" s="984"/>
      <c r="BQ113" s="952" t="s">
        <v>480</v>
      </c>
      <c r="BR113" s="953"/>
      <c r="BS113" s="953"/>
      <c r="BT113" s="953"/>
      <c r="BU113" s="953"/>
      <c r="BV113" s="953" t="s">
        <v>480</v>
      </c>
      <c r="BW113" s="953"/>
      <c r="BX113" s="953"/>
      <c r="BY113" s="953"/>
      <c r="BZ113" s="953"/>
      <c r="CA113" s="953" t="s">
        <v>480</v>
      </c>
      <c r="CB113" s="953"/>
      <c r="CC113" s="953"/>
      <c r="CD113" s="953"/>
      <c r="CE113" s="953"/>
      <c r="CF113" s="947" t="s">
        <v>480</v>
      </c>
      <c r="CG113" s="948"/>
      <c r="CH113" s="948"/>
      <c r="CI113" s="948"/>
      <c r="CJ113" s="948"/>
      <c r="CK113" s="978"/>
      <c r="CL113" s="979"/>
      <c r="CM113" s="949" t="s">
        <v>493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480</v>
      </c>
      <c r="DH113" s="992"/>
      <c r="DI113" s="992"/>
      <c r="DJ113" s="992"/>
      <c r="DK113" s="993"/>
      <c r="DL113" s="994" t="s">
        <v>480</v>
      </c>
      <c r="DM113" s="992"/>
      <c r="DN113" s="992"/>
      <c r="DO113" s="992"/>
      <c r="DP113" s="993"/>
      <c r="DQ113" s="994" t="s">
        <v>480</v>
      </c>
      <c r="DR113" s="992"/>
      <c r="DS113" s="992"/>
      <c r="DT113" s="992"/>
      <c r="DU113" s="993"/>
      <c r="DV113" s="995" t="s">
        <v>480</v>
      </c>
      <c r="DW113" s="996"/>
      <c r="DX113" s="996"/>
      <c r="DY113" s="996"/>
      <c r="DZ113" s="997"/>
    </row>
    <row r="114" spans="1:130" s="188" customFormat="1" ht="26.25" customHeight="1" x14ac:dyDescent="0.15">
      <c r="A114" s="987"/>
      <c r="B114" s="988"/>
      <c r="C114" s="983" t="s">
        <v>344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480</v>
      </c>
      <c r="AB114" s="992"/>
      <c r="AC114" s="992"/>
      <c r="AD114" s="992"/>
      <c r="AE114" s="993"/>
      <c r="AF114" s="994" t="s">
        <v>480</v>
      </c>
      <c r="AG114" s="992"/>
      <c r="AH114" s="992"/>
      <c r="AI114" s="992"/>
      <c r="AJ114" s="993"/>
      <c r="AK114" s="994" t="s">
        <v>480</v>
      </c>
      <c r="AL114" s="992"/>
      <c r="AM114" s="992"/>
      <c r="AN114" s="992"/>
      <c r="AO114" s="993"/>
      <c r="AP114" s="995" t="s">
        <v>480</v>
      </c>
      <c r="AQ114" s="996"/>
      <c r="AR114" s="996"/>
      <c r="AS114" s="996"/>
      <c r="AT114" s="997"/>
      <c r="AU114" s="932"/>
      <c r="AV114" s="933"/>
      <c r="AW114" s="933"/>
      <c r="AX114" s="933"/>
      <c r="AY114" s="934"/>
      <c r="AZ114" s="982" t="s">
        <v>345</v>
      </c>
      <c r="BA114" s="983"/>
      <c r="BB114" s="983"/>
      <c r="BC114" s="983"/>
      <c r="BD114" s="983"/>
      <c r="BE114" s="983"/>
      <c r="BF114" s="983"/>
      <c r="BG114" s="983"/>
      <c r="BH114" s="983"/>
      <c r="BI114" s="983"/>
      <c r="BJ114" s="983"/>
      <c r="BK114" s="983"/>
      <c r="BL114" s="983"/>
      <c r="BM114" s="983"/>
      <c r="BN114" s="983"/>
      <c r="BO114" s="983"/>
      <c r="BP114" s="984"/>
      <c r="BQ114" s="952">
        <v>145109</v>
      </c>
      <c r="BR114" s="953"/>
      <c r="BS114" s="953"/>
      <c r="BT114" s="953"/>
      <c r="BU114" s="953"/>
      <c r="BV114" s="953">
        <v>94883</v>
      </c>
      <c r="BW114" s="953"/>
      <c r="BX114" s="953"/>
      <c r="BY114" s="953"/>
      <c r="BZ114" s="953"/>
      <c r="CA114" s="953">
        <v>122647</v>
      </c>
      <c r="CB114" s="953"/>
      <c r="CC114" s="953"/>
      <c r="CD114" s="953"/>
      <c r="CE114" s="953"/>
      <c r="CF114" s="947">
        <v>11.4</v>
      </c>
      <c r="CG114" s="948"/>
      <c r="CH114" s="948"/>
      <c r="CI114" s="948"/>
      <c r="CJ114" s="948"/>
      <c r="CK114" s="978"/>
      <c r="CL114" s="979"/>
      <c r="CM114" s="949" t="s">
        <v>346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480</v>
      </c>
      <c r="DH114" s="992"/>
      <c r="DI114" s="992"/>
      <c r="DJ114" s="992"/>
      <c r="DK114" s="993"/>
      <c r="DL114" s="994" t="s">
        <v>480</v>
      </c>
      <c r="DM114" s="992"/>
      <c r="DN114" s="992"/>
      <c r="DO114" s="992"/>
      <c r="DP114" s="993"/>
      <c r="DQ114" s="994" t="s">
        <v>480</v>
      </c>
      <c r="DR114" s="992"/>
      <c r="DS114" s="992"/>
      <c r="DT114" s="992"/>
      <c r="DU114" s="993"/>
      <c r="DV114" s="995" t="s">
        <v>480</v>
      </c>
      <c r="DW114" s="996"/>
      <c r="DX114" s="996"/>
      <c r="DY114" s="996"/>
      <c r="DZ114" s="997"/>
    </row>
    <row r="115" spans="1:130" s="188" customFormat="1" ht="26.25" customHeight="1" x14ac:dyDescent="0.15">
      <c r="A115" s="987"/>
      <c r="B115" s="988"/>
      <c r="C115" s="983" t="s">
        <v>347</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480</v>
      </c>
      <c r="AB115" s="967"/>
      <c r="AC115" s="967"/>
      <c r="AD115" s="967"/>
      <c r="AE115" s="968"/>
      <c r="AF115" s="969" t="s">
        <v>480</v>
      </c>
      <c r="AG115" s="967"/>
      <c r="AH115" s="967"/>
      <c r="AI115" s="967"/>
      <c r="AJ115" s="968"/>
      <c r="AK115" s="969" t="s">
        <v>480</v>
      </c>
      <c r="AL115" s="967"/>
      <c r="AM115" s="967"/>
      <c r="AN115" s="967"/>
      <c r="AO115" s="968"/>
      <c r="AP115" s="970" t="s">
        <v>480</v>
      </c>
      <c r="AQ115" s="971"/>
      <c r="AR115" s="971"/>
      <c r="AS115" s="971"/>
      <c r="AT115" s="972"/>
      <c r="AU115" s="932"/>
      <c r="AV115" s="933"/>
      <c r="AW115" s="933"/>
      <c r="AX115" s="933"/>
      <c r="AY115" s="934"/>
      <c r="AZ115" s="982" t="s">
        <v>348</v>
      </c>
      <c r="BA115" s="983"/>
      <c r="BB115" s="983"/>
      <c r="BC115" s="983"/>
      <c r="BD115" s="983"/>
      <c r="BE115" s="983"/>
      <c r="BF115" s="983"/>
      <c r="BG115" s="983"/>
      <c r="BH115" s="983"/>
      <c r="BI115" s="983"/>
      <c r="BJ115" s="983"/>
      <c r="BK115" s="983"/>
      <c r="BL115" s="983"/>
      <c r="BM115" s="983"/>
      <c r="BN115" s="983"/>
      <c r="BO115" s="983"/>
      <c r="BP115" s="984"/>
      <c r="BQ115" s="952" t="s">
        <v>480</v>
      </c>
      <c r="BR115" s="953"/>
      <c r="BS115" s="953"/>
      <c r="BT115" s="953"/>
      <c r="BU115" s="953"/>
      <c r="BV115" s="953" t="s">
        <v>480</v>
      </c>
      <c r="BW115" s="953"/>
      <c r="BX115" s="953"/>
      <c r="BY115" s="953"/>
      <c r="BZ115" s="953"/>
      <c r="CA115" s="953" t="s">
        <v>480</v>
      </c>
      <c r="CB115" s="953"/>
      <c r="CC115" s="953"/>
      <c r="CD115" s="953"/>
      <c r="CE115" s="953"/>
      <c r="CF115" s="947" t="s">
        <v>480</v>
      </c>
      <c r="CG115" s="948"/>
      <c r="CH115" s="948"/>
      <c r="CI115" s="948"/>
      <c r="CJ115" s="948"/>
      <c r="CK115" s="978"/>
      <c r="CL115" s="979"/>
      <c r="CM115" s="982" t="s">
        <v>349</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480</v>
      </c>
      <c r="DH115" s="992"/>
      <c r="DI115" s="992"/>
      <c r="DJ115" s="992"/>
      <c r="DK115" s="993"/>
      <c r="DL115" s="994" t="s">
        <v>480</v>
      </c>
      <c r="DM115" s="992"/>
      <c r="DN115" s="992"/>
      <c r="DO115" s="992"/>
      <c r="DP115" s="993"/>
      <c r="DQ115" s="994" t="s">
        <v>480</v>
      </c>
      <c r="DR115" s="992"/>
      <c r="DS115" s="992"/>
      <c r="DT115" s="992"/>
      <c r="DU115" s="993"/>
      <c r="DV115" s="995" t="s">
        <v>480</v>
      </c>
      <c r="DW115" s="996"/>
      <c r="DX115" s="996"/>
      <c r="DY115" s="996"/>
      <c r="DZ115" s="997"/>
    </row>
    <row r="116" spans="1:130" s="188" customFormat="1" ht="26.25" customHeight="1" x14ac:dyDescent="0.15">
      <c r="A116" s="989"/>
      <c r="B116" s="990"/>
      <c r="C116" s="1004" t="s">
        <v>350</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480</v>
      </c>
      <c r="AB116" s="992"/>
      <c r="AC116" s="992"/>
      <c r="AD116" s="992"/>
      <c r="AE116" s="993"/>
      <c r="AF116" s="994" t="s">
        <v>480</v>
      </c>
      <c r="AG116" s="992"/>
      <c r="AH116" s="992"/>
      <c r="AI116" s="992"/>
      <c r="AJ116" s="993"/>
      <c r="AK116" s="994" t="s">
        <v>480</v>
      </c>
      <c r="AL116" s="992"/>
      <c r="AM116" s="992"/>
      <c r="AN116" s="992"/>
      <c r="AO116" s="993"/>
      <c r="AP116" s="995" t="s">
        <v>480</v>
      </c>
      <c r="AQ116" s="996"/>
      <c r="AR116" s="996"/>
      <c r="AS116" s="996"/>
      <c r="AT116" s="997"/>
      <c r="AU116" s="932"/>
      <c r="AV116" s="933"/>
      <c r="AW116" s="933"/>
      <c r="AX116" s="933"/>
      <c r="AY116" s="934"/>
      <c r="AZ116" s="982" t="s">
        <v>351</v>
      </c>
      <c r="BA116" s="983"/>
      <c r="BB116" s="983"/>
      <c r="BC116" s="983"/>
      <c r="BD116" s="983"/>
      <c r="BE116" s="983"/>
      <c r="BF116" s="983"/>
      <c r="BG116" s="983"/>
      <c r="BH116" s="983"/>
      <c r="BI116" s="983"/>
      <c r="BJ116" s="983"/>
      <c r="BK116" s="983"/>
      <c r="BL116" s="983"/>
      <c r="BM116" s="983"/>
      <c r="BN116" s="983"/>
      <c r="BO116" s="983"/>
      <c r="BP116" s="984"/>
      <c r="BQ116" s="952" t="s">
        <v>480</v>
      </c>
      <c r="BR116" s="953"/>
      <c r="BS116" s="953"/>
      <c r="BT116" s="953"/>
      <c r="BU116" s="953"/>
      <c r="BV116" s="953" t="s">
        <v>480</v>
      </c>
      <c r="BW116" s="953"/>
      <c r="BX116" s="953"/>
      <c r="BY116" s="953"/>
      <c r="BZ116" s="953"/>
      <c r="CA116" s="953" t="s">
        <v>480</v>
      </c>
      <c r="CB116" s="953"/>
      <c r="CC116" s="953"/>
      <c r="CD116" s="953"/>
      <c r="CE116" s="953"/>
      <c r="CF116" s="947" t="s">
        <v>480</v>
      </c>
      <c r="CG116" s="948"/>
      <c r="CH116" s="948"/>
      <c r="CI116" s="948"/>
      <c r="CJ116" s="948"/>
      <c r="CK116" s="978"/>
      <c r="CL116" s="979"/>
      <c r="CM116" s="949" t="s">
        <v>352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480</v>
      </c>
      <c r="DH116" s="992"/>
      <c r="DI116" s="992"/>
      <c r="DJ116" s="992"/>
      <c r="DK116" s="993"/>
      <c r="DL116" s="994" t="s">
        <v>480</v>
      </c>
      <c r="DM116" s="992"/>
      <c r="DN116" s="992"/>
      <c r="DO116" s="992"/>
      <c r="DP116" s="993"/>
      <c r="DQ116" s="994" t="s">
        <v>480</v>
      </c>
      <c r="DR116" s="992"/>
      <c r="DS116" s="992"/>
      <c r="DT116" s="992"/>
      <c r="DU116" s="993"/>
      <c r="DV116" s="995" t="s">
        <v>480</v>
      </c>
      <c r="DW116" s="996"/>
      <c r="DX116" s="996"/>
      <c r="DY116" s="996"/>
      <c r="DZ116" s="997"/>
    </row>
    <row r="117" spans="1:130" s="188" customFormat="1" ht="26.25" customHeight="1" x14ac:dyDescent="0.15">
      <c r="A117" s="937" t="s">
        <v>121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494</v>
      </c>
      <c r="Z117" s="917"/>
      <c r="AA117" s="1029">
        <v>428802</v>
      </c>
      <c r="AB117" s="999"/>
      <c r="AC117" s="999"/>
      <c r="AD117" s="999"/>
      <c r="AE117" s="1000"/>
      <c r="AF117" s="998">
        <v>416270</v>
      </c>
      <c r="AG117" s="999"/>
      <c r="AH117" s="999"/>
      <c r="AI117" s="999"/>
      <c r="AJ117" s="1000"/>
      <c r="AK117" s="998">
        <v>369673</v>
      </c>
      <c r="AL117" s="999"/>
      <c r="AM117" s="999"/>
      <c r="AN117" s="999"/>
      <c r="AO117" s="1000"/>
      <c r="AP117" s="1001"/>
      <c r="AQ117" s="1002"/>
      <c r="AR117" s="1002"/>
      <c r="AS117" s="1002"/>
      <c r="AT117" s="1003"/>
      <c r="AU117" s="932"/>
      <c r="AV117" s="933"/>
      <c r="AW117" s="933"/>
      <c r="AX117" s="933"/>
      <c r="AY117" s="934"/>
      <c r="AZ117" s="1028" t="s">
        <v>353</v>
      </c>
      <c r="BA117" s="1004"/>
      <c r="BB117" s="1004"/>
      <c r="BC117" s="1004"/>
      <c r="BD117" s="1004"/>
      <c r="BE117" s="1004"/>
      <c r="BF117" s="1004"/>
      <c r="BG117" s="1004"/>
      <c r="BH117" s="1004"/>
      <c r="BI117" s="1004"/>
      <c r="BJ117" s="1004"/>
      <c r="BK117" s="1004"/>
      <c r="BL117" s="1004"/>
      <c r="BM117" s="1004"/>
      <c r="BN117" s="1004"/>
      <c r="BO117" s="1004"/>
      <c r="BP117" s="1005"/>
      <c r="BQ117" s="1018" t="s">
        <v>480</v>
      </c>
      <c r="BR117" s="1019"/>
      <c r="BS117" s="1019"/>
      <c r="BT117" s="1019"/>
      <c r="BU117" s="1019"/>
      <c r="BV117" s="1019" t="s">
        <v>480</v>
      </c>
      <c r="BW117" s="1019"/>
      <c r="BX117" s="1019"/>
      <c r="BY117" s="1019"/>
      <c r="BZ117" s="1019"/>
      <c r="CA117" s="1019" t="s">
        <v>480</v>
      </c>
      <c r="CB117" s="1019"/>
      <c r="CC117" s="1019"/>
      <c r="CD117" s="1019"/>
      <c r="CE117" s="1019"/>
      <c r="CF117" s="947" t="s">
        <v>480</v>
      </c>
      <c r="CG117" s="948"/>
      <c r="CH117" s="948"/>
      <c r="CI117" s="948"/>
      <c r="CJ117" s="948"/>
      <c r="CK117" s="978"/>
      <c r="CL117" s="979"/>
      <c r="CM117" s="949" t="s">
        <v>354</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480</v>
      </c>
      <c r="DH117" s="992"/>
      <c r="DI117" s="992"/>
      <c r="DJ117" s="992"/>
      <c r="DK117" s="993"/>
      <c r="DL117" s="994" t="s">
        <v>480</v>
      </c>
      <c r="DM117" s="992"/>
      <c r="DN117" s="992"/>
      <c r="DO117" s="992"/>
      <c r="DP117" s="993"/>
      <c r="DQ117" s="994" t="s">
        <v>480</v>
      </c>
      <c r="DR117" s="992"/>
      <c r="DS117" s="992"/>
      <c r="DT117" s="992"/>
      <c r="DU117" s="993"/>
      <c r="DV117" s="995" t="s">
        <v>480</v>
      </c>
      <c r="DW117" s="996"/>
      <c r="DX117" s="996"/>
      <c r="DY117" s="996"/>
      <c r="DZ117" s="997"/>
    </row>
    <row r="118" spans="1:130" s="188" customFormat="1" ht="26.25" customHeight="1" x14ac:dyDescent="0.15">
      <c r="A118" s="937" t="s">
        <v>330</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328</v>
      </c>
      <c r="AB118" s="916"/>
      <c r="AC118" s="916"/>
      <c r="AD118" s="916"/>
      <c r="AE118" s="917"/>
      <c r="AF118" s="915" t="s">
        <v>231</v>
      </c>
      <c r="AG118" s="916"/>
      <c r="AH118" s="916"/>
      <c r="AI118" s="916"/>
      <c r="AJ118" s="917"/>
      <c r="AK118" s="915" t="s">
        <v>230</v>
      </c>
      <c r="AL118" s="916"/>
      <c r="AM118" s="916"/>
      <c r="AN118" s="916"/>
      <c r="AO118" s="917"/>
      <c r="AP118" s="1023" t="s">
        <v>329</v>
      </c>
      <c r="AQ118" s="1024"/>
      <c r="AR118" s="1024"/>
      <c r="AS118" s="1024"/>
      <c r="AT118" s="1025"/>
      <c r="AU118" s="935"/>
      <c r="AV118" s="936"/>
      <c r="AW118" s="936"/>
      <c r="AX118" s="936"/>
      <c r="AY118" s="936"/>
      <c r="AZ118" s="216" t="s">
        <v>121</v>
      </c>
      <c r="BA118" s="216"/>
      <c r="BB118" s="216"/>
      <c r="BC118" s="216"/>
      <c r="BD118" s="216"/>
      <c r="BE118" s="216"/>
      <c r="BF118" s="216"/>
      <c r="BG118" s="216"/>
      <c r="BH118" s="216"/>
      <c r="BI118" s="216"/>
      <c r="BJ118" s="216"/>
      <c r="BK118" s="216"/>
      <c r="BL118" s="216"/>
      <c r="BM118" s="216"/>
      <c r="BN118" s="216"/>
      <c r="BO118" s="1026" t="s">
        <v>495</v>
      </c>
      <c r="BP118" s="1027"/>
      <c r="BQ118" s="1018">
        <v>2900790</v>
      </c>
      <c r="BR118" s="1019"/>
      <c r="BS118" s="1019"/>
      <c r="BT118" s="1019"/>
      <c r="BU118" s="1019"/>
      <c r="BV118" s="1019">
        <v>2692895</v>
      </c>
      <c r="BW118" s="1019"/>
      <c r="BX118" s="1019"/>
      <c r="BY118" s="1019"/>
      <c r="BZ118" s="1019"/>
      <c r="CA118" s="1019">
        <v>2562457</v>
      </c>
      <c r="CB118" s="1019"/>
      <c r="CC118" s="1019"/>
      <c r="CD118" s="1019"/>
      <c r="CE118" s="1019"/>
      <c r="CF118" s="1020"/>
      <c r="CG118" s="1021"/>
      <c r="CH118" s="1021"/>
      <c r="CI118" s="1021"/>
      <c r="CJ118" s="1022"/>
      <c r="CK118" s="978"/>
      <c r="CL118" s="979"/>
      <c r="CM118" s="949" t="s">
        <v>355</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480</v>
      </c>
      <c r="DH118" s="992"/>
      <c r="DI118" s="992"/>
      <c r="DJ118" s="992"/>
      <c r="DK118" s="993"/>
      <c r="DL118" s="994" t="s">
        <v>480</v>
      </c>
      <c r="DM118" s="992"/>
      <c r="DN118" s="992"/>
      <c r="DO118" s="992"/>
      <c r="DP118" s="993"/>
      <c r="DQ118" s="994" t="s">
        <v>480</v>
      </c>
      <c r="DR118" s="992"/>
      <c r="DS118" s="992"/>
      <c r="DT118" s="992"/>
      <c r="DU118" s="993"/>
      <c r="DV118" s="995" t="s">
        <v>480</v>
      </c>
      <c r="DW118" s="996"/>
      <c r="DX118" s="996"/>
      <c r="DY118" s="996"/>
      <c r="DZ118" s="997"/>
    </row>
    <row r="119" spans="1:130" s="188" customFormat="1" ht="26.25" customHeight="1" x14ac:dyDescent="0.15">
      <c r="A119" s="1007" t="s">
        <v>333</v>
      </c>
      <c r="B119" s="977"/>
      <c r="C119" s="956" t="s">
        <v>334</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480</v>
      </c>
      <c r="AB119" s="923"/>
      <c r="AC119" s="923"/>
      <c r="AD119" s="923"/>
      <c r="AE119" s="924"/>
      <c r="AF119" s="925" t="s">
        <v>480</v>
      </c>
      <c r="AG119" s="923"/>
      <c r="AH119" s="923"/>
      <c r="AI119" s="923"/>
      <c r="AJ119" s="924"/>
      <c r="AK119" s="925" t="s">
        <v>480</v>
      </c>
      <c r="AL119" s="923"/>
      <c r="AM119" s="923"/>
      <c r="AN119" s="923"/>
      <c r="AO119" s="924"/>
      <c r="AP119" s="926" t="s">
        <v>480</v>
      </c>
      <c r="AQ119" s="927"/>
      <c r="AR119" s="927"/>
      <c r="AS119" s="927"/>
      <c r="AT119" s="928"/>
      <c r="AU119" s="1010" t="s">
        <v>356</v>
      </c>
      <c r="AV119" s="1011"/>
      <c r="AW119" s="1011"/>
      <c r="AX119" s="1011"/>
      <c r="AY119" s="1012"/>
      <c r="AZ119" s="973" t="s">
        <v>357</v>
      </c>
      <c r="BA119" s="920"/>
      <c r="BB119" s="920"/>
      <c r="BC119" s="920"/>
      <c r="BD119" s="920"/>
      <c r="BE119" s="920"/>
      <c r="BF119" s="920"/>
      <c r="BG119" s="920"/>
      <c r="BH119" s="920"/>
      <c r="BI119" s="920"/>
      <c r="BJ119" s="920"/>
      <c r="BK119" s="920"/>
      <c r="BL119" s="920"/>
      <c r="BM119" s="920"/>
      <c r="BN119" s="920"/>
      <c r="BO119" s="920"/>
      <c r="BP119" s="921"/>
      <c r="BQ119" s="959">
        <v>2876235</v>
      </c>
      <c r="BR119" s="960"/>
      <c r="BS119" s="960"/>
      <c r="BT119" s="960"/>
      <c r="BU119" s="960"/>
      <c r="BV119" s="960">
        <v>2911264</v>
      </c>
      <c r="BW119" s="960"/>
      <c r="BX119" s="960"/>
      <c r="BY119" s="960"/>
      <c r="BZ119" s="960"/>
      <c r="CA119" s="960">
        <v>3069593</v>
      </c>
      <c r="CB119" s="960"/>
      <c r="CC119" s="960"/>
      <c r="CD119" s="960"/>
      <c r="CE119" s="960"/>
      <c r="CF119" s="974">
        <v>284.7</v>
      </c>
      <c r="CG119" s="975"/>
      <c r="CH119" s="975"/>
      <c r="CI119" s="975"/>
      <c r="CJ119" s="975"/>
      <c r="CK119" s="980"/>
      <c r="CL119" s="981"/>
      <c r="CM119" s="1037" t="s">
        <v>358</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480</v>
      </c>
      <c r="DH119" s="1031"/>
      <c r="DI119" s="1031"/>
      <c r="DJ119" s="1031"/>
      <c r="DK119" s="1032"/>
      <c r="DL119" s="1033" t="s">
        <v>480</v>
      </c>
      <c r="DM119" s="1031"/>
      <c r="DN119" s="1031"/>
      <c r="DO119" s="1031"/>
      <c r="DP119" s="1032"/>
      <c r="DQ119" s="1033" t="s">
        <v>480</v>
      </c>
      <c r="DR119" s="1031"/>
      <c r="DS119" s="1031"/>
      <c r="DT119" s="1031"/>
      <c r="DU119" s="1032"/>
      <c r="DV119" s="1034" t="s">
        <v>480</v>
      </c>
      <c r="DW119" s="1035"/>
      <c r="DX119" s="1035"/>
      <c r="DY119" s="1035"/>
      <c r="DZ119" s="1036"/>
    </row>
    <row r="120" spans="1:130" s="188" customFormat="1" ht="26.25" customHeight="1" x14ac:dyDescent="0.15">
      <c r="A120" s="1008"/>
      <c r="B120" s="979"/>
      <c r="C120" s="949" t="s">
        <v>337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480</v>
      </c>
      <c r="AB120" s="992"/>
      <c r="AC120" s="992"/>
      <c r="AD120" s="992"/>
      <c r="AE120" s="993"/>
      <c r="AF120" s="994" t="s">
        <v>480</v>
      </c>
      <c r="AG120" s="992"/>
      <c r="AH120" s="992"/>
      <c r="AI120" s="992"/>
      <c r="AJ120" s="993"/>
      <c r="AK120" s="994" t="s">
        <v>480</v>
      </c>
      <c r="AL120" s="992"/>
      <c r="AM120" s="992"/>
      <c r="AN120" s="992"/>
      <c r="AO120" s="993"/>
      <c r="AP120" s="995" t="s">
        <v>480</v>
      </c>
      <c r="AQ120" s="996"/>
      <c r="AR120" s="996"/>
      <c r="AS120" s="996"/>
      <c r="AT120" s="997"/>
      <c r="AU120" s="1013"/>
      <c r="AV120" s="1014"/>
      <c r="AW120" s="1014"/>
      <c r="AX120" s="1014"/>
      <c r="AY120" s="1015"/>
      <c r="AZ120" s="982" t="s">
        <v>359</v>
      </c>
      <c r="BA120" s="983"/>
      <c r="BB120" s="983"/>
      <c r="BC120" s="983"/>
      <c r="BD120" s="983"/>
      <c r="BE120" s="983"/>
      <c r="BF120" s="983"/>
      <c r="BG120" s="983"/>
      <c r="BH120" s="983"/>
      <c r="BI120" s="983"/>
      <c r="BJ120" s="983"/>
      <c r="BK120" s="983"/>
      <c r="BL120" s="983"/>
      <c r="BM120" s="983"/>
      <c r="BN120" s="983"/>
      <c r="BO120" s="983"/>
      <c r="BP120" s="984"/>
      <c r="BQ120" s="952" t="s">
        <v>480</v>
      </c>
      <c r="BR120" s="953"/>
      <c r="BS120" s="953"/>
      <c r="BT120" s="953"/>
      <c r="BU120" s="953"/>
      <c r="BV120" s="953" t="s">
        <v>480</v>
      </c>
      <c r="BW120" s="953"/>
      <c r="BX120" s="953"/>
      <c r="BY120" s="953"/>
      <c r="BZ120" s="953"/>
      <c r="CA120" s="953" t="s">
        <v>480</v>
      </c>
      <c r="CB120" s="953"/>
      <c r="CC120" s="953"/>
      <c r="CD120" s="953"/>
      <c r="CE120" s="953"/>
      <c r="CF120" s="947" t="s">
        <v>480</v>
      </c>
      <c r="CG120" s="948"/>
      <c r="CH120" s="948"/>
      <c r="CI120" s="948"/>
      <c r="CJ120" s="948"/>
      <c r="CK120" s="1046" t="s">
        <v>360</v>
      </c>
      <c r="CL120" s="1047"/>
      <c r="CM120" s="1047"/>
      <c r="CN120" s="1047"/>
      <c r="CO120" s="1048"/>
      <c r="CP120" s="1054" t="s">
        <v>496</v>
      </c>
      <c r="CQ120" s="1055"/>
      <c r="CR120" s="1055"/>
      <c r="CS120" s="1055"/>
      <c r="CT120" s="1055"/>
      <c r="CU120" s="1055"/>
      <c r="CV120" s="1055"/>
      <c r="CW120" s="1055"/>
      <c r="CX120" s="1055"/>
      <c r="CY120" s="1055"/>
      <c r="CZ120" s="1055"/>
      <c r="DA120" s="1055"/>
      <c r="DB120" s="1055"/>
      <c r="DC120" s="1055"/>
      <c r="DD120" s="1055"/>
      <c r="DE120" s="1055"/>
      <c r="DF120" s="1056"/>
      <c r="DG120" s="959">
        <v>230644</v>
      </c>
      <c r="DH120" s="960"/>
      <c r="DI120" s="960"/>
      <c r="DJ120" s="960"/>
      <c r="DK120" s="960"/>
      <c r="DL120" s="960">
        <v>213610</v>
      </c>
      <c r="DM120" s="960"/>
      <c r="DN120" s="960"/>
      <c r="DO120" s="960"/>
      <c r="DP120" s="960"/>
      <c r="DQ120" s="960">
        <v>201911</v>
      </c>
      <c r="DR120" s="960"/>
      <c r="DS120" s="960"/>
      <c r="DT120" s="960"/>
      <c r="DU120" s="960"/>
      <c r="DV120" s="961">
        <v>18.7</v>
      </c>
      <c r="DW120" s="961"/>
      <c r="DX120" s="961"/>
      <c r="DY120" s="961"/>
      <c r="DZ120" s="962"/>
    </row>
    <row r="121" spans="1:130" s="188" customFormat="1" ht="26.25" customHeight="1" x14ac:dyDescent="0.15">
      <c r="A121" s="1008"/>
      <c r="B121" s="979"/>
      <c r="C121" s="1043" t="s">
        <v>361</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480</v>
      </c>
      <c r="AB121" s="992"/>
      <c r="AC121" s="992"/>
      <c r="AD121" s="992"/>
      <c r="AE121" s="993"/>
      <c r="AF121" s="994" t="s">
        <v>480</v>
      </c>
      <c r="AG121" s="992"/>
      <c r="AH121" s="992"/>
      <c r="AI121" s="992"/>
      <c r="AJ121" s="993"/>
      <c r="AK121" s="994" t="s">
        <v>480</v>
      </c>
      <c r="AL121" s="992"/>
      <c r="AM121" s="992"/>
      <c r="AN121" s="992"/>
      <c r="AO121" s="993"/>
      <c r="AP121" s="995" t="s">
        <v>480</v>
      </c>
      <c r="AQ121" s="996"/>
      <c r="AR121" s="996"/>
      <c r="AS121" s="996"/>
      <c r="AT121" s="997"/>
      <c r="AU121" s="1013"/>
      <c r="AV121" s="1014"/>
      <c r="AW121" s="1014"/>
      <c r="AX121" s="1014"/>
      <c r="AY121" s="1015"/>
      <c r="AZ121" s="1028" t="s">
        <v>362</v>
      </c>
      <c r="BA121" s="1004"/>
      <c r="BB121" s="1004"/>
      <c r="BC121" s="1004"/>
      <c r="BD121" s="1004"/>
      <c r="BE121" s="1004"/>
      <c r="BF121" s="1004"/>
      <c r="BG121" s="1004"/>
      <c r="BH121" s="1004"/>
      <c r="BI121" s="1004"/>
      <c r="BJ121" s="1004"/>
      <c r="BK121" s="1004"/>
      <c r="BL121" s="1004"/>
      <c r="BM121" s="1004"/>
      <c r="BN121" s="1004"/>
      <c r="BO121" s="1004"/>
      <c r="BP121" s="1005"/>
      <c r="BQ121" s="1018">
        <v>2273204</v>
      </c>
      <c r="BR121" s="1019"/>
      <c r="BS121" s="1019"/>
      <c r="BT121" s="1019"/>
      <c r="BU121" s="1019"/>
      <c r="BV121" s="1019">
        <v>2360484</v>
      </c>
      <c r="BW121" s="1019"/>
      <c r="BX121" s="1019"/>
      <c r="BY121" s="1019"/>
      <c r="BZ121" s="1019"/>
      <c r="CA121" s="1019">
        <v>2176125</v>
      </c>
      <c r="CB121" s="1019"/>
      <c r="CC121" s="1019"/>
      <c r="CD121" s="1019"/>
      <c r="CE121" s="1019"/>
      <c r="CF121" s="1057">
        <v>201.8</v>
      </c>
      <c r="CG121" s="1058"/>
      <c r="CH121" s="1058"/>
      <c r="CI121" s="1058"/>
      <c r="CJ121" s="1058"/>
      <c r="CK121" s="1049"/>
      <c r="CL121" s="1050"/>
      <c r="CM121" s="1050"/>
      <c r="CN121" s="1050"/>
      <c r="CO121" s="1051"/>
      <c r="CP121" s="1040" t="s">
        <v>497</v>
      </c>
      <c r="CQ121" s="1041"/>
      <c r="CR121" s="1041"/>
      <c r="CS121" s="1041"/>
      <c r="CT121" s="1041"/>
      <c r="CU121" s="1041"/>
      <c r="CV121" s="1041"/>
      <c r="CW121" s="1041"/>
      <c r="CX121" s="1041"/>
      <c r="CY121" s="1041"/>
      <c r="CZ121" s="1041"/>
      <c r="DA121" s="1041"/>
      <c r="DB121" s="1041"/>
      <c r="DC121" s="1041"/>
      <c r="DD121" s="1041"/>
      <c r="DE121" s="1041"/>
      <c r="DF121" s="1042"/>
      <c r="DG121" s="952">
        <v>112847</v>
      </c>
      <c r="DH121" s="953"/>
      <c r="DI121" s="953"/>
      <c r="DJ121" s="953"/>
      <c r="DK121" s="953"/>
      <c r="DL121" s="953">
        <v>98914</v>
      </c>
      <c r="DM121" s="953"/>
      <c r="DN121" s="953"/>
      <c r="DO121" s="953"/>
      <c r="DP121" s="953"/>
      <c r="DQ121" s="953">
        <v>93087</v>
      </c>
      <c r="DR121" s="953"/>
      <c r="DS121" s="953"/>
      <c r="DT121" s="953"/>
      <c r="DU121" s="953"/>
      <c r="DV121" s="954">
        <v>8.6</v>
      </c>
      <c r="DW121" s="954"/>
      <c r="DX121" s="954"/>
      <c r="DY121" s="954"/>
      <c r="DZ121" s="955"/>
    </row>
    <row r="122" spans="1:130" s="188" customFormat="1" ht="26.25" customHeight="1" x14ac:dyDescent="0.15">
      <c r="A122" s="1008"/>
      <c r="B122" s="979"/>
      <c r="C122" s="949" t="s">
        <v>346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480</v>
      </c>
      <c r="AB122" s="992"/>
      <c r="AC122" s="992"/>
      <c r="AD122" s="992"/>
      <c r="AE122" s="993"/>
      <c r="AF122" s="994" t="s">
        <v>480</v>
      </c>
      <c r="AG122" s="992"/>
      <c r="AH122" s="992"/>
      <c r="AI122" s="992"/>
      <c r="AJ122" s="993"/>
      <c r="AK122" s="994" t="s">
        <v>480</v>
      </c>
      <c r="AL122" s="992"/>
      <c r="AM122" s="992"/>
      <c r="AN122" s="992"/>
      <c r="AO122" s="993"/>
      <c r="AP122" s="995" t="s">
        <v>480</v>
      </c>
      <c r="AQ122" s="996"/>
      <c r="AR122" s="996"/>
      <c r="AS122" s="996"/>
      <c r="AT122" s="997"/>
      <c r="AU122" s="1016"/>
      <c r="AV122" s="1017"/>
      <c r="AW122" s="1017"/>
      <c r="AX122" s="1017"/>
      <c r="AY122" s="1017"/>
      <c r="AZ122" s="216" t="s">
        <v>121</v>
      </c>
      <c r="BA122" s="216"/>
      <c r="BB122" s="216"/>
      <c r="BC122" s="216"/>
      <c r="BD122" s="216"/>
      <c r="BE122" s="216"/>
      <c r="BF122" s="216"/>
      <c r="BG122" s="216"/>
      <c r="BH122" s="216"/>
      <c r="BI122" s="216"/>
      <c r="BJ122" s="216"/>
      <c r="BK122" s="216"/>
      <c r="BL122" s="216"/>
      <c r="BM122" s="216"/>
      <c r="BN122" s="216"/>
      <c r="BO122" s="1026" t="s">
        <v>498</v>
      </c>
      <c r="BP122" s="1027"/>
      <c r="BQ122" s="1067">
        <v>5149439</v>
      </c>
      <c r="BR122" s="1068"/>
      <c r="BS122" s="1068"/>
      <c r="BT122" s="1068"/>
      <c r="BU122" s="1068"/>
      <c r="BV122" s="1068">
        <v>5271748</v>
      </c>
      <c r="BW122" s="1068"/>
      <c r="BX122" s="1068"/>
      <c r="BY122" s="1068"/>
      <c r="BZ122" s="1068"/>
      <c r="CA122" s="1068">
        <v>5245718</v>
      </c>
      <c r="CB122" s="1068"/>
      <c r="CC122" s="1068"/>
      <c r="CD122" s="1068"/>
      <c r="CE122" s="1068"/>
      <c r="CF122" s="1020"/>
      <c r="CG122" s="1021"/>
      <c r="CH122" s="1021"/>
      <c r="CI122" s="1021"/>
      <c r="CJ122" s="1022"/>
      <c r="CK122" s="1049"/>
      <c r="CL122" s="1050"/>
      <c r="CM122" s="1050"/>
      <c r="CN122" s="1050"/>
      <c r="CO122" s="1051"/>
      <c r="CP122" s="1040" t="s">
        <v>499</v>
      </c>
      <c r="CQ122" s="1041"/>
      <c r="CR122" s="1041"/>
      <c r="CS122" s="1041"/>
      <c r="CT122" s="1041"/>
      <c r="CU122" s="1041"/>
      <c r="CV122" s="1041"/>
      <c r="CW122" s="1041"/>
      <c r="CX122" s="1041"/>
      <c r="CY122" s="1041"/>
      <c r="CZ122" s="1041"/>
      <c r="DA122" s="1041"/>
      <c r="DB122" s="1041"/>
      <c r="DC122" s="1041"/>
      <c r="DD122" s="1041"/>
      <c r="DE122" s="1041"/>
      <c r="DF122" s="1042"/>
      <c r="DG122" s="952">
        <v>74397</v>
      </c>
      <c r="DH122" s="953"/>
      <c r="DI122" s="953"/>
      <c r="DJ122" s="953"/>
      <c r="DK122" s="953"/>
      <c r="DL122" s="953">
        <v>68971</v>
      </c>
      <c r="DM122" s="953"/>
      <c r="DN122" s="953"/>
      <c r="DO122" s="953"/>
      <c r="DP122" s="953"/>
      <c r="DQ122" s="953">
        <v>63361</v>
      </c>
      <c r="DR122" s="953"/>
      <c r="DS122" s="953"/>
      <c r="DT122" s="953"/>
      <c r="DU122" s="953"/>
      <c r="DV122" s="954">
        <v>5.9</v>
      </c>
      <c r="DW122" s="954"/>
      <c r="DX122" s="954"/>
      <c r="DY122" s="954"/>
      <c r="DZ122" s="955"/>
    </row>
    <row r="123" spans="1:130" s="188" customFormat="1" ht="26.25" customHeight="1" thickBot="1" x14ac:dyDescent="0.2">
      <c r="A123" s="1008"/>
      <c r="B123" s="979"/>
      <c r="C123" s="949" t="s">
        <v>352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480</v>
      </c>
      <c r="AB123" s="992"/>
      <c r="AC123" s="992"/>
      <c r="AD123" s="992"/>
      <c r="AE123" s="993"/>
      <c r="AF123" s="994" t="s">
        <v>480</v>
      </c>
      <c r="AG123" s="992"/>
      <c r="AH123" s="992"/>
      <c r="AI123" s="992"/>
      <c r="AJ123" s="993"/>
      <c r="AK123" s="994" t="s">
        <v>480</v>
      </c>
      <c r="AL123" s="992"/>
      <c r="AM123" s="992"/>
      <c r="AN123" s="992"/>
      <c r="AO123" s="993"/>
      <c r="AP123" s="995" t="s">
        <v>480</v>
      </c>
      <c r="AQ123" s="996"/>
      <c r="AR123" s="996"/>
      <c r="AS123" s="996"/>
      <c r="AT123" s="997"/>
      <c r="AU123" s="1064" t="s">
        <v>363</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t="s">
        <v>480</v>
      </c>
      <c r="BR123" s="1060"/>
      <c r="BS123" s="1060"/>
      <c r="BT123" s="1060"/>
      <c r="BU123" s="1060"/>
      <c r="BV123" s="1060" t="s">
        <v>480</v>
      </c>
      <c r="BW123" s="1060"/>
      <c r="BX123" s="1060"/>
      <c r="BY123" s="1060"/>
      <c r="BZ123" s="1060"/>
      <c r="CA123" s="1060" t="s">
        <v>480</v>
      </c>
      <c r="CB123" s="1060"/>
      <c r="CC123" s="1060"/>
      <c r="CD123" s="1060"/>
      <c r="CE123" s="1060"/>
      <c r="CF123" s="1061"/>
      <c r="CG123" s="1062"/>
      <c r="CH123" s="1062"/>
      <c r="CI123" s="1062"/>
      <c r="CJ123" s="1063"/>
      <c r="CK123" s="1049"/>
      <c r="CL123" s="1050"/>
      <c r="CM123" s="1050"/>
      <c r="CN123" s="1050"/>
      <c r="CO123" s="1051"/>
      <c r="CP123" s="1040" t="s">
        <v>500</v>
      </c>
      <c r="CQ123" s="1041"/>
      <c r="CR123" s="1041"/>
      <c r="CS123" s="1041"/>
      <c r="CT123" s="1041"/>
      <c r="CU123" s="1041"/>
      <c r="CV123" s="1041"/>
      <c r="CW123" s="1041"/>
      <c r="CX123" s="1041"/>
      <c r="CY123" s="1041"/>
      <c r="CZ123" s="1041"/>
      <c r="DA123" s="1041"/>
      <c r="DB123" s="1041"/>
      <c r="DC123" s="1041"/>
      <c r="DD123" s="1041"/>
      <c r="DE123" s="1041"/>
      <c r="DF123" s="1042"/>
      <c r="DG123" s="991" t="s">
        <v>480</v>
      </c>
      <c r="DH123" s="992"/>
      <c r="DI123" s="992"/>
      <c r="DJ123" s="992"/>
      <c r="DK123" s="993"/>
      <c r="DL123" s="994" t="s">
        <v>480</v>
      </c>
      <c r="DM123" s="992"/>
      <c r="DN123" s="992"/>
      <c r="DO123" s="992"/>
      <c r="DP123" s="993"/>
      <c r="DQ123" s="994">
        <v>51021</v>
      </c>
      <c r="DR123" s="992"/>
      <c r="DS123" s="992"/>
      <c r="DT123" s="992"/>
      <c r="DU123" s="993"/>
      <c r="DV123" s="995">
        <v>4.7</v>
      </c>
      <c r="DW123" s="996"/>
      <c r="DX123" s="996"/>
      <c r="DY123" s="996"/>
      <c r="DZ123" s="997"/>
    </row>
    <row r="124" spans="1:130" s="188" customFormat="1" ht="26.25" customHeight="1" x14ac:dyDescent="0.15">
      <c r="A124" s="1008"/>
      <c r="B124" s="979"/>
      <c r="C124" s="949" t="s">
        <v>354</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480</v>
      </c>
      <c r="AB124" s="992"/>
      <c r="AC124" s="992"/>
      <c r="AD124" s="992"/>
      <c r="AE124" s="993"/>
      <c r="AF124" s="994" t="s">
        <v>480</v>
      </c>
      <c r="AG124" s="992"/>
      <c r="AH124" s="992"/>
      <c r="AI124" s="992"/>
      <c r="AJ124" s="993"/>
      <c r="AK124" s="994" t="s">
        <v>480</v>
      </c>
      <c r="AL124" s="992"/>
      <c r="AM124" s="992"/>
      <c r="AN124" s="992"/>
      <c r="AO124" s="993"/>
      <c r="AP124" s="995" t="s">
        <v>480</v>
      </c>
      <c r="AQ124" s="996"/>
      <c r="AR124" s="996"/>
      <c r="AS124" s="996"/>
      <c r="AT124" s="997"/>
      <c r="AU124" s="217"/>
      <c r="AV124" s="331"/>
      <c r="AW124" s="331"/>
      <c r="AX124" s="331"/>
      <c r="AY124" s="331"/>
      <c r="AZ124" s="331"/>
      <c r="BA124" s="331"/>
      <c r="BB124" s="331"/>
      <c r="BC124" s="331"/>
      <c r="BD124" s="331"/>
      <c r="BE124" s="331"/>
      <c r="BF124" s="331"/>
      <c r="BG124" s="331"/>
      <c r="BH124" s="331"/>
      <c r="BI124" s="331"/>
      <c r="BJ124" s="331"/>
      <c r="BK124" s="331"/>
      <c r="BL124" s="331"/>
      <c r="BM124" s="331"/>
      <c r="BN124" s="331"/>
      <c r="BO124" s="331"/>
      <c r="BP124" s="331"/>
      <c r="BQ124" s="330"/>
      <c r="BR124" s="330"/>
      <c r="BS124" s="330"/>
      <c r="BT124" s="330"/>
      <c r="BU124" s="330"/>
      <c r="BV124" s="330"/>
      <c r="BW124" s="330"/>
      <c r="BX124" s="330"/>
      <c r="BY124" s="330"/>
      <c r="BZ124" s="330"/>
      <c r="CA124" s="330"/>
      <c r="CB124" s="330"/>
      <c r="CC124" s="330"/>
      <c r="CD124" s="330"/>
      <c r="CE124" s="330"/>
      <c r="CF124" s="330"/>
      <c r="CG124" s="330"/>
      <c r="CH124" s="330"/>
      <c r="CI124" s="330"/>
      <c r="CJ124" s="218"/>
      <c r="CK124" s="1052"/>
      <c r="CL124" s="1052"/>
      <c r="CM124" s="1052"/>
      <c r="CN124" s="1052"/>
      <c r="CO124" s="1053"/>
      <c r="CP124" s="1040" t="s">
        <v>501</v>
      </c>
      <c r="CQ124" s="1041"/>
      <c r="CR124" s="1041"/>
      <c r="CS124" s="1041"/>
      <c r="CT124" s="1041"/>
      <c r="CU124" s="1041"/>
      <c r="CV124" s="1041"/>
      <c r="CW124" s="1041"/>
      <c r="CX124" s="1041"/>
      <c r="CY124" s="1041"/>
      <c r="CZ124" s="1041"/>
      <c r="DA124" s="1041"/>
      <c r="DB124" s="1041"/>
      <c r="DC124" s="1041"/>
      <c r="DD124" s="1041"/>
      <c r="DE124" s="1041"/>
      <c r="DF124" s="1042"/>
      <c r="DG124" s="1030">
        <v>31968</v>
      </c>
      <c r="DH124" s="1031"/>
      <c r="DI124" s="1031"/>
      <c r="DJ124" s="1031"/>
      <c r="DK124" s="1032"/>
      <c r="DL124" s="1033">
        <v>25555</v>
      </c>
      <c r="DM124" s="1031"/>
      <c r="DN124" s="1031"/>
      <c r="DO124" s="1031"/>
      <c r="DP124" s="1032"/>
      <c r="DQ124" s="1033">
        <v>23249</v>
      </c>
      <c r="DR124" s="1031"/>
      <c r="DS124" s="1031"/>
      <c r="DT124" s="1031"/>
      <c r="DU124" s="1032"/>
      <c r="DV124" s="1034">
        <v>2.2000000000000002</v>
      </c>
      <c r="DW124" s="1035"/>
      <c r="DX124" s="1035"/>
      <c r="DY124" s="1035"/>
      <c r="DZ124" s="1036"/>
    </row>
    <row r="125" spans="1:130" s="188" customFormat="1" ht="26.25" customHeight="1" thickBot="1" x14ac:dyDescent="0.2">
      <c r="A125" s="1008"/>
      <c r="B125" s="979"/>
      <c r="C125" s="949" t="s">
        <v>355</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480</v>
      </c>
      <c r="AB125" s="992"/>
      <c r="AC125" s="992"/>
      <c r="AD125" s="992"/>
      <c r="AE125" s="993"/>
      <c r="AF125" s="994" t="s">
        <v>480</v>
      </c>
      <c r="AG125" s="992"/>
      <c r="AH125" s="992"/>
      <c r="AI125" s="992"/>
      <c r="AJ125" s="993"/>
      <c r="AK125" s="994" t="s">
        <v>480</v>
      </c>
      <c r="AL125" s="992"/>
      <c r="AM125" s="992"/>
      <c r="AN125" s="992"/>
      <c r="AO125" s="993"/>
      <c r="AP125" s="995" t="s">
        <v>480</v>
      </c>
      <c r="AQ125" s="996"/>
      <c r="AR125" s="996"/>
      <c r="AS125" s="996"/>
      <c r="AT125" s="997"/>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BW125" s="219"/>
      <c r="BX125" s="219"/>
      <c r="BY125" s="219"/>
      <c r="BZ125" s="219"/>
      <c r="CA125" s="219"/>
      <c r="CB125" s="219"/>
      <c r="CC125" s="219"/>
      <c r="CD125" s="220"/>
      <c r="CE125" s="220"/>
      <c r="CF125" s="220"/>
      <c r="CG125" s="330"/>
      <c r="CH125" s="330"/>
      <c r="CI125" s="330"/>
      <c r="CJ125" s="218"/>
      <c r="CK125" s="1047" t="s">
        <v>364</v>
      </c>
      <c r="CL125" s="1047"/>
      <c r="CM125" s="1047"/>
      <c r="CN125" s="1047"/>
      <c r="CO125" s="1048"/>
      <c r="CP125" s="973" t="s">
        <v>365</v>
      </c>
      <c r="CQ125" s="920"/>
      <c r="CR125" s="920"/>
      <c r="CS125" s="920"/>
      <c r="CT125" s="920"/>
      <c r="CU125" s="920"/>
      <c r="CV125" s="920"/>
      <c r="CW125" s="920"/>
      <c r="CX125" s="920"/>
      <c r="CY125" s="920"/>
      <c r="CZ125" s="920"/>
      <c r="DA125" s="920"/>
      <c r="DB125" s="920"/>
      <c r="DC125" s="920"/>
      <c r="DD125" s="920"/>
      <c r="DE125" s="920"/>
      <c r="DF125" s="921"/>
      <c r="DG125" s="959" t="s">
        <v>480</v>
      </c>
      <c r="DH125" s="960"/>
      <c r="DI125" s="960"/>
      <c r="DJ125" s="960"/>
      <c r="DK125" s="960"/>
      <c r="DL125" s="960" t="s">
        <v>480</v>
      </c>
      <c r="DM125" s="960"/>
      <c r="DN125" s="960"/>
      <c r="DO125" s="960"/>
      <c r="DP125" s="960"/>
      <c r="DQ125" s="960" t="s">
        <v>480</v>
      </c>
      <c r="DR125" s="960"/>
      <c r="DS125" s="960"/>
      <c r="DT125" s="960"/>
      <c r="DU125" s="960"/>
      <c r="DV125" s="961" t="s">
        <v>480</v>
      </c>
      <c r="DW125" s="961"/>
      <c r="DX125" s="961"/>
      <c r="DY125" s="961"/>
      <c r="DZ125" s="962"/>
    </row>
    <row r="126" spans="1:130" s="188" customFormat="1" ht="26.25" customHeight="1" x14ac:dyDescent="0.15">
      <c r="A126" s="1008"/>
      <c r="B126" s="979"/>
      <c r="C126" s="949" t="s">
        <v>358</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480</v>
      </c>
      <c r="AB126" s="992"/>
      <c r="AC126" s="992"/>
      <c r="AD126" s="992"/>
      <c r="AE126" s="993"/>
      <c r="AF126" s="994" t="s">
        <v>480</v>
      </c>
      <c r="AG126" s="992"/>
      <c r="AH126" s="992"/>
      <c r="AI126" s="992"/>
      <c r="AJ126" s="993"/>
      <c r="AK126" s="994" t="s">
        <v>480</v>
      </c>
      <c r="AL126" s="992"/>
      <c r="AM126" s="992"/>
      <c r="AN126" s="992"/>
      <c r="AO126" s="993"/>
      <c r="AP126" s="995" t="s">
        <v>480</v>
      </c>
      <c r="AQ126" s="996"/>
      <c r="AR126" s="996"/>
      <c r="AS126" s="996"/>
      <c r="AT126" s="997"/>
      <c r="AU126" s="219"/>
      <c r="AV126" s="219"/>
      <c r="AW126" s="219"/>
      <c r="AX126" s="1069" t="s">
        <v>366</v>
      </c>
      <c r="AY126" s="1070"/>
      <c r="AZ126" s="1070"/>
      <c r="BA126" s="1070"/>
      <c r="BB126" s="1070"/>
      <c r="BC126" s="1070"/>
      <c r="BD126" s="1070"/>
      <c r="BE126" s="1071"/>
      <c r="BF126" s="1085" t="s">
        <v>367</v>
      </c>
      <c r="BG126" s="1070"/>
      <c r="BH126" s="1070"/>
      <c r="BI126" s="1070"/>
      <c r="BJ126" s="1070"/>
      <c r="BK126" s="1070"/>
      <c r="BL126" s="1071"/>
      <c r="BM126" s="1085" t="s">
        <v>502</v>
      </c>
      <c r="BN126" s="1070"/>
      <c r="BO126" s="1070"/>
      <c r="BP126" s="1070"/>
      <c r="BQ126" s="1070"/>
      <c r="BR126" s="1070"/>
      <c r="BS126" s="1071"/>
      <c r="BT126" s="1085" t="s">
        <v>503</v>
      </c>
      <c r="BU126" s="1070"/>
      <c r="BV126" s="1070"/>
      <c r="BW126" s="1070"/>
      <c r="BX126" s="1070"/>
      <c r="BY126" s="1070"/>
      <c r="BZ126" s="1086"/>
      <c r="CA126" s="219"/>
      <c r="CB126" s="219"/>
      <c r="CC126" s="219"/>
      <c r="CD126" s="220"/>
      <c r="CE126" s="220"/>
      <c r="CF126" s="220"/>
      <c r="CG126" s="330"/>
      <c r="CH126" s="330"/>
      <c r="CI126" s="330"/>
      <c r="CJ126" s="218"/>
      <c r="CK126" s="1050"/>
      <c r="CL126" s="1050"/>
      <c r="CM126" s="1050"/>
      <c r="CN126" s="1050"/>
      <c r="CO126" s="1051"/>
      <c r="CP126" s="982" t="s">
        <v>368</v>
      </c>
      <c r="CQ126" s="983"/>
      <c r="CR126" s="983"/>
      <c r="CS126" s="983"/>
      <c r="CT126" s="983"/>
      <c r="CU126" s="983"/>
      <c r="CV126" s="983"/>
      <c r="CW126" s="983"/>
      <c r="CX126" s="983"/>
      <c r="CY126" s="983"/>
      <c r="CZ126" s="983"/>
      <c r="DA126" s="983"/>
      <c r="DB126" s="983"/>
      <c r="DC126" s="983"/>
      <c r="DD126" s="983"/>
      <c r="DE126" s="983"/>
      <c r="DF126" s="984"/>
      <c r="DG126" s="952" t="s">
        <v>480</v>
      </c>
      <c r="DH126" s="953"/>
      <c r="DI126" s="953"/>
      <c r="DJ126" s="953"/>
      <c r="DK126" s="953"/>
      <c r="DL126" s="953" t="s">
        <v>480</v>
      </c>
      <c r="DM126" s="953"/>
      <c r="DN126" s="953"/>
      <c r="DO126" s="953"/>
      <c r="DP126" s="953"/>
      <c r="DQ126" s="953" t="s">
        <v>480</v>
      </c>
      <c r="DR126" s="953"/>
      <c r="DS126" s="953"/>
      <c r="DT126" s="953"/>
      <c r="DU126" s="953"/>
      <c r="DV126" s="954" t="s">
        <v>480</v>
      </c>
      <c r="DW126" s="954"/>
      <c r="DX126" s="954"/>
      <c r="DY126" s="954"/>
      <c r="DZ126" s="955"/>
    </row>
    <row r="127" spans="1:130" s="188" customFormat="1" ht="26.25" customHeight="1" thickBot="1" x14ac:dyDescent="0.2">
      <c r="A127" s="1009"/>
      <c r="B127" s="981"/>
      <c r="C127" s="1037" t="s">
        <v>369</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480</v>
      </c>
      <c r="AB127" s="992"/>
      <c r="AC127" s="992"/>
      <c r="AD127" s="992"/>
      <c r="AE127" s="993"/>
      <c r="AF127" s="994" t="s">
        <v>480</v>
      </c>
      <c r="AG127" s="992"/>
      <c r="AH127" s="992"/>
      <c r="AI127" s="992"/>
      <c r="AJ127" s="993"/>
      <c r="AK127" s="994" t="s">
        <v>480</v>
      </c>
      <c r="AL127" s="992"/>
      <c r="AM127" s="992"/>
      <c r="AN127" s="992"/>
      <c r="AO127" s="993"/>
      <c r="AP127" s="995" t="s">
        <v>480</v>
      </c>
      <c r="AQ127" s="996"/>
      <c r="AR127" s="996"/>
      <c r="AS127" s="996"/>
      <c r="AT127" s="997"/>
      <c r="AU127" s="219"/>
      <c r="AV127" s="219"/>
      <c r="AW127" s="219"/>
      <c r="AX127" s="919" t="s">
        <v>370</v>
      </c>
      <c r="AY127" s="920"/>
      <c r="AZ127" s="920"/>
      <c r="BA127" s="920"/>
      <c r="BB127" s="920"/>
      <c r="BC127" s="920"/>
      <c r="BD127" s="920"/>
      <c r="BE127" s="921"/>
      <c r="BF127" s="1074" t="s">
        <v>480</v>
      </c>
      <c r="BG127" s="1075"/>
      <c r="BH127" s="1075"/>
      <c r="BI127" s="1075"/>
      <c r="BJ127" s="1075"/>
      <c r="BK127" s="1075"/>
      <c r="BL127" s="1084"/>
      <c r="BM127" s="1074">
        <v>15</v>
      </c>
      <c r="BN127" s="1075"/>
      <c r="BO127" s="1075"/>
      <c r="BP127" s="1075"/>
      <c r="BQ127" s="1075"/>
      <c r="BR127" s="1075"/>
      <c r="BS127" s="1084"/>
      <c r="BT127" s="1074">
        <v>20</v>
      </c>
      <c r="BU127" s="1075"/>
      <c r="BV127" s="1075"/>
      <c r="BW127" s="1075"/>
      <c r="BX127" s="1075"/>
      <c r="BY127" s="1075"/>
      <c r="BZ127" s="1076"/>
      <c r="CA127" s="220"/>
      <c r="CB127" s="220"/>
      <c r="CC127" s="220"/>
      <c r="CD127" s="220"/>
      <c r="CE127" s="220"/>
      <c r="CF127" s="220"/>
      <c r="CG127" s="330"/>
      <c r="CH127" s="330"/>
      <c r="CI127" s="330"/>
      <c r="CJ127" s="218"/>
      <c r="CK127" s="1072"/>
      <c r="CL127" s="1072"/>
      <c r="CM127" s="1072"/>
      <c r="CN127" s="1072"/>
      <c r="CO127" s="1073"/>
      <c r="CP127" s="1077" t="s">
        <v>371</v>
      </c>
      <c r="CQ127" s="1078"/>
      <c r="CR127" s="1078"/>
      <c r="CS127" s="1078"/>
      <c r="CT127" s="1078"/>
      <c r="CU127" s="1078"/>
      <c r="CV127" s="1078"/>
      <c r="CW127" s="1078"/>
      <c r="CX127" s="1078"/>
      <c r="CY127" s="1078"/>
      <c r="CZ127" s="1078"/>
      <c r="DA127" s="1078"/>
      <c r="DB127" s="1078"/>
      <c r="DC127" s="1078"/>
      <c r="DD127" s="1078"/>
      <c r="DE127" s="1078"/>
      <c r="DF127" s="1079"/>
      <c r="DG127" s="1080" t="s">
        <v>480</v>
      </c>
      <c r="DH127" s="1081"/>
      <c r="DI127" s="1081"/>
      <c r="DJ127" s="1081"/>
      <c r="DK127" s="1081"/>
      <c r="DL127" s="1081" t="s">
        <v>480</v>
      </c>
      <c r="DM127" s="1081"/>
      <c r="DN127" s="1081"/>
      <c r="DO127" s="1081"/>
      <c r="DP127" s="1081"/>
      <c r="DQ127" s="1081" t="s">
        <v>480</v>
      </c>
      <c r="DR127" s="1081"/>
      <c r="DS127" s="1081"/>
      <c r="DT127" s="1081"/>
      <c r="DU127" s="1081"/>
      <c r="DV127" s="1082" t="s">
        <v>480</v>
      </c>
      <c r="DW127" s="1082"/>
      <c r="DX127" s="1082"/>
      <c r="DY127" s="1082"/>
      <c r="DZ127" s="1083"/>
    </row>
    <row r="128" spans="1:130" s="188" customFormat="1" ht="26.25" customHeight="1" x14ac:dyDescent="0.15">
      <c r="A128" s="1104" t="s">
        <v>372</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504</v>
      </c>
      <c r="X128" s="1106"/>
      <c r="Y128" s="1106"/>
      <c r="Z128" s="1107"/>
      <c r="AA128" s="1122" t="s">
        <v>480</v>
      </c>
      <c r="AB128" s="1123"/>
      <c r="AC128" s="1123"/>
      <c r="AD128" s="1123"/>
      <c r="AE128" s="1124"/>
      <c r="AF128" s="1125" t="s">
        <v>480</v>
      </c>
      <c r="AG128" s="1123"/>
      <c r="AH128" s="1123"/>
      <c r="AI128" s="1123"/>
      <c r="AJ128" s="1124"/>
      <c r="AK128" s="1125" t="s">
        <v>480</v>
      </c>
      <c r="AL128" s="1123"/>
      <c r="AM128" s="1123"/>
      <c r="AN128" s="1123"/>
      <c r="AO128" s="1124"/>
      <c r="AP128" s="1126"/>
      <c r="AQ128" s="1127"/>
      <c r="AR128" s="1127"/>
      <c r="AS128" s="1127"/>
      <c r="AT128" s="1128"/>
      <c r="AU128" s="221"/>
      <c r="AV128" s="221"/>
      <c r="AW128" s="221"/>
      <c r="AX128" s="1087" t="s">
        <v>373</v>
      </c>
      <c r="AY128" s="983"/>
      <c r="AZ128" s="983"/>
      <c r="BA128" s="983"/>
      <c r="BB128" s="983"/>
      <c r="BC128" s="983"/>
      <c r="BD128" s="983"/>
      <c r="BE128" s="984"/>
      <c r="BF128" s="1099" t="s">
        <v>480</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22"/>
      <c r="CB128" s="222"/>
      <c r="CC128" s="222"/>
      <c r="CD128" s="222"/>
      <c r="CE128" s="222"/>
      <c r="CF128" s="222"/>
      <c r="CG128" s="222"/>
      <c r="CH128" s="222"/>
      <c r="CI128" s="222"/>
      <c r="CJ128" s="222"/>
      <c r="CK128" s="222"/>
      <c r="CL128" s="222"/>
      <c r="CM128" s="222"/>
      <c r="CN128" s="222"/>
      <c r="CO128" s="222"/>
      <c r="CP128" s="222"/>
      <c r="CQ128" s="222"/>
      <c r="CR128" s="222"/>
      <c r="CS128" s="222"/>
      <c r="CT128" s="222"/>
      <c r="CU128" s="222"/>
      <c r="CV128" s="222"/>
      <c r="CW128" s="222"/>
      <c r="CX128" s="222"/>
      <c r="CY128" s="222"/>
      <c r="CZ128" s="222"/>
      <c r="DA128" s="222"/>
      <c r="DB128" s="222"/>
      <c r="DC128" s="222"/>
      <c r="DD128" s="222"/>
      <c r="DE128" s="222"/>
      <c r="DF128" s="222"/>
      <c r="DG128" s="222"/>
      <c r="DH128" s="222"/>
      <c r="DI128" s="222"/>
      <c r="DJ128" s="222"/>
      <c r="DK128" s="222"/>
      <c r="DL128" s="222"/>
      <c r="DM128" s="222"/>
      <c r="DN128" s="222"/>
      <c r="DO128" s="222"/>
      <c r="DP128" s="194"/>
      <c r="DQ128" s="194"/>
      <c r="DR128" s="194"/>
      <c r="DS128" s="194"/>
      <c r="DT128" s="194"/>
      <c r="DU128" s="194"/>
      <c r="DV128" s="194"/>
      <c r="DW128" s="194"/>
      <c r="DX128" s="194"/>
      <c r="DY128" s="194"/>
      <c r="DZ128" s="197"/>
    </row>
    <row r="129" spans="1:131" s="188" customFormat="1" ht="26.25" customHeight="1" x14ac:dyDescent="0.15">
      <c r="A129" s="963" t="s">
        <v>65</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505</v>
      </c>
      <c r="X129" s="1094"/>
      <c r="Y129" s="1094"/>
      <c r="Z129" s="1095"/>
      <c r="AA129" s="991">
        <v>1312559</v>
      </c>
      <c r="AB129" s="992"/>
      <c r="AC129" s="992"/>
      <c r="AD129" s="992"/>
      <c r="AE129" s="993"/>
      <c r="AF129" s="994">
        <v>1314215</v>
      </c>
      <c r="AG129" s="992"/>
      <c r="AH129" s="992"/>
      <c r="AI129" s="992"/>
      <c r="AJ129" s="993"/>
      <c r="AK129" s="994">
        <v>1397373</v>
      </c>
      <c r="AL129" s="992"/>
      <c r="AM129" s="992"/>
      <c r="AN129" s="992"/>
      <c r="AO129" s="993"/>
      <c r="AP129" s="1096"/>
      <c r="AQ129" s="1097"/>
      <c r="AR129" s="1097"/>
      <c r="AS129" s="1097"/>
      <c r="AT129" s="1098"/>
      <c r="AU129" s="221"/>
      <c r="AV129" s="221"/>
      <c r="AW129" s="221"/>
      <c r="AX129" s="1087" t="s">
        <v>374</v>
      </c>
      <c r="AY129" s="983"/>
      <c r="AZ129" s="983"/>
      <c r="BA129" s="983"/>
      <c r="BB129" s="983"/>
      <c r="BC129" s="983"/>
      <c r="BD129" s="983"/>
      <c r="BE129" s="984"/>
      <c r="BF129" s="1088">
        <v>6.9</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22"/>
      <c r="CB129" s="222"/>
      <c r="CC129" s="222"/>
      <c r="CD129" s="222"/>
      <c r="CE129" s="222"/>
      <c r="CF129" s="222"/>
      <c r="CG129" s="222"/>
      <c r="CH129" s="222"/>
      <c r="CI129" s="222"/>
      <c r="CJ129" s="222"/>
      <c r="CK129" s="222"/>
      <c r="CL129" s="222"/>
      <c r="CM129" s="222"/>
      <c r="CN129" s="222"/>
      <c r="CO129" s="222"/>
      <c r="CP129" s="222"/>
      <c r="CQ129" s="222"/>
      <c r="CR129" s="222"/>
      <c r="CS129" s="222"/>
      <c r="CT129" s="222"/>
      <c r="CU129" s="222"/>
      <c r="CV129" s="222"/>
      <c r="CW129" s="222"/>
      <c r="CX129" s="222"/>
      <c r="CY129" s="222"/>
      <c r="CZ129" s="222"/>
      <c r="DA129" s="222"/>
      <c r="DB129" s="222"/>
      <c r="DC129" s="222"/>
      <c r="DD129" s="222"/>
      <c r="DE129" s="222"/>
      <c r="DF129" s="222"/>
      <c r="DG129" s="222"/>
      <c r="DH129" s="222"/>
      <c r="DI129" s="222"/>
      <c r="DJ129" s="222"/>
      <c r="DK129" s="222"/>
      <c r="DL129" s="222"/>
      <c r="DM129" s="222"/>
      <c r="DN129" s="222"/>
      <c r="DO129" s="222"/>
      <c r="DP129" s="194"/>
      <c r="DQ129" s="194"/>
      <c r="DR129" s="194"/>
      <c r="DS129" s="194"/>
      <c r="DT129" s="194"/>
      <c r="DU129" s="194"/>
      <c r="DV129" s="194"/>
      <c r="DW129" s="194"/>
      <c r="DX129" s="194"/>
      <c r="DY129" s="194"/>
      <c r="DZ129" s="197"/>
    </row>
    <row r="130" spans="1:131" s="188" customFormat="1" ht="26.25" customHeight="1" thickBot="1" x14ac:dyDescent="0.2">
      <c r="A130" s="963" t="s">
        <v>375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506</v>
      </c>
      <c r="X130" s="1094"/>
      <c r="Y130" s="1094"/>
      <c r="Z130" s="1095"/>
      <c r="AA130" s="991">
        <v>343833</v>
      </c>
      <c r="AB130" s="992"/>
      <c r="AC130" s="992"/>
      <c r="AD130" s="992"/>
      <c r="AE130" s="993"/>
      <c r="AF130" s="994">
        <v>344927</v>
      </c>
      <c r="AG130" s="992"/>
      <c r="AH130" s="992"/>
      <c r="AI130" s="992"/>
      <c r="AJ130" s="993"/>
      <c r="AK130" s="994">
        <v>319086</v>
      </c>
      <c r="AL130" s="992"/>
      <c r="AM130" s="992"/>
      <c r="AN130" s="992"/>
      <c r="AO130" s="993"/>
      <c r="AP130" s="1096"/>
      <c r="AQ130" s="1097"/>
      <c r="AR130" s="1097"/>
      <c r="AS130" s="1097"/>
      <c r="AT130" s="1098"/>
      <c r="AU130" s="221"/>
      <c r="AV130" s="221"/>
      <c r="AW130" s="221"/>
      <c r="AX130" s="1146" t="s">
        <v>376</v>
      </c>
      <c r="AY130" s="1078"/>
      <c r="AZ130" s="1078"/>
      <c r="BA130" s="1078"/>
      <c r="BB130" s="1078"/>
      <c r="BC130" s="1078"/>
      <c r="BD130" s="1078"/>
      <c r="BE130" s="1079"/>
      <c r="BF130" s="1108" t="s">
        <v>480</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22"/>
      <c r="CB130" s="222"/>
      <c r="CC130" s="222"/>
      <c r="CD130" s="222"/>
      <c r="CE130" s="222"/>
      <c r="CF130" s="222"/>
      <c r="CG130" s="222"/>
      <c r="CH130" s="222"/>
      <c r="CI130" s="222"/>
      <c r="CJ130" s="222"/>
      <c r="CK130" s="222"/>
      <c r="CL130" s="222"/>
      <c r="CM130" s="222"/>
      <c r="CN130" s="222"/>
      <c r="CO130" s="222"/>
      <c r="CP130" s="222"/>
      <c r="CQ130" s="222"/>
      <c r="CR130" s="222"/>
      <c r="CS130" s="222"/>
      <c r="CT130" s="222"/>
      <c r="CU130" s="222"/>
      <c r="CV130" s="222"/>
      <c r="CW130" s="222"/>
      <c r="CX130" s="222"/>
      <c r="CY130" s="222"/>
      <c r="CZ130" s="222"/>
      <c r="DA130" s="222"/>
      <c r="DB130" s="222"/>
      <c r="DC130" s="222"/>
      <c r="DD130" s="222"/>
      <c r="DE130" s="222"/>
      <c r="DF130" s="222"/>
      <c r="DG130" s="222"/>
      <c r="DH130" s="222"/>
      <c r="DI130" s="222"/>
      <c r="DJ130" s="222"/>
      <c r="DK130" s="222"/>
      <c r="DL130" s="222"/>
      <c r="DM130" s="222"/>
      <c r="DN130" s="222"/>
      <c r="DO130" s="222"/>
      <c r="DP130" s="194"/>
      <c r="DQ130" s="194"/>
      <c r="DR130" s="194"/>
      <c r="DS130" s="194"/>
      <c r="DT130" s="194"/>
      <c r="DU130" s="194"/>
      <c r="DV130" s="194"/>
      <c r="DW130" s="194"/>
      <c r="DX130" s="194"/>
      <c r="DY130" s="194"/>
      <c r="DZ130" s="197"/>
    </row>
    <row r="131" spans="1:131" s="188"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507</v>
      </c>
      <c r="X131" s="1117"/>
      <c r="Y131" s="1117"/>
      <c r="Z131" s="1118"/>
      <c r="AA131" s="1030">
        <v>968726</v>
      </c>
      <c r="AB131" s="1031"/>
      <c r="AC131" s="1031"/>
      <c r="AD131" s="1031"/>
      <c r="AE131" s="1032"/>
      <c r="AF131" s="1033">
        <v>969288</v>
      </c>
      <c r="AG131" s="1031"/>
      <c r="AH131" s="1031"/>
      <c r="AI131" s="1031"/>
      <c r="AJ131" s="1032"/>
      <c r="AK131" s="1033">
        <v>1078287</v>
      </c>
      <c r="AL131" s="1031"/>
      <c r="AM131" s="1031"/>
      <c r="AN131" s="1031"/>
      <c r="AO131" s="1032"/>
      <c r="AP131" s="1119"/>
      <c r="AQ131" s="1120"/>
      <c r="AR131" s="1120"/>
      <c r="AS131" s="1120"/>
      <c r="AT131" s="1121"/>
      <c r="AU131" s="223"/>
      <c r="AV131" s="224"/>
      <c r="AW131" s="22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2"/>
      <c r="CB131" s="222"/>
      <c r="CC131" s="222"/>
      <c r="CD131" s="222"/>
      <c r="CE131" s="222"/>
      <c r="CF131" s="222"/>
      <c r="CG131" s="222"/>
      <c r="CH131" s="222"/>
      <c r="CI131" s="222"/>
      <c r="CJ131" s="222"/>
      <c r="CK131" s="222"/>
      <c r="CL131" s="222"/>
      <c r="CM131" s="222"/>
      <c r="CN131" s="222"/>
      <c r="CO131" s="222"/>
      <c r="CP131" s="222"/>
      <c r="CQ131" s="222"/>
      <c r="CR131" s="222"/>
      <c r="CS131" s="222"/>
      <c r="CT131" s="222"/>
      <c r="CU131" s="222"/>
      <c r="CV131" s="222"/>
      <c r="CW131" s="222"/>
      <c r="CX131" s="222"/>
      <c r="CY131" s="222"/>
      <c r="CZ131" s="222"/>
      <c r="DA131" s="222"/>
      <c r="DB131" s="222"/>
      <c r="DC131" s="222"/>
      <c r="DD131" s="222"/>
      <c r="DE131" s="222"/>
      <c r="DF131" s="222"/>
      <c r="DG131" s="222"/>
      <c r="DH131" s="222"/>
      <c r="DI131" s="222"/>
      <c r="DJ131" s="222"/>
      <c r="DK131" s="222"/>
      <c r="DL131" s="222"/>
      <c r="DM131" s="222"/>
      <c r="DN131" s="222"/>
      <c r="DO131" s="222"/>
      <c r="DP131" s="197"/>
      <c r="DQ131" s="197"/>
      <c r="DR131" s="197"/>
      <c r="DS131" s="197"/>
      <c r="DT131" s="197"/>
      <c r="DU131" s="197"/>
      <c r="DV131" s="197"/>
      <c r="DW131" s="197"/>
      <c r="DX131" s="197"/>
      <c r="DY131" s="197"/>
      <c r="DZ131" s="197"/>
    </row>
    <row r="132" spans="1:131" s="188" customFormat="1" ht="26.25" customHeight="1" x14ac:dyDescent="0.15">
      <c r="A132" s="1130" t="s">
        <v>377</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378</v>
      </c>
      <c r="W132" s="1134"/>
      <c r="X132" s="1134"/>
      <c r="Y132" s="1134"/>
      <c r="Z132" s="1135"/>
      <c r="AA132" s="1136">
        <v>8.7712108480000008</v>
      </c>
      <c r="AB132" s="1137"/>
      <c r="AC132" s="1137"/>
      <c r="AD132" s="1137"/>
      <c r="AE132" s="1138"/>
      <c r="AF132" s="1139">
        <v>7.3603511030000002</v>
      </c>
      <c r="AG132" s="1137"/>
      <c r="AH132" s="1137"/>
      <c r="AI132" s="1137"/>
      <c r="AJ132" s="1138"/>
      <c r="AK132" s="1139">
        <v>4.691422599</v>
      </c>
      <c r="AL132" s="1137"/>
      <c r="AM132" s="1137"/>
      <c r="AN132" s="1137"/>
      <c r="AO132" s="1138"/>
      <c r="AP132" s="1020"/>
      <c r="AQ132" s="1021"/>
      <c r="AR132" s="1021"/>
      <c r="AS132" s="1021"/>
      <c r="AT132" s="1140"/>
      <c r="AU132" s="224"/>
      <c r="AV132" s="224"/>
      <c r="AW132" s="224"/>
      <c r="AX132" s="224"/>
      <c r="AY132" s="224"/>
      <c r="AZ132" s="224"/>
      <c r="BA132" s="224"/>
      <c r="BB132" s="224"/>
      <c r="BC132" s="224"/>
      <c r="BD132" s="224"/>
      <c r="BE132" s="224"/>
      <c r="BF132" s="224"/>
      <c r="BG132" s="224"/>
      <c r="BH132" s="224"/>
      <c r="BI132" s="224"/>
      <c r="BJ132" s="224"/>
      <c r="BK132" s="224"/>
      <c r="BL132" s="224"/>
      <c r="BM132" s="224"/>
      <c r="BN132" s="222"/>
      <c r="BO132" s="222"/>
      <c r="BP132" s="222"/>
      <c r="BQ132" s="222"/>
      <c r="BR132" s="222"/>
      <c r="BS132" s="222"/>
      <c r="BT132" s="222"/>
      <c r="BU132" s="222"/>
      <c r="BV132" s="222"/>
      <c r="BW132" s="222"/>
      <c r="BX132" s="222"/>
      <c r="BY132" s="222"/>
      <c r="BZ132" s="222"/>
      <c r="CA132" s="222"/>
      <c r="CB132" s="222"/>
      <c r="CC132" s="222"/>
      <c r="CD132" s="222"/>
      <c r="CE132" s="222"/>
      <c r="CF132" s="222"/>
      <c r="CG132" s="222"/>
      <c r="CH132" s="222"/>
      <c r="CI132" s="222"/>
      <c r="CJ132" s="222"/>
      <c r="CK132" s="222"/>
      <c r="CL132" s="222"/>
      <c r="CM132" s="222"/>
      <c r="CN132" s="222"/>
      <c r="CO132" s="222"/>
      <c r="CP132" s="222"/>
      <c r="CQ132" s="222"/>
      <c r="CR132" s="222"/>
      <c r="CS132" s="222"/>
      <c r="CT132" s="222"/>
      <c r="CU132" s="222"/>
      <c r="CV132" s="222"/>
      <c r="CW132" s="222"/>
      <c r="CX132" s="222"/>
      <c r="CY132" s="222"/>
      <c r="CZ132" s="222"/>
      <c r="DA132" s="222"/>
      <c r="DB132" s="222"/>
      <c r="DC132" s="222"/>
      <c r="DD132" s="222"/>
      <c r="DE132" s="222"/>
      <c r="DF132" s="222"/>
      <c r="DG132" s="222"/>
      <c r="DH132" s="222"/>
      <c r="DI132" s="222"/>
      <c r="DJ132" s="222"/>
      <c r="DK132" s="222"/>
      <c r="DL132" s="222"/>
      <c r="DM132" s="222"/>
      <c r="DN132" s="222"/>
      <c r="DO132" s="222"/>
      <c r="DP132" s="197"/>
      <c r="DQ132" s="197"/>
      <c r="DR132" s="197"/>
      <c r="DS132" s="197"/>
      <c r="DT132" s="197"/>
      <c r="DU132" s="197"/>
      <c r="DV132" s="197"/>
      <c r="DW132" s="197"/>
      <c r="DX132" s="197"/>
      <c r="DY132" s="197"/>
      <c r="DZ132" s="197"/>
    </row>
    <row r="133" spans="1:131" s="188"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379</v>
      </c>
      <c r="W133" s="1141"/>
      <c r="X133" s="1141"/>
      <c r="Y133" s="1141"/>
      <c r="Z133" s="1142"/>
      <c r="AA133" s="1143">
        <v>9.1999999999999993</v>
      </c>
      <c r="AB133" s="1144"/>
      <c r="AC133" s="1144"/>
      <c r="AD133" s="1144"/>
      <c r="AE133" s="1145"/>
      <c r="AF133" s="1143">
        <v>8.1999999999999993</v>
      </c>
      <c r="AG133" s="1144"/>
      <c r="AH133" s="1144"/>
      <c r="AI133" s="1144"/>
      <c r="AJ133" s="1145"/>
      <c r="AK133" s="1143">
        <v>6.9</v>
      </c>
      <c r="AL133" s="1144"/>
      <c r="AM133" s="1144"/>
      <c r="AN133" s="1144"/>
      <c r="AO133" s="1145"/>
      <c r="AP133" s="1061"/>
      <c r="AQ133" s="1062"/>
      <c r="AR133" s="1062"/>
      <c r="AS133" s="1062"/>
      <c r="AT133" s="1129"/>
      <c r="AU133" s="224"/>
      <c r="AV133" s="224"/>
      <c r="AW133" s="224"/>
      <c r="AX133" s="224"/>
      <c r="AY133" s="224"/>
      <c r="AZ133" s="224"/>
      <c r="BA133" s="224"/>
      <c r="BB133" s="224"/>
      <c r="BC133" s="224"/>
      <c r="BD133" s="224"/>
      <c r="BE133" s="224"/>
      <c r="BF133" s="224"/>
      <c r="BG133" s="224"/>
      <c r="BH133" s="224"/>
      <c r="BI133" s="224"/>
      <c r="BJ133" s="224"/>
      <c r="BK133" s="224"/>
      <c r="BL133" s="224"/>
      <c r="BM133" s="224"/>
      <c r="BN133" s="222"/>
      <c r="BO133" s="222"/>
      <c r="BP133" s="222"/>
      <c r="BQ133" s="222"/>
      <c r="BR133" s="222"/>
      <c r="BS133" s="222"/>
      <c r="BT133" s="222"/>
      <c r="BU133" s="222"/>
      <c r="BV133" s="222"/>
      <c r="BW133" s="222"/>
      <c r="BX133" s="222"/>
      <c r="BY133" s="222"/>
      <c r="BZ133" s="222"/>
      <c r="CA133" s="222"/>
      <c r="CB133" s="222"/>
      <c r="CC133" s="222"/>
      <c r="CD133" s="222"/>
      <c r="CE133" s="222"/>
      <c r="CF133" s="222"/>
      <c r="CG133" s="222"/>
      <c r="CH133" s="222"/>
      <c r="CI133" s="222"/>
      <c r="CJ133" s="222"/>
      <c r="CK133" s="222"/>
      <c r="CL133" s="222"/>
      <c r="CM133" s="222"/>
      <c r="CN133" s="222"/>
      <c r="CO133" s="222"/>
      <c r="CP133" s="222"/>
      <c r="CQ133" s="222"/>
      <c r="CR133" s="222"/>
      <c r="CS133" s="222"/>
      <c r="CT133" s="222"/>
      <c r="CU133" s="222"/>
      <c r="CV133" s="222"/>
      <c r="CW133" s="222"/>
      <c r="CX133" s="222"/>
      <c r="CY133" s="222"/>
      <c r="CZ133" s="222"/>
      <c r="DA133" s="222"/>
      <c r="DB133" s="222"/>
      <c r="DC133" s="222"/>
      <c r="DD133" s="222"/>
      <c r="DE133" s="222"/>
      <c r="DF133" s="222"/>
      <c r="DG133" s="222"/>
      <c r="DH133" s="222"/>
      <c r="DI133" s="222"/>
      <c r="DJ133" s="222"/>
      <c r="DK133" s="222"/>
      <c r="DL133" s="222"/>
      <c r="DM133" s="222"/>
      <c r="DN133" s="222"/>
      <c r="DO133" s="222"/>
      <c r="DP133" s="197"/>
      <c r="DQ133" s="197"/>
      <c r="DR133" s="197"/>
      <c r="DS133" s="197"/>
      <c r="DT133" s="197"/>
      <c r="DU133" s="197"/>
      <c r="DV133" s="197"/>
      <c r="DW133" s="197"/>
      <c r="DX133" s="197"/>
      <c r="DY133" s="197"/>
      <c r="DZ133" s="197"/>
    </row>
    <row r="134" spans="1:131" s="189" customFormat="1" ht="11.25" customHeight="1" x14ac:dyDescent="0.15">
      <c r="A134" s="225"/>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188"/>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28" customWidth="1"/>
    <col min="37" max="16384" width="9" style="227" hidden="1"/>
  </cols>
  <sheetData>
    <row r="1" spans="2:36" x14ac:dyDescent="0.15">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27"/>
    </row>
    <row r="17" spans="34:36" x14ac:dyDescent="0.15">
      <c r="AJ17" s="227"/>
    </row>
    <row r="18" spans="34:36" x14ac:dyDescent="0.15"/>
    <row r="19" spans="34:36" x14ac:dyDescent="0.15"/>
    <row r="20" spans="34:36" x14ac:dyDescent="0.15">
      <c r="AI20" s="227"/>
      <c r="AJ20" s="227"/>
    </row>
    <row r="21" spans="34:36" x14ac:dyDescent="0.15">
      <c r="AJ21" s="227"/>
    </row>
    <row r="22" spans="34:36" x14ac:dyDescent="0.15"/>
    <row r="23" spans="34:36" x14ac:dyDescent="0.15">
      <c r="AI23" s="227"/>
      <c r="AJ23" s="227"/>
    </row>
    <row r="24" spans="34:36" x14ac:dyDescent="0.15">
      <c r="AJ24" s="227"/>
    </row>
    <row r="25" spans="34:36" x14ac:dyDescent="0.15">
      <c r="AJ25" s="227"/>
    </row>
    <row r="26" spans="34:36" x14ac:dyDescent="0.15">
      <c r="AI26" s="227"/>
      <c r="AJ26" s="227"/>
    </row>
    <row r="27" spans="34:36" x14ac:dyDescent="0.15"/>
    <row r="28" spans="34:36" x14ac:dyDescent="0.15">
      <c r="AI28" s="227"/>
      <c r="AJ28" s="227"/>
    </row>
    <row r="29" spans="34:36" x14ac:dyDescent="0.15">
      <c r="AJ29" s="227"/>
    </row>
    <row r="30" spans="34:36" x14ac:dyDescent="0.15"/>
    <row r="31" spans="34:36" x14ac:dyDescent="0.15">
      <c r="AH31" s="227"/>
      <c r="AI31" s="227"/>
      <c r="AJ31" s="227"/>
    </row>
    <row r="32" spans="34:36" x14ac:dyDescent="0.15"/>
    <row r="33" spans="28:36" x14ac:dyDescent="0.15">
      <c r="AI33" s="227"/>
      <c r="AJ33" s="227"/>
    </row>
    <row r="34" spans="28:36" x14ac:dyDescent="0.15">
      <c r="AF34" s="227"/>
    </row>
    <row r="35" spans="28:36" x14ac:dyDescent="0.15">
      <c r="AB35" s="227"/>
      <c r="AC35" s="227"/>
      <c r="AD35" s="227"/>
      <c r="AF35" s="227"/>
      <c r="AG35" s="227"/>
      <c r="AH35" s="227"/>
      <c r="AI35" s="227"/>
      <c r="AJ35" s="227"/>
    </row>
    <row r="36" spans="28:36" x14ac:dyDescent="0.15"/>
    <row r="37" spans="28:36" x14ac:dyDescent="0.15">
      <c r="AE37" s="227"/>
      <c r="AJ37" s="227"/>
    </row>
    <row r="38" spans="28:36" x14ac:dyDescent="0.15">
      <c r="AB38" s="227"/>
      <c r="AC38" s="227"/>
      <c r="AD38" s="227"/>
      <c r="AE38" s="227"/>
      <c r="AG38" s="227"/>
      <c r="AH38" s="227"/>
      <c r="AI38" s="227"/>
      <c r="AJ38" s="227"/>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7"/>
      <c r="AH49" s="227"/>
      <c r="AI49" s="227"/>
      <c r="AJ49" s="227"/>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7"/>
      <c r="AA63" s="227"/>
    </row>
    <row r="64" spans="22:36" x14ac:dyDescent="0.15">
      <c r="V64" s="227"/>
    </row>
    <row r="65" spans="15:36" x14ac:dyDescent="0.15">
      <c r="X65" s="227"/>
      <c r="Z65" s="227"/>
      <c r="AC65" s="227"/>
    </row>
    <row r="66" spans="15:36" x14ac:dyDescent="0.15">
      <c r="Q66" s="227"/>
      <c r="S66" s="227"/>
      <c r="U66" s="227"/>
      <c r="AF66" s="227"/>
    </row>
    <row r="67" spans="15:36" x14ac:dyDescent="0.15">
      <c r="O67" s="227"/>
      <c r="P67" s="227"/>
      <c r="R67" s="227"/>
      <c r="T67" s="227"/>
      <c r="Y67" s="227"/>
      <c r="AB67" s="227"/>
      <c r="AD67" s="227"/>
      <c r="AE67" s="227"/>
      <c r="AG67" s="227"/>
      <c r="AH67" s="227"/>
      <c r="AI67" s="227"/>
      <c r="AJ67" s="227"/>
    </row>
    <row r="68" spans="15:36" x14ac:dyDescent="0.15"/>
    <row r="69" spans="15:36" x14ac:dyDescent="0.15"/>
    <row r="70" spans="15:36" x14ac:dyDescent="0.15"/>
    <row r="71" spans="15:36" x14ac:dyDescent="0.15"/>
    <row r="72" spans="15:36" x14ac:dyDescent="0.15">
      <c r="AJ72" s="227"/>
    </row>
    <row r="73" spans="15:36" x14ac:dyDescent="0.15">
      <c r="AJ73" s="227"/>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7"/>
    </row>
    <row r="97" spans="24:36" x14ac:dyDescent="0.15">
      <c r="AA97" s="227"/>
    </row>
    <row r="98" spans="24:36" hidden="1" x14ac:dyDescent="0.15">
      <c r="AA98" s="227"/>
    </row>
    <row r="99" spans="24:36" hidden="1" x14ac:dyDescent="0.15">
      <c r="AA99" s="227"/>
    </row>
    <row r="100" spans="24:36" hidden="1" x14ac:dyDescent="0.15"/>
    <row r="101" spans="24:36" ht="12" hidden="1" customHeight="1" x14ac:dyDescent="0.15">
      <c r="X101" s="227"/>
      <c r="Y101" s="227"/>
      <c r="Z101" s="227"/>
      <c r="AC101" s="227"/>
    </row>
    <row r="102" spans="24:36" ht="1.5" hidden="1" customHeight="1" x14ac:dyDescent="0.15">
      <c r="AC102" s="227"/>
      <c r="AF102" s="227"/>
    </row>
    <row r="103" spans="24:36" hidden="1" x14ac:dyDescent="0.15">
      <c r="AB103" s="227"/>
      <c r="AD103" s="227"/>
      <c r="AE103" s="227"/>
      <c r="AF103" s="227"/>
      <c r="AG103" s="227"/>
      <c r="AH103" s="227"/>
      <c r="AI103" s="227"/>
      <c r="AJ103" s="227"/>
    </row>
    <row r="104" spans="24:36" hidden="1" x14ac:dyDescent="0.15">
      <c r="AD104" s="227"/>
      <c r="AE104" s="227"/>
      <c r="AG104" s="227"/>
      <c r="AH104" s="227"/>
      <c r="AI104" s="227"/>
      <c r="AJ104" s="227"/>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28" customWidth="1"/>
    <col min="2" max="15" width="9" style="228" customWidth="1"/>
    <col min="16" max="16" width="9.125" style="228" bestFit="1" customWidth="1"/>
    <col min="17" max="34" width="9" style="228" customWidth="1"/>
    <col min="35" max="16384" width="9" style="227" hidden="1"/>
  </cols>
  <sheetData>
    <row r="1" spans="1:34" x14ac:dyDescent="0.15">
      <c r="A1" s="227"/>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x14ac:dyDescent="0.15"/>
    <row r="3" spans="1:34" x14ac:dyDescent="0.15"/>
    <row r="4" spans="1:34" x14ac:dyDescent="0.15">
      <c r="R4" s="227"/>
      <c r="S4" s="227"/>
      <c r="T4" s="227"/>
      <c r="U4" s="227"/>
      <c r="V4" s="227"/>
      <c r="W4" s="227"/>
      <c r="X4" s="227"/>
      <c r="Y4" s="227"/>
      <c r="Z4" s="227"/>
      <c r="AA4" s="227"/>
      <c r="AB4" s="227"/>
      <c r="AC4" s="227"/>
      <c r="AD4" s="227"/>
      <c r="AE4" s="227"/>
      <c r="AF4" s="227"/>
      <c r="AG4" s="227"/>
      <c r="AH4" s="227"/>
    </row>
    <row r="5" spans="1:34" x14ac:dyDescent="0.15">
      <c r="R5" s="227"/>
      <c r="S5" s="227"/>
      <c r="T5" s="227"/>
      <c r="U5" s="227"/>
      <c r="V5" s="227"/>
      <c r="W5" s="227"/>
      <c r="X5" s="227"/>
      <c r="Y5" s="227"/>
      <c r="Z5" s="227"/>
      <c r="AA5" s="227"/>
      <c r="AB5" s="227"/>
      <c r="AC5" s="227"/>
      <c r="AD5" s="227"/>
      <c r="AE5" s="227"/>
      <c r="AF5" s="227"/>
      <c r="AG5" s="227"/>
      <c r="AH5" s="227"/>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row>
    <row r="19" spans="9:34" x14ac:dyDescent="0.15"/>
    <row r="20" spans="9:34" x14ac:dyDescent="0.15"/>
    <row r="21" spans="9:34" x14ac:dyDescent="0.15">
      <c r="AH21" s="227"/>
    </row>
    <row r="22" spans="9:34" x14ac:dyDescent="0.15">
      <c r="AE22" s="227"/>
      <c r="AF22" s="227"/>
      <c r="AG22" s="227"/>
      <c r="AH22" s="227"/>
    </row>
    <row r="23" spans="9:34" x14ac:dyDescent="0.15">
      <c r="U23" s="227"/>
      <c r="V23" s="227"/>
      <c r="W23" s="227"/>
      <c r="X23" s="227"/>
      <c r="Y23" s="227"/>
      <c r="Z23" s="227"/>
      <c r="AA23" s="227"/>
      <c r="AB23" s="227"/>
      <c r="AC23" s="227"/>
      <c r="AD23" s="227"/>
      <c r="AE23" s="227"/>
      <c r="AF23" s="227"/>
      <c r="AG23" s="227"/>
      <c r="AH23" s="227"/>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7"/>
      <c r="W35" s="227"/>
      <c r="X35" s="227"/>
      <c r="Y35" s="227"/>
      <c r="Z35" s="227"/>
      <c r="AA35" s="227"/>
      <c r="AB35" s="227"/>
      <c r="AC35" s="227"/>
      <c r="AD35" s="227"/>
      <c r="AE35" s="227"/>
      <c r="AF35" s="227"/>
      <c r="AG35" s="227"/>
      <c r="AH35" s="227"/>
    </row>
    <row r="36" spans="15:34" x14ac:dyDescent="0.15"/>
    <row r="37" spans="15:34" x14ac:dyDescent="0.15">
      <c r="AH37" s="227"/>
    </row>
    <row r="38" spans="15:34" x14ac:dyDescent="0.15">
      <c r="AE38" s="227"/>
      <c r="AF38" s="227"/>
      <c r="AG38" s="227"/>
      <c r="AH38" s="227"/>
    </row>
    <row r="39" spans="15:34" x14ac:dyDescent="0.15"/>
    <row r="40" spans="15:34" x14ac:dyDescent="0.15"/>
    <row r="41" spans="15:34" x14ac:dyDescent="0.15"/>
    <row r="42" spans="15:34" x14ac:dyDescent="0.15"/>
    <row r="43" spans="15:34" x14ac:dyDescent="0.15">
      <c r="O43" s="227"/>
      <c r="P43" s="227"/>
      <c r="Q43" s="227"/>
      <c r="R43" s="227"/>
      <c r="S43" s="227"/>
      <c r="T43" s="227"/>
      <c r="U43" s="227"/>
      <c r="V43" s="227"/>
      <c r="W43" s="227"/>
      <c r="X43" s="227"/>
      <c r="Y43" s="227"/>
      <c r="Z43" s="227"/>
      <c r="AA43" s="227"/>
      <c r="AB43" s="227"/>
      <c r="AC43" s="227"/>
      <c r="AD43" s="227"/>
      <c r="AE43" s="227"/>
      <c r="AF43" s="227"/>
      <c r="AG43" s="227"/>
      <c r="AH43" s="227"/>
    </row>
    <row r="44" spans="15:34" x14ac:dyDescent="0.15">
      <c r="AH44" s="227"/>
    </row>
    <row r="45" spans="15:34" x14ac:dyDescent="0.15"/>
    <row r="46" spans="15:34" x14ac:dyDescent="0.15">
      <c r="W46" s="227"/>
      <c r="X46" s="227"/>
      <c r="Y46" s="227"/>
      <c r="Z46" s="227"/>
      <c r="AA46" s="227"/>
      <c r="AB46" s="227"/>
      <c r="AC46" s="227"/>
      <c r="AD46" s="227"/>
      <c r="AE46" s="227"/>
      <c r="AF46" s="227"/>
      <c r="AG46" s="227"/>
      <c r="AH46" s="227"/>
    </row>
    <row r="47" spans="15:34" x14ac:dyDescent="0.15"/>
    <row r="48" spans="15:34" x14ac:dyDescent="0.15"/>
    <row r="49" spans="22:34" x14ac:dyDescent="0.15"/>
    <row r="50" spans="22:34" x14ac:dyDescent="0.15">
      <c r="V50" s="227"/>
      <c r="W50" s="227"/>
      <c r="X50" s="227"/>
      <c r="Y50" s="227"/>
      <c r="Z50" s="227"/>
      <c r="AA50" s="227"/>
      <c r="AB50" s="227"/>
      <c r="AC50" s="227"/>
      <c r="AD50" s="227"/>
      <c r="AE50" s="227"/>
      <c r="AF50" s="227"/>
      <c r="AG50" s="227"/>
      <c r="AH50" s="227"/>
    </row>
    <row r="51" spans="22:34" x14ac:dyDescent="0.15"/>
    <row r="52" spans="22:34" x14ac:dyDescent="0.15"/>
    <row r="53" spans="22:34" x14ac:dyDescent="0.15">
      <c r="AH53" s="227"/>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7"/>
      <c r="Z67" s="227"/>
      <c r="AA67" s="227"/>
      <c r="AB67" s="227"/>
      <c r="AC67" s="227"/>
      <c r="AD67" s="227"/>
      <c r="AE67" s="227"/>
      <c r="AF67" s="227"/>
      <c r="AG67" s="227"/>
      <c r="AH67" s="227"/>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29" customWidth="1"/>
    <col min="7" max="8" width="15.875" style="229" customWidth="1"/>
    <col min="9" max="14" width="16.125" style="229" customWidth="1"/>
    <col min="15" max="15" width="6.125" style="236" customWidth="1"/>
    <col min="16" max="16" width="3" style="234" customWidth="1"/>
    <col min="17" max="17" width="19.125" style="229" hidden="1" customWidth="1"/>
    <col min="18" max="22" width="12.625" style="229" hidden="1" customWidth="1"/>
    <col min="23" max="16384" width="8.625" style="229" hidden="1"/>
  </cols>
  <sheetData>
    <row r="1" spans="1:16" x14ac:dyDescent="0.15">
      <c r="O1" s="230"/>
      <c r="P1" s="230"/>
    </row>
    <row r="2" spans="1:16" x14ac:dyDescent="0.15">
      <c r="O2" s="230"/>
      <c r="P2" s="230"/>
    </row>
    <row r="3" spans="1:16" x14ac:dyDescent="0.15">
      <c r="O3" s="230"/>
      <c r="P3" s="230"/>
    </row>
    <row r="4" spans="1:16" x14ac:dyDescent="0.15">
      <c r="O4" s="230"/>
      <c r="P4" s="230"/>
    </row>
    <row r="5" spans="1:16" ht="17.25" x14ac:dyDescent="0.15">
      <c r="A5" s="231" t="s">
        <v>380</v>
      </c>
      <c r="B5" s="232"/>
      <c r="C5" s="232"/>
      <c r="D5" s="232"/>
      <c r="E5" s="232"/>
      <c r="F5" s="232"/>
      <c r="G5" s="232"/>
      <c r="H5" s="232"/>
      <c r="I5" s="232"/>
      <c r="J5" s="232"/>
      <c r="K5" s="232"/>
      <c r="L5" s="232"/>
      <c r="M5" s="232"/>
      <c r="N5" s="232"/>
      <c r="O5" s="233"/>
    </row>
    <row r="6" spans="1:16" x14ac:dyDescent="0.15">
      <c r="A6" s="234"/>
      <c r="B6" s="230"/>
      <c r="C6" s="230"/>
      <c r="D6" s="230"/>
      <c r="E6" s="230"/>
      <c r="F6" s="230"/>
      <c r="G6" s="235" t="s">
        <v>381</v>
      </c>
      <c r="H6" s="235"/>
      <c r="I6" s="235"/>
      <c r="J6" s="235"/>
      <c r="K6" s="230"/>
      <c r="L6" s="230"/>
      <c r="M6" s="230"/>
      <c r="N6" s="230"/>
    </row>
    <row r="7" spans="1:16" x14ac:dyDescent="0.15">
      <c r="A7" s="234"/>
      <c r="B7" s="230"/>
      <c r="C7" s="230"/>
      <c r="D7" s="230"/>
      <c r="E7" s="230"/>
      <c r="F7" s="230"/>
      <c r="G7" s="237"/>
      <c r="H7" s="238"/>
      <c r="I7" s="238"/>
      <c r="J7" s="239"/>
      <c r="K7" s="1150" t="s">
        <v>382</v>
      </c>
      <c r="L7" s="240"/>
      <c r="M7" s="241" t="s">
        <v>383</v>
      </c>
      <c r="N7" s="242"/>
    </row>
    <row r="8" spans="1:16" x14ac:dyDescent="0.15">
      <c r="A8" s="234"/>
      <c r="B8" s="230"/>
      <c r="C8" s="230"/>
      <c r="D8" s="230"/>
      <c r="E8" s="230"/>
      <c r="F8" s="230"/>
      <c r="G8" s="243"/>
      <c r="H8" s="244"/>
      <c r="I8" s="244"/>
      <c r="J8" s="245"/>
      <c r="K8" s="1151"/>
      <c r="L8" s="246" t="s">
        <v>384</v>
      </c>
      <c r="M8" s="247" t="s">
        <v>385</v>
      </c>
      <c r="N8" s="248" t="s">
        <v>386</v>
      </c>
    </row>
    <row r="9" spans="1:16" x14ac:dyDescent="0.15">
      <c r="A9" s="234"/>
      <c r="B9" s="230"/>
      <c r="C9" s="230"/>
      <c r="D9" s="230"/>
      <c r="E9" s="230"/>
      <c r="F9" s="230"/>
      <c r="G9" s="1152" t="s">
        <v>387</v>
      </c>
      <c r="H9" s="1153"/>
      <c r="I9" s="1153"/>
      <c r="J9" s="1154"/>
      <c r="K9" s="249">
        <v>507710</v>
      </c>
      <c r="L9" s="250">
        <v>230568</v>
      </c>
      <c r="M9" s="251">
        <v>187155</v>
      </c>
      <c r="N9" s="252">
        <v>23.2</v>
      </c>
    </row>
    <row r="10" spans="1:16" x14ac:dyDescent="0.15">
      <c r="A10" s="234"/>
      <c r="B10" s="230"/>
      <c r="C10" s="230"/>
      <c r="D10" s="230"/>
      <c r="E10" s="230"/>
      <c r="F10" s="230"/>
      <c r="G10" s="1152" t="s">
        <v>388</v>
      </c>
      <c r="H10" s="1153"/>
      <c r="I10" s="1153"/>
      <c r="J10" s="1154"/>
      <c r="K10" s="253">
        <v>30934</v>
      </c>
      <c r="L10" s="254">
        <v>14048</v>
      </c>
      <c r="M10" s="255">
        <v>20525</v>
      </c>
      <c r="N10" s="256">
        <v>-31.6</v>
      </c>
    </row>
    <row r="11" spans="1:16" ht="13.5" customHeight="1" x14ac:dyDescent="0.15">
      <c r="A11" s="234"/>
      <c r="B11" s="230"/>
      <c r="C11" s="230"/>
      <c r="D11" s="230"/>
      <c r="E11" s="230"/>
      <c r="F11" s="230"/>
      <c r="G11" s="1152" t="s">
        <v>389</v>
      </c>
      <c r="H11" s="1153"/>
      <c r="I11" s="1153"/>
      <c r="J11" s="1154"/>
      <c r="K11" s="253">
        <v>39</v>
      </c>
      <c r="L11" s="254">
        <v>18</v>
      </c>
      <c r="M11" s="255">
        <v>27959</v>
      </c>
      <c r="N11" s="256">
        <v>-99.9</v>
      </c>
    </row>
    <row r="12" spans="1:16" ht="13.5" customHeight="1" x14ac:dyDescent="0.15">
      <c r="A12" s="234"/>
      <c r="B12" s="230"/>
      <c r="C12" s="230"/>
      <c r="D12" s="230"/>
      <c r="E12" s="230"/>
      <c r="F12" s="230"/>
      <c r="G12" s="1152" t="s">
        <v>390</v>
      </c>
      <c r="H12" s="1153"/>
      <c r="I12" s="1153"/>
      <c r="J12" s="1154"/>
      <c r="K12" s="253" t="s">
        <v>391</v>
      </c>
      <c r="L12" s="254" t="s">
        <v>391</v>
      </c>
      <c r="M12" s="255">
        <v>2910</v>
      </c>
      <c r="N12" s="256" t="s">
        <v>391</v>
      </c>
    </row>
    <row r="13" spans="1:16" ht="13.5" customHeight="1" x14ac:dyDescent="0.15">
      <c r="A13" s="234"/>
      <c r="B13" s="230"/>
      <c r="C13" s="230"/>
      <c r="D13" s="230"/>
      <c r="E13" s="230"/>
      <c r="F13" s="230"/>
      <c r="G13" s="1152" t="s">
        <v>392</v>
      </c>
      <c r="H13" s="1153"/>
      <c r="I13" s="1153"/>
      <c r="J13" s="1154"/>
      <c r="K13" s="253" t="s">
        <v>391</v>
      </c>
      <c r="L13" s="254" t="s">
        <v>391</v>
      </c>
      <c r="M13" s="255" t="s">
        <v>391</v>
      </c>
      <c r="N13" s="256" t="s">
        <v>391</v>
      </c>
    </row>
    <row r="14" spans="1:16" ht="13.5" customHeight="1" x14ac:dyDescent="0.15">
      <c r="A14" s="234"/>
      <c r="B14" s="230"/>
      <c r="C14" s="230"/>
      <c r="D14" s="230"/>
      <c r="E14" s="230"/>
      <c r="F14" s="230"/>
      <c r="G14" s="1152" t="s">
        <v>393</v>
      </c>
      <c r="H14" s="1153"/>
      <c r="I14" s="1153"/>
      <c r="J14" s="1154"/>
      <c r="K14" s="253">
        <v>76450</v>
      </c>
      <c r="L14" s="254">
        <v>34718</v>
      </c>
      <c r="M14" s="255">
        <v>9160</v>
      </c>
      <c r="N14" s="256">
        <v>279</v>
      </c>
    </row>
    <row r="15" spans="1:16" ht="13.5" customHeight="1" x14ac:dyDescent="0.15">
      <c r="A15" s="234"/>
      <c r="B15" s="230"/>
      <c r="C15" s="230"/>
      <c r="D15" s="230"/>
      <c r="E15" s="230"/>
      <c r="F15" s="230"/>
      <c r="G15" s="1152" t="s">
        <v>394</v>
      </c>
      <c r="H15" s="1153"/>
      <c r="I15" s="1153"/>
      <c r="J15" s="1154"/>
      <c r="K15" s="253">
        <v>2969</v>
      </c>
      <c r="L15" s="254">
        <v>1348</v>
      </c>
      <c r="M15" s="255">
        <v>4580</v>
      </c>
      <c r="N15" s="256">
        <v>-70.599999999999994</v>
      </c>
    </row>
    <row r="16" spans="1:16" x14ac:dyDescent="0.15">
      <c r="A16" s="234"/>
      <c r="B16" s="230"/>
      <c r="C16" s="230"/>
      <c r="D16" s="230"/>
      <c r="E16" s="230"/>
      <c r="F16" s="230"/>
      <c r="G16" s="1155" t="s">
        <v>395</v>
      </c>
      <c r="H16" s="1156"/>
      <c r="I16" s="1156"/>
      <c r="J16" s="1157"/>
      <c r="K16" s="254">
        <v>-31298</v>
      </c>
      <c r="L16" s="254">
        <v>-14213</v>
      </c>
      <c r="M16" s="255">
        <v>-19254</v>
      </c>
      <c r="N16" s="256">
        <v>-26.2</v>
      </c>
    </row>
    <row r="17" spans="1:16" x14ac:dyDescent="0.15">
      <c r="A17" s="234"/>
      <c r="B17" s="230"/>
      <c r="C17" s="230"/>
      <c r="D17" s="230"/>
      <c r="E17" s="230"/>
      <c r="F17" s="230"/>
      <c r="G17" s="1155" t="s">
        <v>121</v>
      </c>
      <c r="H17" s="1156"/>
      <c r="I17" s="1156"/>
      <c r="J17" s="1157"/>
      <c r="K17" s="254">
        <v>586804</v>
      </c>
      <c r="L17" s="254">
        <v>266487</v>
      </c>
      <c r="M17" s="255">
        <v>233033</v>
      </c>
      <c r="N17" s="256">
        <v>14.4</v>
      </c>
    </row>
    <row r="18" spans="1:16" x14ac:dyDescent="0.15">
      <c r="A18" s="234"/>
      <c r="B18" s="230"/>
      <c r="C18" s="230"/>
      <c r="D18" s="230"/>
      <c r="E18" s="230"/>
      <c r="F18" s="230"/>
      <c r="G18" s="230"/>
      <c r="H18" s="230"/>
      <c r="I18" s="230"/>
      <c r="J18" s="230"/>
      <c r="K18" s="230"/>
      <c r="L18" s="230"/>
      <c r="M18" s="257"/>
      <c r="N18" s="257"/>
    </row>
    <row r="19" spans="1:16" x14ac:dyDescent="0.15">
      <c r="A19" s="234"/>
      <c r="B19" s="230"/>
      <c r="C19" s="230"/>
      <c r="D19" s="230"/>
      <c r="E19" s="230"/>
      <c r="F19" s="230"/>
      <c r="G19" s="230" t="s">
        <v>396</v>
      </c>
      <c r="H19" s="230"/>
      <c r="I19" s="230"/>
      <c r="J19" s="230"/>
      <c r="K19" s="230"/>
      <c r="L19" s="230"/>
      <c r="M19" s="230"/>
      <c r="N19" s="230"/>
    </row>
    <row r="20" spans="1:16" x14ac:dyDescent="0.15">
      <c r="A20" s="234"/>
      <c r="B20" s="230"/>
      <c r="C20" s="230"/>
      <c r="D20" s="230"/>
      <c r="E20" s="230"/>
      <c r="F20" s="230"/>
      <c r="G20" s="258"/>
      <c r="H20" s="259"/>
      <c r="I20" s="259"/>
      <c r="J20" s="260"/>
      <c r="K20" s="261" t="s">
        <v>397</v>
      </c>
      <c r="L20" s="262" t="s">
        <v>398</v>
      </c>
      <c r="M20" s="263" t="s">
        <v>399</v>
      </c>
      <c r="N20" s="264"/>
    </row>
    <row r="21" spans="1:16" s="270" customFormat="1" x14ac:dyDescent="0.15">
      <c r="A21" s="265"/>
      <c r="B21" s="235"/>
      <c r="C21" s="235"/>
      <c r="D21" s="235"/>
      <c r="E21" s="235"/>
      <c r="F21" s="235"/>
      <c r="G21" s="1147" t="s">
        <v>400</v>
      </c>
      <c r="H21" s="1148"/>
      <c r="I21" s="1148"/>
      <c r="J21" s="1149"/>
      <c r="K21" s="266">
        <v>40.42</v>
      </c>
      <c r="L21" s="267">
        <v>21.21</v>
      </c>
      <c r="M21" s="268">
        <v>19.21</v>
      </c>
      <c r="N21" s="235"/>
      <c r="O21" s="269"/>
      <c r="P21" s="265"/>
    </row>
    <row r="22" spans="1:16" s="270" customFormat="1" x14ac:dyDescent="0.15">
      <c r="A22" s="265"/>
      <c r="B22" s="235"/>
      <c r="C22" s="235"/>
      <c r="D22" s="235"/>
      <c r="E22" s="235"/>
      <c r="F22" s="235"/>
      <c r="G22" s="1147" t="s">
        <v>401</v>
      </c>
      <c r="H22" s="1148"/>
      <c r="I22" s="1148"/>
      <c r="J22" s="1149"/>
      <c r="K22" s="271">
        <v>76.3</v>
      </c>
      <c r="L22" s="272">
        <v>95.4</v>
      </c>
      <c r="M22" s="273">
        <v>-19.100000000000001</v>
      </c>
      <c r="N22" s="257"/>
      <c r="O22" s="269"/>
      <c r="P22" s="265"/>
    </row>
    <row r="23" spans="1:16" s="270" customFormat="1" x14ac:dyDescent="0.15">
      <c r="A23" s="265"/>
      <c r="B23" s="235"/>
      <c r="C23" s="235"/>
      <c r="D23" s="235"/>
      <c r="E23" s="235"/>
      <c r="F23" s="235"/>
      <c r="G23" s="235"/>
      <c r="H23" s="235"/>
      <c r="I23" s="235"/>
      <c r="J23" s="235"/>
      <c r="K23" s="235"/>
      <c r="L23" s="257"/>
      <c r="M23" s="257"/>
      <c r="N23" s="257"/>
      <c r="O23" s="269"/>
      <c r="P23" s="265"/>
    </row>
    <row r="24" spans="1:16" s="270" customFormat="1" x14ac:dyDescent="0.15">
      <c r="A24" s="265"/>
      <c r="B24" s="235"/>
      <c r="C24" s="235"/>
      <c r="D24" s="235"/>
      <c r="E24" s="235"/>
      <c r="F24" s="235"/>
      <c r="G24" s="235"/>
      <c r="H24" s="235"/>
      <c r="I24" s="235"/>
      <c r="J24" s="235"/>
      <c r="K24" s="235"/>
      <c r="L24" s="257"/>
      <c r="M24" s="257"/>
      <c r="N24" s="257"/>
      <c r="O24" s="269"/>
      <c r="P24" s="265"/>
    </row>
    <row r="25" spans="1:16" s="270" customFormat="1" x14ac:dyDescent="0.15">
      <c r="A25" s="274"/>
      <c r="B25" s="275"/>
      <c r="C25" s="275"/>
      <c r="D25" s="275"/>
      <c r="E25" s="275"/>
      <c r="F25" s="275"/>
      <c r="G25" s="275"/>
      <c r="H25" s="275"/>
      <c r="I25" s="275"/>
      <c r="J25" s="275"/>
      <c r="K25" s="275"/>
      <c r="L25" s="276"/>
      <c r="M25" s="276"/>
      <c r="N25" s="276"/>
      <c r="O25" s="277"/>
      <c r="P25" s="265"/>
    </row>
    <row r="26" spans="1:16" s="270" customFormat="1" x14ac:dyDescent="0.15">
      <c r="A26" s="235" t="s">
        <v>402</v>
      </c>
      <c r="B26" s="235"/>
      <c r="C26" s="235"/>
      <c r="D26" s="235"/>
      <c r="E26" s="235"/>
      <c r="F26" s="235"/>
      <c r="G26" s="235"/>
      <c r="H26" s="235"/>
      <c r="I26" s="235"/>
      <c r="J26" s="235"/>
      <c r="K26" s="235"/>
      <c r="L26" s="257"/>
      <c r="M26" s="257"/>
      <c r="N26" s="257"/>
      <c r="O26" s="235"/>
      <c r="P26" s="235"/>
    </row>
    <row r="27" spans="1:16" x14ac:dyDescent="0.15">
      <c r="K27" s="230"/>
      <c r="L27" s="230"/>
      <c r="M27" s="230"/>
      <c r="N27" s="230"/>
      <c r="O27" s="230"/>
      <c r="P27" s="230"/>
    </row>
    <row r="28" spans="1:16" ht="17.25" x14ac:dyDescent="0.15">
      <c r="A28" s="231" t="s">
        <v>403</v>
      </c>
      <c r="B28" s="232"/>
      <c r="C28" s="232"/>
      <c r="D28" s="232"/>
      <c r="E28" s="232"/>
      <c r="F28" s="232"/>
      <c r="G28" s="232"/>
      <c r="H28" s="232"/>
      <c r="I28" s="232"/>
      <c r="J28" s="232"/>
      <c r="K28" s="232"/>
      <c r="L28" s="232"/>
      <c r="M28" s="232"/>
      <c r="N28" s="232"/>
      <c r="O28" s="278"/>
    </row>
    <row r="29" spans="1:16" x14ac:dyDescent="0.15">
      <c r="A29" s="234"/>
      <c r="B29" s="230"/>
      <c r="C29" s="230"/>
      <c r="D29" s="230"/>
      <c r="E29" s="230"/>
      <c r="F29" s="230"/>
      <c r="G29" s="235" t="s">
        <v>404</v>
      </c>
      <c r="H29" s="235"/>
      <c r="I29" s="235"/>
      <c r="J29" s="235"/>
      <c r="K29" s="230"/>
      <c r="L29" s="230"/>
      <c r="M29" s="230"/>
      <c r="N29" s="230"/>
      <c r="O29" s="279"/>
    </row>
    <row r="30" spans="1:16" x14ac:dyDescent="0.15">
      <c r="A30" s="234"/>
      <c r="B30" s="230"/>
      <c r="C30" s="230"/>
      <c r="D30" s="230"/>
      <c r="E30" s="230"/>
      <c r="F30" s="230"/>
      <c r="G30" s="237"/>
      <c r="H30" s="238"/>
      <c r="I30" s="238"/>
      <c r="J30" s="239"/>
      <c r="K30" s="1150" t="s">
        <v>382</v>
      </c>
      <c r="L30" s="240"/>
      <c r="M30" s="241" t="s">
        <v>383</v>
      </c>
      <c r="N30" s="242"/>
    </row>
    <row r="31" spans="1:16" x14ac:dyDescent="0.15">
      <c r="A31" s="234"/>
      <c r="B31" s="230"/>
      <c r="C31" s="230"/>
      <c r="D31" s="230"/>
      <c r="E31" s="230"/>
      <c r="F31" s="230"/>
      <c r="G31" s="243"/>
      <c r="H31" s="244"/>
      <c r="I31" s="244"/>
      <c r="J31" s="245"/>
      <c r="K31" s="1151"/>
      <c r="L31" s="246" t="s">
        <v>384</v>
      </c>
      <c r="M31" s="247" t="s">
        <v>385</v>
      </c>
      <c r="N31" s="248" t="s">
        <v>386</v>
      </c>
    </row>
    <row r="32" spans="1:16" ht="27" customHeight="1" x14ac:dyDescent="0.15">
      <c r="A32" s="234"/>
      <c r="B32" s="230"/>
      <c r="C32" s="230"/>
      <c r="D32" s="230"/>
      <c r="E32" s="230"/>
      <c r="F32" s="230"/>
      <c r="G32" s="1163" t="s">
        <v>405</v>
      </c>
      <c r="H32" s="1164"/>
      <c r="I32" s="1164"/>
      <c r="J32" s="1165"/>
      <c r="K32" s="280">
        <v>317348</v>
      </c>
      <c r="L32" s="280">
        <v>144118</v>
      </c>
      <c r="M32" s="281">
        <v>137219</v>
      </c>
      <c r="N32" s="282">
        <v>5</v>
      </c>
    </row>
    <row r="33" spans="1:16" ht="13.5" customHeight="1" x14ac:dyDescent="0.15">
      <c r="A33" s="234"/>
      <c r="B33" s="230"/>
      <c r="C33" s="230"/>
      <c r="D33" s="230"/>
      <c r="E33" s="230"/>
      <c r="F33" s="230"/>
      <c r="G33" s="1163" t="s">
        <v>406</v>
      </c>
      <c r="H33" s="1164"/>
      <c r="I33" s="1164"/>
      <c r="J33" s="1165"/>
      <c r="K33" s="280" t="s">
        <v>391</v>
      </c>
      <c r="L33" s="280" t="s">
        <v>391</v>
      </c>
      <c r="M33" s="281" t="s">
        <v>391</v>
      </c>
      <c r="N33" s="282" t="s">
        <v>391</v>
      </c>
    </row>
    <row r="34" spans="1:16" ht="27" customHeight="1" x14ac:dyDescent="0.15">
      <c r="A34" s="234"/>
      <c r="B34" s="230"/>
      <c r="C34" s="230"/>
      <c r="D34" s="230"/>
      <c r="E34" s="230"/>
      <c r="F34" s="230"/>
      <c r="G34" s="1163" t="s">
        <v>407</v>
      </c>
      <c r="H34" s="1164"/>
      <c r="I34" s="1164"/>
      <c r="J34" s="1165"/>
      <c r="K34" s="280" t="s">
        <v>391</v>
      </c>
      <c r="L34" s="280" t="s">
        <v>391</v>
      </c>
      <c r="M34" s="281">
        <v>4</v>
      </c>
      <c r="N34" s="282" t="s">
        <v>391</v>
      </c>
    </row>
    <row r="35" spans="1:16" ht="27" customHeight="1" x14ac:dyDescent="0.15">
      <c r="A35" s="234"/>
      <c r="B35" s="230"/>
      <c r="C35" s="230"/>
      <c r="D35" s="230"/>
      <c r="E35" s="230"/>
      <c r="F35" s="230"/>
      <c r="G35" s="1163" t="s">
        <v>408</v>
      </c>
      <c r="H35" s="1164"/>
      <c r="I35" s="1164"/>
      <c r="J35" s="1165"/>
      <c r="K35" s="280">
        <v>52325</v>
      </c>
      <c r="L35" s="280">
        <v>23762</v>
      </c>
      <c r="M35" s="281">
        <v>30414</v>
      </c>
      <c r="N35" s="282">
        <v>-21.9</v>
      </c>
    </row>
    <row r="36" spans="1:16" ht="27" customHeight="1" x14ac:dyDescent="0.15">
      <c r="A36" s="234"/>
      <c r="B36" s="230"/>
      <c r="C36" s="230"/>
      <c r="D36" s="230"/>
      <c r="E36" s="230"/>
      <c r="F36" s="230"/>
      <c r="G36" s="1163" t="s">
        <v>409</v>
      </c>
      <c r="H36" s="1164"/>
      <c r="I36" s="1164"/>
      <c r="J36" s="1165"/>
      <c r="K36" s="280" t="s">
        <v>391</v>
      </c>
      <c r="L36" s="280" t="s">
        <v>391</v>
      </c>
      <c r="M36" s="281">
        <v>5195</v>
      </c>
      <c r="N36" s="282" t="s">
        <v>391</v>
      </c>
    </row>
    <row r="37" spans="1:16" ht="13.5" customHeight="1" x14ac:dyDescent="0.15">
      <c r="A37" s="234"/>
      <c r="B37" s="230"/>
      <c r="C37" s="230"/>
      <c r="D37" s="230"/>
      <c r="E37" s="230"/>
      <c r="F37" s="230"/>
      <c r="G37" s="1163" t="s">
        <v>410</v>
      </c>
      <c r="H37" s="1164"/>
      <c r="I37" s="1164"/>
      <c r="J37" s="1165"/>
      <c r="K37" s="280" t="s">
        <v>391</v>
      </c>
      <c r="L37" s="280" t="s">
        <v>391</v>
      </c>
      <c r="M37" s="281">
        <v>2257</v>
      </c>
      <c r="N37" s="282" t="s">
        <v>391</v>
      </c>
    </row>
    <row r="38" spans="1:16" ht="27" customHeight="1" x14ac:dyDescent="0.15">
      <c r="A38" s="234"/>
      <c r="B38" s="230"/>
      <c r="C38" s="230"/>
      <c r="D38" s="230"/>
      <c r="E38" s="230"/>
      <c r="F38" s="230"/>
      <c r="G38" s="1166" t="s">
        <v>411</v>
      </c>
      <c r="H38" s="1167"/>
      <c r="I38" s="1167"/>
      <c r="J38" s="1168"/>
      <c r="K38" s="283" t="s">
        <v>391</v>
      </c>
      <c r="L38" s="283" t="s">
        <v>391</v>
      </c>
      <c r="M38" s="284">
        <v>40</v>
      </c>
      <c r="N38" s="285" t="s">
        <v>391</v>
      </c>
      <c r="O38" s="279"/>
    </row>
    <row r="39" spans="1:16" x14ac:dyDescent="0.15">
      <c r="A39" s="234"/>
      <c r="B39" s="230"/>
      <c r="C39" s="230"/>
      <c r="D39" s="230"/>
      <c r="E39" s="230"/>
      <c r="F39" s="230"/>
      <c r="G39" s="1166" t="s">
        <v>412</v>
      </c>
      <c r="H39" s="1167"/>
      <c r="I39" s="1167"/>
      <c r="J39" s="1168"/>
      <c r="K39" s="286" t="s">
        <v>391</v>
      </c>
      <c r="L39" s="286" t="s">
        <v>391</v>
      </c>
      <c r="M39" s="287">
        <v>-7960</v>
      </c>
      <c r="N39" s="288" t="s">
        <v>391</v>
      </c>
      <c r="O39" s="279"/>
    </row>
    <row r="40" spans="1:16" ht="27" customHeight="1" x14ac:dyDescent="0.15">
      <c r="A40" s="234"/>
      <c r="B40" s="230"/>
      <c r="C40" s="230"/>
      <c r="D40" s="230"/>
      <c r="E40" s="230"/>
      <c r="F40" s="230"/>
      <c r="G40" s="1163" t="s">
        <v>413</v>
      </c>
      <c r="H40" s="1164"/>
      <c r="I40" s="1164"/>
      <c r="J40" s="1165"/>
      <c r="K40" s="286">
        <v>-319086</v>
      </c>
      <c r="L40" s="286">
        <v>-144907</v>
      </c>
      <c r="M40" s="287">
        <v>-124831</v>
      </c>
      <c r="N40" s="288">
        <v>16.100000000000001</v>
      </c>
      <c r="O40" s="279"/>
    </row>
    <row r="41" spans="1:16" x14ac:dyDescent="0.15">
      <c r="A41" s="234"/>
      <c r="B41" s="230"/>
      <c r="C41" s="230"/>
      <c r="D41" s="230"/>
      <c r="E41" s="230"/>
      <c r="F41" s="230"/>
      <c r="G41" s="1169" t="s">
        <v>225</v>
      </c>
      <c r="H41" s="1170"/>
      <c r="I41" s="1170"/>
      <c r="J41" s="1171"/>
      <c r="K41" s="280">
        <v>50587</v>
      </c>
      <c r="L41" s="286">
        <v>22973</v>
      </c>
      <c r="M41" s="287">
        <v>42339</v>
      </c>
      <c r="N41" s="288">
        <v>-45.7</v>
      </c>
      <c r="O41" s="279"/>
    </row>
    <row r="42" spans="1:16" x14ac:dyDescent="0.15">
      <c r="A42" s="234"/>
      <c r="B42" s="230"/>
      <c r="C42" s="230"/>
      <c r="D42" s="230"/>
      <c r="E42" s="230"/>
      <c r="F42" s="230"/>
      <c r="G42" s="289" t="s">
        <v>414</v>
      </c>
      <c r="H42" s="230"/>
      <c r="I42" s="230"/>
      <c r="J42" s="230"/>
      <c r="K42" s="230"/>
      <c r="L42" s="230"/>
      <c r="M42" s="257"/>
      <c r="N42" s="257"/>
      <c r="O42" s="279"/>
    </row>
    <row r="43" spans="1:16" x14ac:dyDescent="0.15">
      <c r="A43" s="234"/>
      <c r="B43" s="230"/>
      <c r="C43" s="230"/>
      <c r="D43" s="230"/>
      <c r="E43" s="230"/>
      <c r="F43" s="230"/>
      <c r="G43" s="230"/>
      <c r="H43" s="230"/>
      <c r="I43" s="230"/>
      <c r="J43" s="230"/>
      <c r="K43" s="230"/>
      <c r="L43" s="290"/>
      <c r="M43" s="257"/>
      <c r="N43" s="230"/>
      <c r="O43" s="279"/>
    </row>
    <row r="44" spans="1:16" x14ac:dyDescent="0.15">
      <c r="A44" s="234"/>
      <c r="B44" s="230"/>
      <c r="C44" s="230"/>
      <c r="D44" s="230"/>
      <c r="E44" s="230"/>
      <c r="F44" s="230"/>
      <c r="G44" s="230"/>
      <c r="H44" s="230"/>
      <c r="I44" s="230"/>
      <c r="J44" s="230"/>
      <c r="K44" s="230"/>
      <c r="L44" s="230"/>
      <c r="M44" s="257"/>
      <c r="N44" s="230"/>
    </row>
    <row r="45" spans="1:16" x14ac:dyDescent="0.15">
      <c r="A45" s="232"/>
      <c r="B45" s="232"/>
      <c r="C45" s="232"/>
      <c r="D45" s="232"/>
      <c r="E45" s="232"/>
      <c r="F45" s="232"/>
      <c r="G45" s="232"/>
      <c r="H45" s="232"/>
      <c r="I45" s="232"/>
      <c r="J45" s="232"/>
      <c r="K45" s="232"/>
      <c r="L45" s="232"/>
      <c r="M45" s="291"/>
      <c r="N45" s="232"/>
      <c r="O45" s="232"/>
      <c r="P45" s="230"/>
    </row>
    <row r="46" spans="1:16" x14ac:dyDescent="0.15">
      <c r="A46" s="292"/>
      <c r="B46" s="292"/>
      <c r="C46" s="292"/>
      <c r="D46" s="292"/>
      <c r="E46" s="292"/>
      <c r="F46" s="292"/>
      <c r="G46" s="292"/>
      <c r="H46" s="292"/>
      <c r="I46" s="292"/>
      <c r="J46" s="292"/>
      <c r="K46" s="292"/>
      <c r="L46" s="292"/>
      <c r="M46" s="292"/>
      <c r="N46" s="292"/>
      <c r="O46" s="292"/>
      <c r="P46" s="230"/>
    </row>
    <row r="47" spans="1:16" ht="17.25" customHeight="1" x14ac:dyDescent="0.15">
      <c r="A47" s="293" t="s">
        <v>415</v>
      </c>
      <c r="B47" s="230"/>
      <c r="C47" s="230"/>
      <c r="D47" s="230"/>
      <c r="E47" s="230"/>
      <c r="F47" s="230"/>
      <c r="G47" s="230"/>
      <c r="H47" s="230"/>
      <c r="I47" s="230"/>
      <c r="J47" s="230"/>
      <c r="K47" s="230"/>
      <c r="L47" s="230"/>
      <c r="M47" s="230"/>
      <c r="N47" s="230"/>
    </row>
    <row r="48" spans="1:16" x14ac:dyDescent="0.15">
      <c r="A48" s="234"/>
      <c r="B48" s="230"/>
      <c r="C48" s="230"/>
      <c r="D48" s="230"/>
      <c r="E48" s="230"/>
      <c r="F48" s="230"/>
      <c r="G48" s="294" t="s">
        <v>416</v>
      </c>
      <c r="H48" s="294"/>
      <c r="I48" s="294"/>
      <c r="J48" s="294"/>
      <c r="K48" s="294"/>
      <c r="L48" s="294"/>
      <c r="M48" s="295"/>
      <c r="N48" s="294"/>
    </row>
    <row r="49" spans="1:14" ht="13.5" customHeight="1" x14ac:dyDescent="0.15">
      <c r="A49" s="234"/>
      <c r="B49" s="230"/>
      <c r="C49" s="230"/>
      <c r="D49" s="230"/>
      <c r="E49" s="230"/>
      <c r="F49" s="230"/>
      <c r="G49" s="296"/>
      <c r="H49" s="297"/>
      <c r="I49" s="1158" t="s">
        <v>382</v>
      </c>
      <c r="J49" s="1160" t="s">
        <v>417</v>
      </c>
      <c r="K49" s="1161"/>
      <c r="L49" s="1161"/>
      <c r="M49" s="1161"/>
      <c r="N49" s="1162"/>
    </row>
    <row r="50" spans="1:14" x14ac:dyDescent="0.15">
      <c r="A50" s="234"/>
      <c r="B50" s="230"/>
      <c r="C50" s="230"/>
      <c r="D50" s="230"/>
      <c r="E50" s="230"/>
      <c r="F50" s="230"/>
      <c r="G50" s="298"/>
      <c r="H50" s="299"/>
      <c r="I50" s="1159"/>
      <c r="J50" s="300" t="s">
        <v>418</v>
      </c>
      <c r="K50" s="301" t="s">
        <v>419</v>
      </c>
      <c r="L50" s="302" t="s">
        <v>420</v>
      </c>
      <c r="M50" s="303" t="s">
        <v>421</v>
      </c>
      <c r="N50" s="304" t="s">
        <v>422</v>
      </c>
    </row>
    <row r="51" spans="1:14" x14ac:dyDescent="0.15">
      <c r="A51" s="234"/>
      <c r="B51" s="230"/>
      <c r="C51" s="230"/>
      <c r="D51" s="230"/>
      <c r="E51" s="230"/>
      <c r="F51" s="230"/>
      <c r="G51" s="296" t="s">
        <v>423</v>
      </c>
      <c r="H51" s="297"/>
      <c r="I51" s="305">
        <v>261239</v>
      </c>
      <c r="J51" s="306">
        <v>111403</v>
      </c>
      <c r="K51" s="307">
        <v>10.1</v>
      </c>
      <c r="L51" s="308">
        <v>216155</v>
      </c>
      <c r="M51" s="309">
        <v>-35.299999999999997</v>
      </c>
      <c r="N51" s="310">
        <v>45.4</v>
      </c>
    </row>
    <row r="52" spans="1:14" x14ac:dyDescent="0.15">
      <c r="A52" s="234"/>
      <c r="B52" s="230"/>
      <c r="C52" s="230"/>
      <c r="D52" s="230"/>
      <c r="E52" s="230"/>
      <c r="F52" s="230"/>
      <c r="G52" s="311"/>
      <c r="H52" s="312" t="s">
        <v>424</v>
      </c>
      <c r="I52" s="313">
        <v>203242</v>
      </c>
      <c r="J52" s="314">
        <v>86670</v>
      </c>
      <c r="K52" s="315">
        <v>33.6</v>
      </c>
      <c r="L52" s="316">
        <v>108827</v>
      </c>
      <c r="M52" s="317">
        <v>-19.600000000000001</v>
      </c>
      <c r="N52" s="318">
        <v>53.2</v>
      </c>
    </row>
    <row r="53" spans="1:14" x14ac:dyDescent="0.15">
      <c r="A53" s="234"/>
      <c r="B53" s="230"/>
      <c r="C53" s="230"/>
      <c r="D53" s="230"/>
      <c r="E53" s="230"/>
      <c r="F53" s="230"/>
      <c r="G53" s="296" t="s">
        <v>425</v>
      </c>
      <c r="H53" s="297"/>
      <c r="I53" s="305">
        <v>183643</v>
      </c>
      <c r="J53" s="306">
        <v>80158</v>
      </c>
      <c r="K53" s="307">
        <v>-28</v>
      </c>
      <c r="L53" s="308">
        <v>228305</v>
      </c>
      <c r="M53" s="309">
        <v>5.6</v>
      </c>
      <c r="N53" s="310">
        <v>-33.6</v>
      </c>
    </row>
    <row r="54" spans="1:14" x14ac:dyDescent="0.15">
      <c r="A54" s="234"/>
      <c r="B54" s="230"/>
      <c r="C54" s="230"/>
      <c r="D54" s="230"/>
      <c r="E54" s="230"/>
      <c r="F54" s="230"/>
      <c r="G54" s="311"/>
      <c r="H54" s="312" t="s">
        <v>424</v>
      </c>
      <c r="I54" s="313">
        <v>93061</v>
      </c>
      <c r="J54" s="314">
        <v>40620</v>
      </c>
      <c r="K54" s="315">
        <v>-53.1</v>
      </c>
      <c r="L54" s="316">
        <v>86611</v>
      </c>
      <c r="M54" s="317">
        <v>-20.399999999999999</v>
      </c>
      <c r="N54" s="318">
        <v>-32.700000000000003</v>
      </c>
    </row>
    <row r="55" spans="1:14" x14ac:dyDescent="0.15">
      <c r="A55" s="234"/>
      <c r="B55" s="230"/>
      <c r="C55" s="230"/>
      <c r="D55" s="230"/>
      <c r="E55" s="230"/>
      <c r="F55" s="230"/>
      <c r="G55" s="296" t="s">
        <v>426</v>
      </c>
      <c r="H55" s="297"/>
      <c r="I55" s="305">
        <v>338846</v>
      </c>
      <c r="J55" s="306">
        <v>148617</v>
      </c>
      <c r="K55" s="307">
        <v>85.4</v>
      </c>
      <c r="L55" s="308">
        <v>316331</v>
      </c>
      <c r="M55" s="309">
        <v>38.6</v>
      </c>
      <c r="N55" s="310">
        <v>46.8</v>
      </c>
    </row>
    <row r="56" spans="1:14" x14ac:dyDescent="0.15">
      <c r="A56" s="234"/>
      <c r="B56" s="230"/>
      <c r="C56" s="230"/>
      <c r="D56" s="230"/>
      <c r="E56" s="230"/>
      <c r="F56" s="230"/>
      <c r="G56" s="311"/>
      <c r="H56" s="312" t="s">
        <v>424</v>
      </c>
      <c r="I56" s="313">
        <v>124474</v>
      </c>
      <c r="J56" s="314">
        <v>54594</v>
      </c>
      <c r="K56" s="315">
        <v>34.4</v>
      </c>
      <c r="L56" s="316">
        <v>106387</v>
      </c>
      <c r="M56" s="317">
        <v>22.8</v>
      </c>
      <c r="N56" s="318">
        <v>11.6</v>
      </c>
    </row>
    <row r="57" spans="1:14" x14ac:dyDescent="0.15">
      <c r="A57" s="234"/>
      <c r="B57" s="230"/>
      <c r="C57" s="230"/>
      <c r="D57" s="230"/>
      <c r="E57" s="230"/>
      <c r="F57" s="230"/>
      <c r="G57" s="296" t="s">
        <v>427</v>
      </c>
      <c r="H57" s="297"/>
      <c r="I57" s="305">
        <v>351964</v>
      </c>
      <c r="J57" s="306">
        <v>157619</v>
      </c>
      <c r="K57" s="307">
        <v>6.1</v>
      </c>
      <c r="L57" s="308">
        <v>333013</v>
      </c>
      <c r="M57" s="309">
        <v>5.3</v>
      </c>
      <c r="N57" s="310">
        <v>0.8</v>
      </c>
    </row>
    <row r="58" spans="1:14" x14ac:dyDescent="0.15">
      <c r="A58" s="234"/>
      <c r="B58" s="230"/>
      <c r="C58" s="230"/>
      <c r="D58" s="230"/>
      <c r="E58" s="230"/>
      <c r="F58" s="230"/>
      <c r="G58" s="311"/>
      <c r="H58" s="312" t="s">
        <v>424</v>
      </c>
      <c r="I58" s="313">
        <v>239351</v>
      </c>
      <c r="J58" s="314">
        <v>107188</v>
      </c>
      <c r="K58" s="315">
        <v>96.3</v>
      </c>
      <c r="L58" s="316">
        <v>126732</v>
      </c>
      <c r="M58" s="317">
        <v>19.100000000000001</v>
      </c>
      <c r="N58" s="318">
        <v>77.2</v>
      </c>
    </row>
    <row r="59" spans="1:14" x14ac:dyDescent="0.15">
      <c r="A59" s="234"/>
      <c r="B59" s="230"/>
      <c r="C59" s="230"/>
      <c r="D59" s="230"/>
      <c r="E59" s="230"/>
      <c r="F59" s="230"/>
      <c r="G59" s="296" t="s">
        <v>428</v>
      </c>
      <c r="H59" s="297"/>
      <c r="I59" s="305">
        <v>255214</v>
      </c>
      <c r="J59" s="306">
        <v>115901</v>
      </c>
      <c r="K59" s="307">
        <v>-26.5</v>
      </c>
      <c r="L59" s="308">
        <v>280458</v>
      </c>
      <c r="M59" s="309">
        <v>-15.8</v>
      </c>
      <c r="N59" s="310">
        <v>-10.7</v>
      </c>
    </row>
    <row r="60" spans="1:14" x14ac:dyDescent="0.15">
      <c r="A60" s="234"/>
      <c r="B60" s="230"/>
      <c r="C60" s="230"/>
      <c r="D60" s="230"/>
      <c r="E60" s="230"/>
      <c r="F60" s="230"/>
      <c r="G60" s="311"/>
      <c r="H60" s="312" t="s">
        <v>424</v>
      </c>
      <c r="I60" s="319">
        <v>110691</v>
      </c>
      <c r="J60" s="314">
        <v>50268</v>
      </c>
      <c r="K60" s="315">
        <v>-53.1</v>
      </c>
      <c r="L60" s="316">
        <v>127286</v>
      </c>
      <c r="M60" s="317">
        <v>0.4</v>
      </c>
      <c r="N60" s="318">
        <v>-53.5</v>
      </c>
    </row>
    <row r="61" spans="1:14" x14ac:dyDescent="0.15">
      <c r="A61" s="234"/>
      <c r="B61" s="230"/>
      <c r="C61" s="230"/>
      <c r="D61" s="230"/>
      <c r="E61" s="230"/>
      <c r="F61" s="230"/>
      <c r="G61" s="296" t="s">
        <v>429</v>
      </c>
      <c r="H61" s="320"/>
      <c r="I61" s="321">
        <v>278181</v>
      </c>
      <c r="J61" s="322">
        <v>122740</v>
      </c>
      <c r="K61" s="323">
        <v>9.4</v>
      </c>
      <c r="L61" s="324">
        <v>274852</v>
      </c>
      <c r="M61" s="325">
        <v>-0.3</v>
      </c>
      <c r="N61" s="310">
        <v>9.6999999999999993</v>
      </c>
    </row>
    <row r="62" spans="1:14" x14ac:dyDescent="0.15">
      <c r="A62" s="234"/>
      <c r="B62" s="230"/>
      <c r="C62" s="230"/>
      <c r="D62" s="230"/>
      <c r="E62" s="230"/>
      <c r="F62" s="230"/>
      <c r="G62" s="311"/>
      <c r="H62" s="312" t="s">
        <v>424</v>
      </c>
      <c r="I62" s="313">
        <v>154164</v>
      </c>
      <c r="J62" s="314">
        <v>67868</v>
      </c>
      <c r="K62" s="315">
        <v>11.6</v>
      </c>
      <c r="L62" s="316">
        <v>111169</v>
      </c>
      <c r="M62" s="317">
        <v>0.5</v>
      </c>
      <c r="N62" s="318">
        <v>11.1</v>
      </c>
    </row>
    <row r="63" spans="1:14" x14ac:dyDescent="0.15">
      <c r="A63" s="234"/>
      <c r="B63" s="230"/>
      <c r="C63" s="230"/>
      <c r="D63" s="230"/>
      <c r="E63" s="230"/>
      <c r="F63" s="230"/>
      <c r="G63" s="230"/>
      <c r="H63" s="230"/>
      <c r="I63" s="230"/>
      <c r="J63" s="230"/>
      <c r="K63" s="230"/>
      <c r="L63" s="230"/>
      <c r="M63" s="230"/>
      <c r="N63" s="230"/>
    </row>
    <row r="64" spans="1:14" x14ac:dyDescent="0.15">
      <c r="A64" s="234"/>
      <c r="B64" s="230"/>
      <c r="C64" s="230"/>
      <c r="D64" s="230"/>
      <c r="E64" s="230"/>
      <c r="F64" s="230"/>
      <c r="G64" s="230"/>
      <c r="H64" s="230"/>
      <c r="I64" s="230"/>
      <c r="J64" s="230"/>
      <c r="K64" s="230"/>
      <c r="L64" s="230"/>
      <c r="M64" s="230"/>
      <c r="N64" s="230"/>
    </row>
    <row r="65" spans="1:16" x14ac:dyDescent="0.15">
      <c r="A65" s="234"/>
      <c r="B65" s="230"/>
      <c r="C65" s="230"/>
      <c r="D65" s="230"/>
      <c r="E65" s="230"/>
      <c r="F65" s="230"/>
      <c r="G65" s="230"/>
      <c r="H65" s="230"/>
      <c r="I65" s="230"/>
      <c r="J65" s="230"/>
      <c r="K65" s="230"/>
      <c r="L65" s="230"/>
      <c r="M65" s="230"/>
      <c r="N65" s="230"/>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0"/>
      <c r="H67" s="230"/>
      <c r="I67" s="230"/>
      <c r="J67" s="230"/>
      <c r="K67" s="230"/>
      <c r="L67" s="230"/>
      <c r="M67" s="230"/>
      <c r="N67" s="230"/>
      <c r="O67" s="230"/>
      <c r="P67" s="230"/>
    </row>
    <row r="68" spans="1:16" ht="13.5" hidden="1" customHeight="1" x14ac:dyDescent="0.15">
      <c r="G68" s="230"/>
      <c r="H68" s="230"/>
      <c r="I68" s="230"/>
      <c r="J68" s="230"/>
      <c r="K68" s="230"/>
      <c r="L68" s="230"/>
      <c r="M68" s="230"/>
      <c r="N68" s="230"/>
    </row>
    <row r="69" spans="1:16" ht="13.5" hidden="1" customHeight="1" x14ac:dyDescent="0.15">
      <c r="G69" s="230"/>
      <c r="H69" s="230"/>
      <c r="I69" s="230"/>
      <c r="J69" s="230"/>
      <c r="K69" s="230"/>
      <c r="L69" s="230"/>
      <c r="M69" s="230"/>
      <c r="N69" s="230"/>
    </row>
    <row r="70" spans="1:16" hidden="1" x14ac:dyDescent="0.15">
      <c r="G70" s="230"/>
      <c r="H70" s="230"/>
      <c r="I70" s="230"/>
      <c r="J70" s="230"/>
      <c r="K70" s="230"/>
      <c r="L70" s="230"/>
      <c r="M70" s="230"/>
      <c r="N70" s="230"/>
    </row>
    <row r="71" spans="1:16" hidden="1" x14ac:dyDescent="0.15">
      <c r="G71" s="230"/>
      <c r="H71" s="230"/>
      <c r="I71" s="230"/>
      <c r="J71" s="230"/>
      <c r="K71" s="230"/>
      <c r="L71" s="230"/>
      <c r="M71" s="230"/>
      <c r="N71" s="230"/>
    </row>
    <row r="72" spans="1:16" hidden="1" x14ac:dyDescent="0.15">
      <c r="G72" s="230"/>
      <c r="H72" s="230"/>
      <c r="I72" s="230"/>
      <c r="J72" s="230"/>
      <c r="K72" s="230"/>
      <c r="L72" s="230"/>
      <c r="M72" s="230"/>
      <c r="N72" s="230"/>
    </row>
    <row r="73" spans="1:16" hidden="1" x14ac:dyDescent="0.15">
      <c r="G73" s="230"/>
      <c r="H73" s="230"/>
      <c r="I73" s="230"/>
      <c r="J73" s="230"/>
      <c r="K73" s="230"/>
      <c r="L73" s="230"/>
      <c r="M73" s="230"/>
      <c r="N73" s="230"/>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28" customWidth="1"/>
    <col min="2" max="16" width="9" style="228" customWidth="1"/>
    <col min="17" max="17" width="9.125" style="228" customWidth="1"/>
    <col min="18" max="18" width="9.125" style="228" bestFit="1" customWidth="1"/>
    <col min="19" max="34" width="9" style="228" customWidth="1"/>
    <col min="35" max="16384" width="9" style="227" hidden="1"/>
  </cols>
  <sheetData>
    <row r="1" spans="2:34" ht="13.5" customHeight="1" x14ac:dyDescent="0.15">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2:34" x14ac:dyDescent="0.15">
      <c r="B2" s="227"/>
      <c r="T2" s="227"/>
    </row>
    <row r="3" spans="2:34" x14ac:dyDescent="0.15">
      <c r="C3" s="227"/>
      <c r="D3" s="227"/>
      <c r="E3" s="227"/>
      <c r="F3" s="227"/>
      <c r="G3" s="227"/>
      <c r="H3" s="227"/>
      <c r="I3" s="227"/>
      <c r="J3" s="227"/>
      <c r="K3" s="227"/>
      <c r="L3" s="227"/>
      <c r="M3" s="227"/>
      <c r="N3" s="227"/>
      <c r="O3" s="227"/>
      <c r="P3" s="227"/>
      <c r="Q3" s="227"/>
      <c r="R3" s="227"/>
      <c r="S3" s="227"/>
      <c r="U3" s="227"/>
      <c r="V3" s="227"/>
      <c r="W3" s="227"/>
      <c r="X3" s="227"/>
      <c r="Y3" s="227"/>
      <c r="Z3" s="227"/>
      <c r="AA3" s="227"/>
      <c r="AB3" s="227"/>
      <c r="AC3" s="227"/>
      <c r="AD3" s="227"/>
      <c r="AE3" s="227"/>
      <c r="AF3" s="227"/>
      <c r="AG3" s="227"/>
      <c r="AH3" s="227"/>
    </row>
    <row r="4" spans="2:34" x14ac:dyDescent="0.15"/>
    <row r="5" spans="2:34" x14ac:dyDescent="0.15"/>
    <row r="6" spans="2:34" x14ac:dyDescent="0.15"/>
    <row r="7" spans="2:34" x14ac:dyDescent="0.15"/>
    <row r="8" spans="2:34" x14ac:dyDescent="0.15"/>
    <row r="9" spans="2:34" x14ac:dyDescent="0.15">
      <c r="AH9" s="227"/>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27"/>
    </row>
    <row r="18" spans="34:34" x14ac:dyDescent="0.15"/>
    <row r="19" spans="34:34" x14ac:dyDescent="0.15"/>
    <row r="20" spans="34:34" x14ac:dyDescent="0.15">
      <c r="AH20" s="227"/>
    </row>
    <row r="21" spans="34:34" x14ac:dyDescent="0.15">
      <c r="AH21" s="227"/>
    </row>
    <row r="22" spans="34:34" x14ac:dyDescent="0.15"/>
    <row r="23" spans="34:34" x14ac:dyDescent="0.15"/>
    <row r="24" spans="34:34" x14ac:dyDescent="0.15"/>
    <row r="25" spans="34:34" x14ac:dyDescent="0.15"/>
    <row r="26" spans="34:34" x14ac:dyDescent="0.15"/>
    <row r="27" spans="34:34" x14ac:dyDescent="0.15"/>
    <row r="28" spans="34:34" x14ac:dyDescent="0.15">
      <c r="AH28" s="227"/>
    </row>
    <row r="29" spans="34:34" x14ac:dyDescent="0.15"/>
    <row r="30" spans="34:34" x14ac:dyDescent="0.15"/>
    <row r="31" spans="34:34" x14ac:dyDescent="0.15"/>
    <row r="32" spans="34:34" x14ac:dyDescent="0.15"/>
    <row r="33" spans="2:34" x14ac:dyDescent="0.15">
      <c r="B33" s="227"/>
      <c r="G33" s="227"/>
      <c r="I33" s="227"/>
    </row>
    <row r="34" spans="2:34" x14ac:dyDescent="0.15">
      <c r="C34" s="227"/>
      <c r="P34" s="227"/>
      <c r="R34" s="227"/>
      <c r="U34" s="227"/>
    </row>
    <row r="35" spans="2:34" x14ac:dyDescent="0.15">
      <c r="D35" s="227"/>
      <c r="E35" s="227"/>
      <c r="T35" s="227"/>
      <c r="W35" s="227"/>
      <c r="AC35" s="227"/>
      <c r="AD35" s="227"/>
      <c r="AE35" s="227"/>
      <c r="AF35" s="227"/>
      <c r="AG35" s="227"/>
      <c r="AH35" s="227"/>
    </row>
    <row r="36" spans="2:34" x14ac:dyDescent="0.15">
      <c r="F36" s="227"/>
      <c r="H36" s="227"/>
      <c r="J36" s="227"/>
      <c r="K36" s="227"/>
      <c r="L36" s="227"/>
      <c r="M36" s="227"/>
      <c r="N36" s="227"/>
      <c r="O36" s="227"/>
      <c r="Q36" s="227"/>
      <c r="S36" s="227"/>
      <c r="V36" s="227"/>
      <c r="X36" s="227"/>
      <c r="Y36" s="227"/>
      <c r="Z36" s="227"/>
      <c r="AA36" s="227"/>
      <c r="AB36" s="227"/>
      <c r="AC36" s="227"/>
      <c r="AD36" s="227"/>
      <c r="AE36" s="227"/>
      <c r="AF36" s="227"/>
      <c r="AG36" s="227"/>
      <c r="AH36" s="227"/>
    </row>
    <row r="37" spans="2:34" x14ac:dyDescent="0.15">
      <c r="AH37" s="227"/>
    </row>
    <row r="38" spans="2:34" x14ac:dyDescent="0.15">
      <c r="AG38" s="227"/>
      <c r="AH38" s="227"/>
    </row>
    <row r="39" spans="2:34" x14ac:dyDescent="0.15"/>
    <row r="40" spans="2:34" x14ac:dyDescent="0.15">
      <c r="U40" s="227"/>
    </row>
    <row r="41" spans="2:34" x14ac:dyDescent="0.15">
      <c r="R41" s="227"/>
    </row>
    <row r="42" spans="2:34" x14ac:dyDescent="0.15">
      <c r="T42" s="227"/>
      <c r="W42" s="227"/>
    </row>
    <row r="43" spans="2:34" x14ac:dyDescent="0.15">
      <c r="Q43" s="227"/>
      <c r="S43" s="227"/>
      <c r="V43" s="227"/>
      <c r="X43" s="227"/>
      <c r="Y43" s="227"/>
      <c r="Z43" s="227"/>
      <c r="AA43" s="227"/>
      <c r="AB43" s="227"/>
      <c r="AC43" s="227"/>
      <c r="AD43" s="227"/>
      <c r="AE43" s="227"/>
      <c r="AF43" s="227"/>
      <c r="AG43" s="227"/>
      <c r="AH43" s="227"/>
    </row>
    <row r="44" spans="2:34" x14ac:dyDescent="0.15">
      <c r="AH44" s="227"/>
    </row>
    <row r="45" spans="2:34" x14ac:dyDescent="0.15"/>
    <row r="46" spans="2:34" x14ac:dyDescent="0.15"/>
    <row r="47" spans="2:34" x14ac:dyDescent="0.15"/>
    <row r="48" spans="2:34" x14ac:dyDescent="0.15">
      <c r="AG48" s="227"/>
      <c r="AH48" s="227"/>
    </row>
    <row r="49" spans="29:34" x14ac:dyDescent="0.15">
      <c r="AH49" s="227"/>
    </row>
    <row r="50" spans="29:34" x14ac:dyDescent="0.15">
      <c r="AH50" s="227"/>
    </row>
    <row r="51" spans="29:34" x14ac:dyDescent="0.15">
      <c r="AC51" s="227"/>
      <c r="AD51" s="227"/>
      <c r="AE51" s="227"/>
      <c r="AF51" s="227"/>
      <c r="AG51" s="227"/>
      <c r="AH51" s="227"/>
    </row>
    <row r="52" spans="29:34" x14ac:dyDescent="0.15"/>
    <row r="53" spans="29:34" x14ac:dyDescent="0.15"/>
    <row r="54" spans="29:34" x14ac:dyDescent="0.15">
      <c r="AH54" s="227"/>
    </row>
    <row r="55" spans="29:34" x14ac:dyDescent="0.15"/>
    <row r="56" spans="29:34" x14ac:dyDescent="0.15"/>
    <row r="57" spans="29:34" x14ac:dyDescent="0.15"/>
    <row r="58" spans="29:34" x14ac:dyDescent="0.15">
      <c r="AH58" s="227"/>
    </row>
    <row r="59" spans="29:34" x14ac:dyDescent="0.15"/>
    <row r="60" spans="29:34" x14ac:dyDescent="0.15"/>
    <row r="61" spans="29:34" x14ac:dyDescent="0.15"/>
    <row r="62" spans="29:34" x14ac:dyDescent="0.15"/>
    <row r="63" spans="29:34" x14ac:dyDescent="0.15">
      <c r="AH63" s="227"/>
    </row>
    <row r="64" spans="29:34" x14ac:dyDescent="0.15">
      <c r="AG64" s="227"/>
      <c r="AH64" s="227"/>
    </row>
    <row r="65" spans="32:34" x14ac:dyDescent="0.15"/>
    <row r="66" spans="32:34" x14ac:dyDescent="0.15"/>
    <row r="67" spans="32:34" x14ac:dyDescent="0.15"/>
    <row r="68" spans="32:34" x14ac:dyDescent="0.15"/>
    <row r="69" spans="32:34" x14ac:dyDescent="0.15">
      <c r="AF69" s="227"/>
      <c r="AG69" s="227"/>
      <c r="AH69" s="227"/>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27"/>
    </row>
    <row r="83" spans="25:34" x14ac:dyDescent="0.15">
      <c r="Z83" s="227"/>
      <c r="AA83" s="227"/>
      <c r="AB83" s="227"/>
      <c r="AC83" s="227"/>
      <c r="AD83" s="227"/>
      <c r="AE83" s="227"/>
      <c r="AF83" s="227"/>
      <c r="AG83" s="227"/>
      <c r="AH83" s="227"/>
    </row>
    <row r="84" spans="25:34" x14ac:dyDescent="0.15"/>
    <row r="85" spans="25:34" x14ac:dyDescent="0.15"/>
    <row r="86" spans="25:34" x14ac:dyDescent="0.15"/>
    <row r="87" spans="25:34" x14ac:dyDescent="0.15"/>
    <row r="88" spans="25:34" x14ac:dyDescent="0.15">
      <c r="AH88" s="2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7"/>
      <c r="AG94" s="227"/>
      <c r="AH94" s="227"/>
    </row>
    <row r="95" spans="25:34" ht="13.5" customHeight="1" x14ac:dyDescent="0.15">
      <c r="AH95" s="2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7"/>
    </row>
    <row r="102" spans="33:34" ht="13.5" customHeight="1" x14ac:dyDescent="0.15"/>
    <row r="103" spans="33:34" ht="13.5" customHeight="1" x14ac:dyDescent="0.15"/>
    <row r="104" spans="33:34" ht="13.5" customHeight="1" x14ac:dyDescent="0.15">
      <c r="AG104" s="227"/>
      <c r="AH104" s="2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7"/>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27"/>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28" customWidth="1"/>
    <col min="2" max="16" width="9" style="228" customWidth="1"/>
    <col min="17" max="17" width="9.125" style="228" customWidth="1"/>
    <col min="18" max="18" width="9.125" style="228" bestFit="1" customWidth="1"/>
    <col min="19" max="34" width="9" style="228" customWidth="1"/>
    <col min="35" max="16384" width="9" style="227" hidden="1"/>
  </cols>
  <sheetData>
    <row r="1" spans="1:34" ht="13.5" customHeight="1" x14ac:dyDescent="0.15">
      <c r="A1" s="227"/>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x14ac:dyDescent="0.15">
      <c r="B2" s="227"/>
      <c r="T2" s="227"/>
    </row>
    <row r="3" spans="1:34" x14ac:dyDescent="0.15">
      <c r="C3" s="227"/>
      <c r="D3" s="227"/>
      <c r="E3" s="227"/>
      <c r="F3" s="227"/>
      <c r="G3" s="227"/>
      <c r="H3" s="227"/>
      <c r="I3" s="227"/>
      <c r="J3" s="227"/>
      <c r="K3" s="227"/>
      <c r="L3" s="227"/>
      <c r="M3" s="227"/>
      <c r="N3" s="227"/>
      <c r="O3" s="227"/>
      <c r="P3" s="227"/>
      <c r="Q3" s="227"/>
      <c r="R3" s="227"/>
      <c r="S3" s="227"/>
      <c r="U3" s="227"/>
      <c r="V3" s="227"/>
      <c r="W3" s="227"/>
      <c r="X3" s="227"/>
      <c r="Y3" s="227"/>
      <c r="Z3" s="227"/>
      <c r="AA3" s="227"/>
      <c r="AB3" s="227"/>
      <c r="AC3" s="227"/>
      <c r="AD3" s="227"/>
      <c r="AE3" s="227"/>
      <c r="AF3" s="227"/>
      <c r="AG3" s="227"/>
      <c r="AH3" s="227"/>
    </row>
    <row r="4" spans="1:34" x14ac:dyDescent="0.15"/>
    <row r="5" spans="1:34" x14ac:dyDescent="0.15"/>
    <row r="6" spans="1:34" x14ac:dyDescent="0.15"/>
    <row r="7" spans="1:34" x14ac:dyDescent="0.15"/>
    <row r="8" spans="1:34" x14ac:dyDescent="0.15"/>
    <row r="9" spans="1:34" x14ac:dyDescent="0.15">
      <c r="AH9" s="227"/>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27"/>
    </row>
    <row r="18" spans="34:34" x14ac:dyDescent="0.15"/>
    <row r="19" spans="34:34" x14ac:dyDescent="0.15"/>
    <row r="20" spans="34:34" x14ac:dyDescent="0.15">
      <c r="AH20" s="227"/>
    </row>
    <row r="21" spans="34:34" x14ac:dyDescent="0.15">
      <c r="AH21" s="227"/>
    </row>
    <row r="22" spans="34:34" x14ac:dyDescent="0.15"/>
    <row r="23" spans="34:34" x14ac:dyDescent="0.15"/>
    <row r="24" spans="34:34" x14ac:dyDescent="0.15"/>
    <row r="25" spans="34:34" x14ac:dyDescent="0.15"/>
    <row r="26" spans="34:34" x14ac:dyDescent="0.15"/>
    <row r="27" spans="34:34" x14ac:dyDescent="0.15"/>
    <row r="28" spans="34:34" x14ac:dyDescent="0.15">
      <c r="AH28" s="227"/>
    </row>
    <row r="29" spans="34:34" x14ac:dyDescent="0.15"/>
    <row r="30" spans="34:34" x14ac:dyDescent="0.15"/>
    <row r="31" spans="34:34" x14ac:dyDescent="0.15"/>
    <row r="32" spans="34:34" x14ac:dyDescent="0.15"/>
    <row r="33" spans="2:34" x14ac:dyDescent="0.15">
      <c r="B33" s="227"/>
      <c r="G33" s="227"/>
      <c r="I33" s="227"/>
    </row>
    <row r="34" spans="2:34" x14ac:dyDescent="0.15">
      <c r="C34" s="227"/>
      <c r="P34" s="227"/>
      <c r="R34" s="227"/>
      <c r="U34" s="227"/>
    </row>
    <row r="35" spans="2:34" x14ac:dyDescent="0.15">
      <c r="D35" s="227"/>
      <c r="E35" s="227"/>
      <c r="T35" s="227"/>
      <c r="W35" s="227"/>
      <c r="AC35" s="227"/>
      <c r="AD35" s="227"/>
      <c r="AE35" s="227"/>
      <c r="AF35" s="227"/>
      <c r="AG35" s="227"/>
      <c r="AH35" s="227"/>
    </row>
    <row r="36" spans="2:34" x14ac:dyDescent="0.15">
      <c r="F36" s="227"/>
      <c r="H36" s="227"/>
      <c r="J36" s="227"/>
      <c r="K36" s="227"/>
      <c r="L36" s="227"/>
      <c r="M36" s="227"/>
      <c r="N36" s="227"/>
      <c r="O36" s="227"/>
      <c r="Q36" s="227"/>
      <c r="S36" s="227"/>
      <c r="V36" s="227"/>
      <c r="X36" s="227"/>
      <c r="Y36" s="227"/>
      <c r="Z36" s="227"/>
      <c r="AA36" s="227"/>
      <c r="AB36" s="227"/>
      <c r="AC36" s="227"/>
      <c r="AD36" s="227"/>
      <c r="AE36" s="227"/>
      <c r="AF36" s="227"/>
      <c r="AG36" s="227"/>
      <c r="AH36" s="227"/>
    </row>
    <row r="37" spans="2:34" x14ac:dyDescent="0.15">
      <c r="AH37" s="227"/>
    </row>
    <row r="38" spans="2:34" x14ac:dyDescent="0.15">
      <c r="AG38" s="227"/>
      <c r="AH38" s="227"/>
    </row>
    <row r="39" spans="2:34" x14ac:dyDescent="0.15"/>
    <row r="40" spans="2:34" x14ac:dyDescent="0.15">
      <c r="U40" s="227"/>
    </row>
    <row r="41" spans="2:34" x14ac:dyDescent="0.15">
      <c r="R41" s="227"/>
    </row>
    <row r="42" spans="2:34" x14ac:dyDescent="0.15">
      <c r="T42" s="227"/>
      <c r="W42" s="227"/>
    </row>
    <row r="43" spans="2:34" x14ac:dyDescent="0.15">
      <c r="Q43" s="227"/>
      <c r="S43" s="227"/>
      <c r="V43" s="227"/>
      <c r="X43" s="227"/>
      <c r="Y43" s="227"/>
      <c r="Z43" s="227"/>
      <c r="AA43" s="227"/>
      <c r="AB43" s="227"/>
      <c r="AC43" s="227"/>
      <c r="AD43" s="227"/>
      <c r="AE43" s="227"/>
      <c r="AF43" s="227"/>
      <c r="AG43" s="227"/>
      <c r="AH43" s="227"/>
    </row>
    <row r="44" spans="2:34" x14ac:dyDescent="0.15">
      <c r="AH44" s="227"/>
    </row>
    <row r="45" spans="2:34" x14ac:dyDescent="0.15"/>
    <row r="46" spans="2:34" x14ac:dyDescent="0.15"/>
    <row r="47" spans="2:34" x14ac:dyDescent="0.15"/>
    <row r="48" spans="2:34" x14ac:dyDescent="0.15">
      <c r="AG48" s="227"/>
      <c r="AH48" s="227"/>
    </row>
    <row r="49" spans="29:34" x14ac:dyDescent="0.15">
      <c r="AH49" s="227"/>
    </row>
    <row r="50" spans="29:34" x14ac:dyDescent="0.15">
      <c r="AH50" s="227"/>
    </row>
    <row r="51" spans="29:34" x14ac:dyDescent="0.15">
      <c r="AC51" s="227"/>
      <c r="AD51" s="227"/>
      <c r="AE51" s="227"/>
      <c r="AF51" s="227"/>
      <c r="AG51" s="227"/>
      <c r="AH51" s="227"/>
    </row>
    <row r="52" spans="29:34" x14ac:dyDescent="0.15"/>
    <row r="53" spans="29:34" x14ac:dyDescent="0.15"/>
    <row r="54" spans="29:34" x14ac:dyDescent="0.15">
      <c r="AH54" s="227"/>
    </row>
    <row r="55" spans="29:34" x14ac:dyDescent="0.15"/>
    <row r="56" spans="29:34" x14ac:dyDescent="0.15"/>
    <row r="57" spans="29:34" x14ac:dyDescent="0.15"/>
    <row r="58" spans="29:34" x14ac:dyDescent="0.15">
      <c r="AH58" s="227"/>
    </row>
    <row r="59" spans="29:34" x14ac:dyDescent="0.15"/>
    <row r="60" spans="29:34" x14ac:dyDescent="0.15"/>
    <row r="61" spans="29:34" x14ac:dyDescent="0.15"/>
    <row r="62" spans="29:34" x14ac:dyDescent="0.15"/>
    <row r="63" spans="29:34" x14ac:dyDescent="0.15">
      <c r="AH63" s="227"/>
    </row>
    <row r="64" spans="29:34" x14ac:dyDescent="0.15">
      <c r="AG64" s="227"/>
      <c r="AH64" s="227"/>
    </row>
    <row r="65" spans="32:34" x14ac:dyDescent="0.15"/>
    <row r="66" spans="32:34" x14ac:dyDescent="0.15"/>
    <row r="67" spans="32:34" x14ac:dyDescent="0.15"/>
    <row r="68" spans="32:34" x14ac:dyDescent="0.15"/>
    <row r="69" spans="32:34" x14ac:dyDescent="0.15">
      <c r="AF69" s="227"/>
      <c r="AG69" s="227"/>
      <c r="AH69" s="227"/>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27"/>
    </row>
    <row r="83" spans="25:34" x14ac:dyDescent="0.15">
      <c r="Z83" s="227"/>
      <c r="AA83" s="227"/>
      <c r="AB83" s="227"/>
      <c r="AC83" s="227"/>
      <c r="AD83" s="227"/>
      <c r="AE83" s="227"/>
      <c r="AF83" s="227"/>
      <c r="AG83" s="227"/>
      <c r="AH83" s="227"/>
    </row>
    <row r="84" spans="25:34" x14ac:dyDescent="0.15"/>
    <row r="85" spans="25:34" x14ac:dyDescent="0.15"/>
    <row r="86" spans="25:34" x14ac:dyDescent="0.15"/>
    <row r="87" spans="25:34" x14ac:dyDescent="0.15"/>
    <row r="88" spans="25:34" x14ac:dyDescent="0.15">
      <c r="AH88" s="2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7"/>
      <c r="AG94" s="227"/>
      <c r="AH94" s="227"/>
    </row>
    <row r="95" spans="25:34" ht="13.5" customHeight="1" x14ac:dyDescent="0.15">
      <c r="AH95" s="2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7"/>
    </row>
    <row r="102" spans="33:34" ht="13.5" customHeight="1" x14ac:dyDescent="0.15"/>
    <row r="103" spans="33:34" ht="13.5" customHeight="1" x14ac:dyDescent="0.15"/>
    <row r="104" spans="33:34" ht="13.5" customHeight="1" x14ac:dyDescent="0.15">
      <c r="AG104" s="227"/>
      <c r="AH104" s="2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7"/>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27"/>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431</v>
      </c>
      <c r="G46" s="8" t="s">
        <v>432</v>
      </c>
      <c r="H46" s="8" t="s">
        <v>433</v>
      </c>
      <c r="I46" s="8" t="s">
        <v>434</v>
      </c>
      <c r="J46" s="9" t="s">
        <v>435</v>
      </c>
    </row>
    <row r="47" spans="2:10" ht="57.75" customHeight="1" x14ac:dyDescent="0.15">
      <c r="B47" s="10"/>
      <c r="C47" s="1172" t="s">
        <v>3</v>
      </c>
      <c r="D47" s="1172"/>
      <c r="E47" s="1173"/>
      <c r="F47" s="11">
        <v>39.770000000000003</v>
      </c>
      <c r="G47" s="12">
        <v>42.74</v>
      </c>
      <c r="H47" s="12">
        <v>42.34</v>
      </c>
      <c r="I47" s="12">
        <v>42.29</v>
      </c>
      <c r="J47" s="13">
        <v>44.78</v>
      </c>
    </row>
    <row r="48" spans="2:10" ht="57.75" customHeight="1" x14ac:dyDescent="0.15">
      <c r="B48" s="14"/>
      <c r="C48" s="1174" t="s">
        <v>4</v>
      </c>
      <c r="D48" s="1174"/>
      <c r="E48" s="1175"/>
      <c r="F48" s="15">
        <v>7.31</v>
      </c>
      <c r="G48" s="16">
        <v>12.4</v>
      </c>
      <c r="H48" s="16">
        <v>10.61</v>
      </c>
      <c r="I48" s="16">
        <v>9.25</v>
      </c>
      <c r="J48" s="17">
        <v>10.37</v>
      </c>
    </row>
    <row r="49" spans="2:10" ht="57.75" customHeight="1" thickBot="1" x14ac:dyDescent="0.2">
      <c r="B49" s="18"/>
      <c r="C49" s="1176" t="s">
        <v>5</v>
      </c>
      <c r="D49" s="1176"/>
      <c r="E49" s="1177"/>
      <c r="F49" s="19" t="s">
        <v>436</v>
      </c>
      <c r="G49" s="20">
        <v>4.54</v>
      </c>
      <c r="H49" s="20" t="s">
        <v>437</v>
      </c>
      <c r="I49" s="20" t="s">
        <v>438</v>
      </c>
      <c r="J49" s="21">
        <v>6.68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2017-03-10T04:15:56Z</cp:lastPrinted>
  <dcterms:created xsi:type="dcterms:W3CDTF">2017-02-15T23:17:35Z</dcterms:created>
  <dcterms:modified xsi:type="dcterms:W3CDTF">2017-05-23T05:13:36Z</dcterms:modified>
</cp:coreProperties>
</file>