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2" sheetId="1" r:id="rId1"/>
  </sheets>
  <definedNames>
    <definedName name="_5６農家人口" localSheetId="0">'232'!$B$1:$B$28</definedName>
    <definedName name="_5６農家人口">#REF!</definedName>
    <definedName name="_Regression_Int" localSheetId="0" hidden="1">1</definedName>
    <definedName name="_xlnm.Print_Area" localSheetId="0">'232'!$A$1:$T$29</definedName>
    <definedName name="Print_Area_MI" localSheetId="0">'232'!$B$1:$B$28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<sst xmlns="http://schemas.openxmlformats.org/spreadsheetml/2006/main" count="88" uniqueCount="52">
  <si>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</si>
  <si>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</si>
  <si>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</si>
  <si>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</si>
  <si>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</si>
  <si>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</si>
  <si>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</si>
  <si>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</si>
  <si>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</si>
  <si>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</si>
  <si>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</si>
  <si>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</si>
  <si>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</si>
  <si>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</si>
  <si>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</si>
  <si>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</si>
  <si>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</si>
  <si>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</si>
  <si>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</si>
  <si>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</si>
  <si>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</si>
  <si>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</si>
  <si>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</si>
  <si>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</si>
  <si>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</si>
  <si>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</si>
  <si>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</si>
  <si>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</si>
  <si>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</si>
  <si>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</si>
  <si>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</si>
  <si>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</si>
  <si>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</si>
  <si>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</si>
  <si>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</si>
  <si>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</si>
  <si>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</si>
  <si>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</si>
  <si>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>死亡・不詳</t>
  </si>
  <si>
    <t xml:space="preserve"> </t>
  </si>
  <si>
    <t>大学等進学者　</t>
  </si>
  <si>
    <t>特別支援学校高等部専攻科</t>
  </si>
  <si>
    <t>専修学校等入学者</t>
  </si>
  <si>
    <t>その他</t>
  </si>
  <si>
    <t>一時的な仕事に就いた者</t>
  </si>
  <si>
    <t>一</t>
  </si>
  <si>
    <t>上</t>
  </si>
  <si>
    <t>不</t>
  </si>
  <si>
    <t>資料：文部科学省「学校基本調査」</t>
  </si>
  <si>
    <t>各年度5月1日</t>
  </si>
  <si>
    <r>
      <t>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32.</t>
    </r>
    <r>
      <rPr>
        <sz val="14"/>
        <rFont val="ＭＳ 明朝"/>
        <family val="1"/>
      </rPr>
      <t>高等学校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卒業者の進路状況　　</t>
    </r>
  </si>
  <si>
    <t>平成15年度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</si>
</sst>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3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7" fillId="0" borderId="10" xfId="61" applyNumberFormat="1" applyFont="1" applyBorder="1" applyAlignment="1" applyProtection="1">
      <alignment horizontal="centerContinuous" vertical="center"/>
      <protection/>
    </xf>
    <xf numFmtId="176" fontId="7" fillId="0" borderId="10" xfId="61" applyNumberFormat="1" applyFont="1" applyBorder="1" applyAlignment="1">
      <alignment horizontal="centerContinuous" vertical="center"/>
      <protection/>
    </xf>
    <xf numFmtId="176" fontId="7" fillId="0" borderId="11" xfId="61" applyNumberFormat="1" applyFont="1" applyBorder="1" applyAlignment="1">
      <alignment horizontal="centerContinuous" vertical="center"/>
      <protection/>
    </xf>
    <xf numFmtId="176" fontId="7" fillId="0" borderId="12" xfId="61" applyNumberFormat="1" applyFont="1" applyBorder="1" applyAlignment="1" applyProtection="1">
      <alignment horizontal="centerContinuous"/>
      <protection/>
    </xf>
    <xf numFmtId="176" fontId="7" fillId="0" borderId="13" xfId="61" applyNumberFormat="1" applyFont="1" applyBorder="1" applyAlignment="1" applyProtection="1">
      <alignment horizontal="centerContinuous"/>
      <protection/>
    </xf>
    <xf numFmtId="176" fontId="7" fillId="0" borderId="14" xfId="61" applyNumberFormat="1" applyFont="1" applyBorder="1" applyAlignment="1" applyProtection="1">
      <alignment horizontal="centerContinuous"/>
      <protection/>
    </xf>
    <xf numFmtId="176" fontId="7" fillId="0" borderId="11" xfId="61" applyNumberFormat="1" applyFont="1" applyBorder="1" applyAlignment="1" applyProtection="1">
      <alignment horizontal="centerContinuous" vertical="center"/>
      <protection/>
    </xf>
    <xf numFmtId="176" fontId="7" fillId="0" borderId="15" xfId="61" applyNumberFormat="1" applyFont="1" applyBorder="1" applyAlignment="1" applyProtection="1">
      <alignment horizontal="centerContinuous" vertical="center"/>
      <protection/>
    </xf>
    <xf numFmtId="176" fontId="7" fillId="0" borderId="16" xfId="61" applyNumberFormat="1" applyFont="1" applyBorder="1" applyAlignment="1" applyProtection="1">
      <alignment horizontal="centerContinuous" vertical="center"/>
      <protection/>
    </xf>
    <xf numFmtId="176" fontId="7" fillId="0" borderId="11" xfId="61" applyNumberFormat="1" applyFont="1" applyBorder="1" applyAlignment="1" applyProtection="1">
      <alignment horizontal="center" vertical="center"/>
      <protection/>
    </xf>
    <xf numFmtId="176" fontId="7" fillId="0" borderId="17" xfId="61" applyNumberFormat="1" applyFont="1" applyBorder="1" applyAlignment="1" applyProtection="1">
      <alignment horizontal="center" vertical="center"/>
      <protection/>
    </xf>
    <xf numFmtId="41" fontId="4" fillId="0" borderId="0" xfId="62" applyNumberFormat="1" applyFont="1">
      <alignment/>
      <protection/>
    </xf>
    <xf numFmtId="41" fontId="4" fillId="0" borderId="0" xfId="62" applyNumberFormat="1" applyFont="1" applyBorder="1" applyProtection="1">
      <alignment/>
      <protection/>
    </xf>
    <xf numFmtId="41" fontId="4" fillId="0" borderId="0" xfId="63" applyNumberFormat="1" applyFont="1">
      <alignment/>
      <protection/>
    </xf>
    <xf numFmtId="176" fontId="4" fillId="0" borderId="18" xfId="61" applyNumberFormat="1" applyFont="1" applyBorder="1" applyAlignment="1">
      <alignment horizontal="center"/>
      <protection/>
    </xf>
    <xf numFmtId="176" fontId="4" fillId="0" borderId="19" xfId="61" applyNumberFormat="1" applyFont="1" applyBorder="1" applyAlignment="1">
      <alignment horizontal="center"/>
      <protection/>
    </xf>
    <xf numFmtId="41" fontId="4" fillId="0" borderId="0" xfId="62" applyNumberFormat="1" applyFont="1" applyBorder="1">
      <alignment/>
      <protection/>
    </xf>
    <xf numFmtId="176" fontId="4" fillId="0" borderId="13" xfId="61" applyNumberFormat="1" applyFont="1" applyBorder="1" applyAlignment="1" applyProtection="1" quotePrefix="1">
      <alignment horizontal="center"/>
      <protection/>
    </xf>
    <xf numFmtId="41" fontId="8" fillId="0" borderId="0" xfId="62" applyNumberFormat="1" applyFont="1" applyFill="1" applyBorder="1">
      <alignment/>
      <protection/>
    </xf>
    <xf numFmtId="41" fontId="9" fillId="0" borderId="0" xfId="62" applyNumberFormat="1" applyFont="1">
      <alignment/>
      <protection/>
    </xf>
    <xf numFmtId="176" fontId="9" fillId="0" borderId="0" xfId="61" applyNumberFormat="1" applyFont="1">
      <alignment/>
      <protection/>
    </xf>
    <xf numFmtId="176" fontId="4" fillId="0" borderId="19" xfId="61" applyNumberFormat="1" applyFont="1" applyBorder="1" applyAlignment="1" applyProtection="1">
      <alignment horizontal="distributed"/>
      <protection/>
    </xf>
    <xf numFmtId="41" fontId="10" fillId="0" borderId="0" xfId="62" applyNumberFormat="1" applyFont="1" applyBorder="1" applyProtection="1">
      <alignment/>
      <protection locked="0"/>
    </xf>
    <xf numFmtId="41" fontId="10" fillId="0" borderId="0" xfId="62" applyNumberFormat="1" applyFont="1" applyProtection="1">
      <alignment/>
      <protection locked="0"/>
    </xf>
    <xf numFmtId="41" fontId="10" fillId="0" borderId="0" xfId="63" applyNumberFormat="1" applyFont="1" applyProtection="1">
      <alignment/>
      <protection locked="0"/>
    </xf>
    <xf numFmtId="41" fontId="10" fillId="0" borderId="0" xfId="63" applyNumberFormat="1" applyFont="1" applyFill="1" applyProtection="1">
      <alignment/>
      <protection locked="0"/>
    </xf>
    <xf numFmtId="176" fontId="4" fillId="0" borderId="20" xfId="61" applyNumberFormat="1" applyFont="1" applyBorder="1" applyAlignment="1" applyProtection="1">
      <alignment horizontal="distributed"/>
      <protection/>
    </xf>
    <xf numFmtId="176" fontId="4" fillId="0" borderId="0" xfId="61" applyNumberFormat="1" applyFont="1" applyBorder="1">
      <alignment/>
      <protection/>
    </xf>
    <xf numFmtId="0" fontId="0" fillId="0" borderId="10" xfId="61" applyBorder="1" applyAlignment="1">
      <alignment horizontal="right"/>
      <protection/>
    </xf>
    <xf numFmtId="176" fontId="9" fillId="0" borderId="19" xfId="61" applyNumberFormat="1" applyFont="1" applyBorder="1" applyAlignment="1" applyProtection="1">
      <alignment horizontal="center"/>
      <protection/>
    </xf>
    <xf numFmtId="176" fontId="4" fillId="0" borderId="19" xfId="61" applyNumberFormat="1" applyFont="1" applyBorder="1" applyAlignment="1" applyProtection="1">
      <alignment horizontal="center"/>
      <protection locked="0"/>
    </xf>
    <xf numFmtId="176" fontId="4" fillId="0" borderId="19" xfId="61" applyNumberFormat="1" applyFont="1" applyBorder="1" applyAlignment="1" applyProtection="1" quotePrefix="1">
      <alignment horizontal="center"/>
      <protection locked="0"/>
    </xf>
    <xf numFmtId="176" fontId="4" fillId="0" borderId="0" xfId="61" applyNumberFormat="1" applyFont="1" applyAlignment="1">
      <alignment horizontal="right" vertical="center"/>
      <protection/>
    </xf>
    <xf numFmtId="176" fontId="9" fillId="0" borderId="19" xfId="61" applyNumberFormat="1" applyFont="1" applyBorder="1" applyAlignment="1">
      <alignment horizontal="center"/>
      <protection/>
    </xf>
    <xf numFmtId="176" fontId="9" fillId="0" borderId="13" xfId="61" applyNumberFormat="1" applyFont="1" applyBorder="1" applyAlignment="1" applyProtection="1" quotePrefix="1">
      <alignment horizontal="center"/>
      <protection/>
    </xf>
    <xf numFmtId="176" fontId="9" fillId="0" borderId="16" xfId="61" applyNumberFormat="1" applyFont="1" applyBorder="1" applyAlignment="1" applyProtection="1">
      <alignment horizontal="centerContinuous"/>
      <protection/>
    </xf>
    <xf numFmtId="176" fontId="9" fillId="0" borderId="14" xfId="61" applyNumberFormat="1" applyFont="1" applyBorder="1" applyAlignment="1" applyProtection="1">
      <alignment horizontal="centerContinuous" vertical="center"/>
      <protection/>
    </xf>
    <xf numFmtId="41" fontId="9" fillId="0" borderId="0" xfId="62" applyNumberFormat="1" applyFont="1" applyBorder="1" applyProtection="1">
      <alignment/>
      <protection/>
    </xf>
    <xf numFmtId="41" fontId="12" fillId="0" borderId="0" xfId="62" applyNumberFormat="1" applyFont="1" applyBorder="1" applyProtection="1">
      <alignment/>
      <protection locked="0"/>
    </xf>
    <xf numFmtId="41" fontId="12" fillId="0" borderId="0" xfId="63" applyNumberFormat="1" applyFont="1" applyBorder="1" applyProtection="1">
      <alignment/>
      <protection locked="0"/>
    </xf>
    <xf numFmtId="41" fontId="12" fillId="0" borderId="0" xfId="63" applyNumberFormat="1" applyFont="1" applyProtection="1">
      <alignment/>
      <protection locked="0"/>
    </xf>
    <xf numFmtId="176" fontId="9" fillId="0" borderId="18" xfId="61" applyNumberFormat="1" applyFont="1" applyBorder="1" applyAlignment="1">
      <alignment horizontal="center"/>
      <protection/>
    </xf>
    <xf numFmtId="176" fontId="9" fillId="0" borderId="19" xfId="61" applyNumberFormat="1" applyFont="1" applyBorder="1" applyAlignment="1" applyProtection="1">
      <alignment horizontal="distributed"/>
      <protection/>
    </xf>
    <xf numFmtId="41" fontId="12" fillId="0" borderId="0" xfId="62" applyNumberFormat="1" applyFont="1" applyProtection="1">
      <alignment/>
      <protection locked="0"/>
    </xf>
    <xf numFmtId="176" fontId="9" fillId="0" borderId="13" xfId="61" applyNumberFormat="1" applyFont="1" applyBorder="1" applyAlignment="1" applyProtection="1">
      <alignment horizontal="distributed"/>
      <protection/>
    </xf>
    <xf numFmtId="41" fontId="9" fillId="0" borderId="17" xfId="62" applyNumberFormat="1" applyFont="1" applyBorder="1">
      <alignment/>
      <protection/>
    </xf>
    <xf numFmtId="41" fontId="9" fillId="0" borderId="12" xfId="62" applyNumberFormat="1" applyFont="1" applyBorder="1" applyProtection="1">
      <alignment/>
      <protection/>
    </xf>
    <xf numFmtId="41" fontId="12" fillId="0" borderId="12" xfId="62" applyNumberFormat="1" applyFont="1" applyBorder="1" applyProtection="1">
      <alignment/>
      <protection locked="0"/>
    </xf>
    <xf numFmtId="41" fontId="12" fillId="0" borderId="12" xfId="63" applyNumberFormat="1" applyFont="1" applyBorder="1" applyProtection="1">
      <alignment/>
      <protection locked="0"/>
    </xf>
    <xf numFmtId="176" fontId="9" fillId="0" borderId="17" xfId="61" applyNumberFormat="1" applyFont="1" applyBorder="1" applyAlignment="1">
      <alignment horizontal="center"/>
      <protection/>
    </xf>
    <xf numFmtId="176" fontId="7" fillId="0" borderId="21" xfId="61" applyNumberFormat="1" applyFont="1" applyBorder="1" applyAlignment="1" applyProtection="1">
      <alignment horizontal="centerContinuous" vertical="center"/>
      <protection/>
    </xf>
    <xf numFmtId="176" fontId="7" fillId="0" borderId="22" xfId="61" applyNumberFormat="1" applyFont="1" applyBorder="1" applyAlignment="1" applyProtection="1">
      <alignment horizontal="center" vertical="center"/>
      <protection/>
    </xf>
    <xf numFmtId="176" fontId="12" fillId="0" borderId="19" xfId="61" applyNumberFormat="1" applyFont="1" applyBorder="1" applyAlignment="1" applyProtection="1" quotePrefix="1">
      <alignment horizontal="center"/>
      <protection/>
    </xf>
    <xf numFmtId="41" fontId="9" fillId="0" borderId="0" xfId="62" applyNumberFormat="1" applyFont="1" applyFill="1" applyBorder="1" applyProtection="1">
      <alignment/>
      <protection/>
    </xf>
    <xf numFmtId="41" fontId="4" fillId="0" borderId="0" xfId="63" applyNumberFormat="1" applyFont="1" applyFill="1">
      <alignment/>
      <protection/>
    </xf>
    <xf numFmtId="41" fontId="12" fillId="0" borderId="0" xfId="63" applyNumberFormat="1" applyFont="1" applyFill="1" applyProtection="1">
      <alignment/>
      <protection locked="0"/>
    </xf>
    <xf numFmtId="41" fontId="12" fillId="0" borderId="12" xfId="63" applyNumberFormat="1" applyFont="1" applyFill="1" applyBorder="1" applyProtection="1">
      <alignment/>
      <protection locked="0"/>
    </xf>
    <xf numFmtId="176" fontId="0" fillId="0" borderId="0" xfId="61" applyNumberFormat="1" applyFont="1" applyAlignment="1" applyProtection="1">
      <alignment horizontal="center"/>
      <protection/>
    </xf>
    <xf numFmtId="176" fontId="9" fillId="0" borderId="23" xfId="61" applyNumberFormat="1" applyFont="1" applyBorder="1" applyAlignment="1" applyProtection="1">
      <alignment horizontal="center" vertical="center" textRotation="255"/>
      <protection/>
    </xf>
    <xf numFmtId="176" fontId="9" fillId="0" borderId="19" xfId="61" applyNumberFormat="1" applyFont="1" applyBorder="1" applyAlignment="1" applyProtection="1">
      <alignment horizontal="center" vertical="center" textRotation="255"/>
      <protection/>
    </xf>
    <xf numFmtId="176" fontId="9" fillId="0" borderId="13" xfId="61" applyNumberFormat="1" applyFont="1" applyBorder="1" applyAlignment="1" applyProtection="1">
      <alignment horizontal="center" vertical="center" textRotation="255"/>
      <protection/>
    </xf>
    <xf numFmtId="176" fontId="7" fillId="0" borderId="24" xfId="61" applyNumberFormat="1" applyFont="1" applyBorder="1" applyAlignment="1" applyProtection="1">
      <alignment horizontal="center" vertical="center" wrapText="1"/>
      <protection/>
    </xf>
    <xf numFmtId="176" fontId="7" fillId="0" borderId="17" xfId="61" applyNumberFormat="1" applyFont="1" applyBorder="1" applyAlignment="1" applyProtection="1">
      <alignment horizontal="center" vertical="center" wrapText="1"/>
      <protection/>
    </xf>
    <xf numFmtId="176" fontId="11" fillId="0" borderId="23" xfId="61" applyNumberFormat="1" applyFont="1" applyBorder="1" applyAlignment="1" applyProtection="1">
      <alignment horizontal="center" vertical="center" textRotation="255" wrapText="1"/>
      <protection/>
    </xf>
    <xf numFmtId="176" fontId="11" fillId="0" borderId="19" xfId="61" applyNumberFormat="1" applyFont="1" applyBorder="1" applyAlignment="1" applyProtection="1">
      <alignment horizontal="center" vertical="center" textRotation="255" wrapText="1"/>
      <protection/>
    </xf>
    <xf numFmtId="176" fontId="11" fillId="0" borderId="13" xfId="61" applyNumberFormat="1" applyFont="1" applyBorder="1" applyAlignment="1" applyProtection="1">
      <alignment horizontal="center" vertical="center" textRotation="255" wrapText="1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42" xfId="62"/>
    <cellStyle name="標準_242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8"/>
  <sheetViews>
    <sheetView tabSelected="1" view="pageBreakPreview" zoomScaleSheetLayoutView="100" workbookViewId="0" topLeftCell="A1">
      <selection activeCell="A1" sqref="A1:T1"/>
    </sheetView>
  </sheetViews>
  <sheetFormatPr defaultColWidth="17" defaultRowHeight="12" customHeight="1"/>
  <cols>
    <col min="1" max="1" width="3.16015625" style="1" customWidth="1"/>
    <col min="2" max="2" width="21.16015625" style="1" customWidth="1"/>
    <col min="3" max="6" width="7.5" style="1" customWidth="1"/>
    <col min="7" max="7" width="6.91015625" style="1" customWidth="1"/>
    <col min="8" max="19" width="7.5" style="1" customWidth="1"/>
    <col min="20" max="20" width="2.5" style="1" customWidth="1"/>
    <col min="21" max="16384" width="17" style="1" customWidth="1"/>
  </cols>
  <sheetData>
    <row r="1" spans="1:20" ht="17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8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4"/>
      <c r="Q2" s="5"/>
      <c r="R2" s="32"/>
      <c r="S2" s="32"/>
      <c r="T2" s="36" t="s">
        <v>49</v>
      </c>
    </row>
    <row r="3" spans="1:20" ht="24" customHeight="1" thickTop="1">
      <c r="A3" s="70" t="s">
        <v>1</v>
      </c>
      <c r="B3" s="71"/>
      <c r="C3" s="6" t="s">
        <v>2</v>
      </c>
      <c r="D3" s="7"/>
      <c r="E3" s="8"/>
      <c r="F3" s="6" t="s">
        <v>3</v>
      </c>
      <c r="G3" s="9"/>
      <c r="H3" s="10" t="s">
        <v>4</v>
      </c>
      <c r="I3" s="54"/>
      <c r="J3" s="11" t="s">
        <v>5</v>
      </c>
      <c r="K3" s="12"/>
      <c r="L3" s="10" t="s">
        <v>6</v>
      </c>
      <c r="M3" s="12"/>
      <c r="N3" s="10" t="s">
        <v>7</v>
      </c>
      <c r="O3" s="12"/>
      <c r="P3" s="10" t="s">
        <v>8</v>
      </c>
      <c r="Q3" s="12"/>
      <c r="R3" s="10" t="s">
        <v>9</v>
      </c>
      <c r="S3" s="12"/>
      <c r="T3" s="65" t="s">
        <v>10</v>
      </c>
    </row>
    <row r="4" spans="1:20" ht="24" customHeight="1">
      <c r="A4" s="72"/>
      <c r="B4" s="73"/>
      <c r="C4" s="13" t="s">
        <v>11</v>
      </c>
      <c r="D4" s="14" t="s">
        <v>12</v>
      </c>
      <c r="E4" s="14" t="s">
        <v>13</v>
      </c>
      <c r="F4" s="13" t="s">
        <v>14</v>
      </c>
      <c r="G4" s="14" t="s">
        <v>15</v>
      </c>
      <c r="H4" s="14" t="s">
        <v>12</v>
      </c>
      <c r="I4" s="55" t="s">
        <v>13</v>
      </c>
      <c r="J4" s="14" t="s">
        <v>12</v>
      </c>
      <c r="K4" s="14" t="s">
        <v>13</v>
      </c>
      <c r="L4" s="14" t="s">
        <v>12</v>
      </c>
      <c r="M4" s="14" t="s">
        <v>13</v>
      </c>
      <c r="N4" s="14" t="s">
        <v>12</v>
      </c>
      <c r="O4" s="14" t="s">
        <v>13</v>
      </c>
      <c r="P4" s="14" t="s">
        <v>12</v>
      </c>
      <c r="Q4" s="14" t="s">
        <v>13</v>
      </c>
      <c r="R4" s="14" t="s">
        <v>12</v>
      </c>
      <c r="S4" s="14" t="s">
        <v>13</v>
      </c>
      <c r="T4" s="66"/>
    </row>
    <row r="5" spans="1:20" ht="12" customHeight="1">
      <c r="A5" s="33"/>
      <c r="B5" s="34" t="s">
        <v>51</v>
      </c>
      <c r="C5" s="15">
        <v>13814</v>
      </c>
      <c r="D5" s="16">
        <v>7011</v>
      </c>
      <c r="E5" s="16">
        <v>6803</v>
      </c>
      <c r="F5" s="15">
        <v>13743</v>
      </c>
      <c r="G5" s="15">
        <v>71</v>
      </c>
      <c r="H5" s="15">
        <v>4119</v>
      </c>
      <c r="I5" s="15">
        <v>4458</v>
      </c>
      <c r="J5" s="17">
        <v>384</v>
      </c>
      <c r="K5" s="17">
        <v>212</v>
      </c>
      <c r="L5" s="17">
        <v>1569</v>
      </c>
      <c r="M5" s="17">
        <v>156</v>
      </c>
      <c r="N5" s="17">
        <v>472</v>
      </c>
      <c r="O5" s="17">
        <v>856</v>
      </c>
      <c r="P5" s="17">
        <v>133</v>
      </c>
      <c r="Q5" s="17">
        <v>261</v>
      </c>
      <c r="R5" s="17">
        <v>334</v>
      </c>
      <c r="S5" s="17">
        <v>860</v>
      </c>
      <c r="T5" s="18">
        <v>15</v>
      </c>
    </row>
    <row r="6" spans="1:20" ht="12" customHeight="1">
      <c r="A6" s="33" t="s">
        <v>16</v>
      </c>
      <c r="B6" s="35">
        <v>16</v>
      </c>
      <c r="C6" s="15">
        <v>13451</v>
      </c>
      <c r="D6" s="16">
        <v>6787</v>
      </c>
      <c r="E6" s="16">
        <v>6664</v>
      </c>
      <c r="F6" s="15">
        <v>13374</v>
      </c>
      <c r="G6" s="15">
        <v>77</v>
      </c>
      <c r="H6" s="15">
        <v>3843</v>
      </c>
      <c r="I6" s="15">
        <v>4371</v>
      </c>
      <c r="J6" s="17">
        <v>393</v>
      </c>
      <c r="K6" s="17">
        <v>186</v>
      </c>
      <c r="L6" s="17">
        <v>1550</v>
      </c>
      <c r="M6" s="17">
        <v>160</v>
      </c>
      <c r="N6" s="17">
        <v>531</v>
      </c>
      <c r="O6" s="17">
        <v>861</v>
      </c>
      <c r="P6" s="17">
        <v>139</v>
      </c>
      <c r="Q6" s="17">
        <v>282</v>
      </c>
      <c r="R6" s="17">
        <v>331</v>
      </c>
      <c r="S6" s="17">
        <v>804</v>
      </c>
      <c r="T6" s="18">
        <v>16</v>
      </c>
    </row>
    <row r="7" spans="1:20" ht="12" customHeight="1">
      <c r="A7" s="33"/>
      <c r="B7" s="35">
        <v>17</v>
      </c>
      <c r="C7" s="15">
        <v>13059</v>
      </c>
      <c r="D7" s="16">
        <v>6573</v>
      </c>
      <c r="E7" s="16">
        <v>6486</v>
      </c>
      <c r="F7" s="15">
        <v>12975</v>
      </c>
      <c r="G7" s="15">
        <v>84</v>
      </c>
      <c r="H7" s="15">
        <v>3733</v>
      </c>
      <c r="I7" s="15">
        <v>4130</v>
      </c>
      <c r="J7" s="17">
        <v>388</v>
      </c>
      <c r="K7" s="17">
        <v>222</v>
      </c>
      <c r="L7" s="17">
        <v>1494</v>
      </c>
      <c r="M7" s="17">
        <v>162</v>
      </c>
      <c r="N7" s="17">
        <v>474</v>
      </c>
      <c r="O7" s="17">
        <v>851</v>
      </c>
      <c r="P7" s="17">
        <v>152</v>
      </c>
      <c r="Q7" s="17">
        <v>265</v>
      </c>
      <c r="R7" s="17">
        <v>332</v>
      </c>
      <c r="S7" s="17">
        <v>856</v>
      </c>
      <c r="T7" s="18">
        <v>17</v>
      </c>
    </row>
    <row r="8" spans="1:20" ht="12" customHeight="1">
      <c r="A8" s="33"/>
      <c r="B8" s="35">
        <v>18</v>
      </c>
      <c r="C8" s="15">
        <v>12415</v>
      </c>
      <c r="D8" s="16">
        <v>6405</v>
      </c>
      <c r="E8" s="16">
        <v>6010</v>
      </c>
      <c r="F8" s="15">
        <v>12343</v>
      </c>
      <c r="G8" s="15">
        <v>72</v>
      </c>
      <c r="H8" s="15">
        <v>3641</v>
      </c>
      <c r="I8" s="15">
        <v>3563</v>
      </c>
      <c r="J8" s="17">
        <v>330</v>
      </c>
      <c r="K8" s="17">
        <v>217</v>
      </c>
      <c r="L8" s="17">
        <v>1432</v>
      </c>
      <c r="M8" s="17">
        <v>156</v>
      </c>
      <c r="N8" s="17">
        <v>444</v>
      </c>
      <c r="O8" s="17">
        <v>759</v>
      </c>
      <c r="P8" s="17">
        <v>144</v>
      </c>
      <c r="Q8" s="17">
        <v>253</v>
      </c>
      <c r="R8" s="17">
        <v>414</v>
      </c>
      <c r="S8" s="17">
        <v>1062</v>
      </c>
      <c r="T8" s="18">
        <v>18</v>
      </c>
    </row>
    <row r="9" spans="1:20" ht="12" customHeight="1">
      <c r="A9" s="33"/>
      <c r="B9" s="35">
        <v>19</v>
      </c>
      <c r="C9" s="15">
        <v>11951</v>
      </c>
      <c r="D9" s="16">
        <v>6122</v>
      </c>
      <c r="E9" s="16">
        <v>5829</v>
      </c>
      <c r="F9" s="15">
        <v>11795</v>
      </c>
      <c r="G9" s="15">
        <v>86</v>
      </c>
      <c r="H9" s="15">
        <v>3483</v>
      </c>
      <c r="I9" s="15">
        <v>3516</v>
      </c>
      <c r="J9" s="17">
        <v>312</v>
      </c>
      <c r="K9" s="17">
        <v>161</v>
      </c>
      <c r="L9" s="17">
        <v>1371</v>
      </c>
      <c r="M9" s="17">
        <v>136</v>
      </c>
      <c r="N9" s="17">
        <v>407</v>
      </c>
      <c r="O9" s="17">
        <v>745</v>
      </c>
      <c r="P9" s="17">
        <v>131</v>
      </c>
      <c r="Q9" s="17">
        <v>244</v>
      </c>
      <c r="R9" s="17">
        <v>418</v>
      </c>
      <c r="S9" s="17">
        <v>1027</v>
      </c>
      <c r="T9" s="18">
        <v>19</v>
      </c>
    </row>
    <row r="10" spans="1:20" ht="12" customHeight="1">
      <c r="A10" s="37"/>
      <c r="B10" s="19"/>
      <c r="C10" s="15"/>
      <c r="D10" s="20"/>
      <c r="E10" s="15"/>
      <c r="F10" s="15"/>
      <c r="G10" s="20"/>
      <c r="H10" s="15"/>
      <c r="I10" s="1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1:20" s="24" customFormat="1" ht="12" customHeight="1">
      <c r="A11" s="33" t="s">
        <v>17</v>
      </c>
      <c r="B11" s="56">
        <v>20</v>
      </c>
      <c r="C11" s="23">
        <f>SUM(D11:E11)</f>
        <v>11528</v>
      </c>
      <c r="D11" s="41">
        <f aca="true" t="shared" si="0" ref="D11:S11">D13+D20+D21+D24+D25+D27+D26+D28</f>
        <v>5944</v>
      </c>
      <c r="E11" s="41">
        <f t="shared" si="0"/>
        <v>5584</v>
      </c>
      <c r="F11" s="41">
        <f t="shared" si="0"/>
        <v>11452</v>
      </c>
      <c r="G11" s="41">
        <f t="shared" si="0"/>
        <v>76</v>
      </c>
      <c r="H11" s="41">
        <f t="shared" si="0"/>
        <v>3371</v>
      </c>
      <c r="I11" s="41">
        <f t="shared" si="0"/>
        <v>3293</v>
      </c>
      <c r="J11" s="41">
        <f t="shared" si="0"/>
        <v>294</v>
      </c>
      <c r="K11" s="41">
        <f t="shared" si="0"/>
        <v>165</v>
      </c>
      <c r="L11" s="41">
        <f t="shared" si="0"/>
        <v>1322</v>
      </c>
      <c r="M11" s="41">
        <f t="shared" si="0"/>
        <v>130</v>
      </c>
      <c r="N11" s="41">
        <f t="shared" si="0"/>
        <v>351</v>
      </c>
      <c r="O11" s="41">
        <f t="shared" si="0"/>
        <v>793</v>
      </c>
      <c r="P11" s="41">
        <f t="shared" si="0"/>
        <v>145</v>
      </c>
      <c r="Q11" s="41">
        <f t="shared" si="0"/>
        <v>251</v>
      </c>
      <c r="R11" s="57">
        <f t="shared" si="0"/>
        <v>461</v>
      </c>
      <c r="S11" s="57">
        <f t="shared" si="0"/>
        <v>952</v>
      </c>
      <c r="T11" s="45">
        <v>20</v>
      </c>
    </row>
    <row r="12" spans="1:20" s="24" customFormat="1" ht="12" customHeight="1">
      <c r="A12" s="38"/>
      <c r="B12" s="21"/>
      <c r="C12" s="15"/>
      <c r="D12" s="22"/>
      <c r="E12" s="15"/>
      <c r="F12" s="15"/>
      <c r="G12" s="20"/>
      <c r="H12" s="15"/>
      <c r="I12" s="15"/>
      <c r="J12" s="17"/>
      <c r="K12" s="17"/>
      <c r="L12" s="17"/>
      <c r="M12" s="17"/>
      <c r="N12" s="17"/>
      <c r="O12" s="17"/>
      <c r="P12" s="17"/>
      <c r="Q12" s="17"/>
      <c r="R12" s="58"/>
      <c r="S12" s="58"/>
      <c r="T12" s="18"/>
    </row>
    <row r="13" spans="1:20" s="24" customFormat="1" ht="15.75" customHeight="1">
      <c r="A13" s="62" t="s">
        <v>40</v>
      </c>
      <c r="B13" s="46" t="s">
        <v>18</v>
      </c>
      <c r="C13" s="23">
        <f aca="true" t="shared" si="1" ref="C13:C28">D13+E13</f>
        <v>5316</v>
      </c>
      <c r="D13" s="41">
        <f aca="true" t="shared" si="2" ref="D13:D28">H13+J13+L13+N13+P13+R13</f>
        <v>2567</v>
      </c>
      <c r="E13" s="41">
        <f aca="true" t="shared" si="3" ref="E13:E28">I13+K13+M13+O13+Q13+S13</f>
        <v>2749</v>
      </c>
      <c r="F13" s="41">
        <f aca="true" t="shared" si="4" ref="F13:S13">SUM(F14:F19)</f>
        <v>5312</v>
      </c>
      <c r="G13" s="41">
        <f t="shared" si="4"/>
        <v>4</v>
      </c>
      <c r="H13" s="41">
        <f t="shared" si="4"/>
        <v>2124</v>
      </c>
      <c r="I13" s="41">
        <f t="shared" si="4"/>
        <v>2052</v>
      </c>
      <c r="J13" s="41">
        <f t="shared" si="4"/>
        <v>22</v>
      </c>
      <c r="K13" s="41">
        <f t="shared" si="4"/>
        <v>6</v>
      </c>
      <c r="L13" s="41">
        <f t="shared" si="4"/>
        <v>141</v>
      </c>
      <c r="M13" s="41">
        <f t="shared" si="4"/>
        <v>13</v>
      </c>
      <c r="N13" s="41">
        <f t="shared" si="4"/>
        <v>74</v>
      </c>
      <c r="O13" s="41">
        <f t="shared" si="4"/>
        <v>136</v>
      </c>
      <c r="P13" s="41">
        <f t="shared" si="4"/>
        <v>21</v>
      </c>
      <c r="Q13" s="41">
        <f t="shared" si="4"/>
        <v>72</v>
      </c>
      <c r="R13" s="57">
        <f t="shared" si="4"/>
        <v>185</v>
      </c>
      <c r="S13" s="57">
        <f t="shared" si="4"/>
        <v>470</v>
      </c>
      <c r="T13" s="45" t="s">
        <v>16</v>
      </c>
    </row>
    <row r="14" spans="1:20" ht="15.75" customHeight="1">
      <c r="A14" s="63"/>
      <c r="B14" s="25" t="s">
        <v>19</v>
      </c>
      <c r="C14" s="15">
        <f t="shared" si="1"/>
        <v>4112</v>
      </c>
      <c r="D14" s="16">
        <f t="shared" si="2"/>
        <v>2404</v>
      </c>
      <c r="E14" s="16">
        <f t="shared" si="3"/>
        <v>1708</v>
      </c>
      <c r="F14" s="26">
        <v>4110</v>
      </c>
      <c r="G14" s="26">
        <v>2</v>
      </c>
      <c r="H14" s="27">
        <v>2037</v>
      </c>
      <c r="I14" s="27">
        <v>1469</v>
      </c>
      <c r="J14" s="28">
        <v>12</v>
      </c>
      <c r="K14" s="28">
        <v>1</v>
      </c>
      <c r="L14" s="29">
        <v>121</v>
      </c>
      <c r="M14" s="28">
        <v>7</v>
      </c>
      <c r="N14" s="28">
        <v>67</v>
      </c>
      <c r="O14" s="28">
        <v>48</v>
      </c>
      <c r="P14" s="28">
        <f>2+7</f>
        <v>9</v>
      </c>
      <c r="Q14" s="28">
        <v>14</v>
      </c>
      <c r="R14" s="29">
        <f>10+52+96</f>
        <v>158</v>
      </c>
      <c r="S14" s="29">
        <f>5+7+59+98</f>
        <v>169</v>
      </c>
      <c r="T14" s="18" t="s">
        <v>20</v>
      </c>
    </row>
    <row r="15" spans="1:20" ht="15.75" customHeight="1">
      <c r="A15" s="63"/>
      <c r="B15" s="25" t="s">
        <v>21</v>
      </c>
      <c r="C15" s="15">
        <f t="shared" si="1"/>
        <v>1001</v>
      </c>
      <c r="D15" s="16">
        <f t="shared" si="2"/>
        <v>136</v>
      </c>
      <c r="E15" s="16">
        <f t="shared" si="3"/>
        <v>865</v>
      </c>
      <c r="F15" s="26">
        <v>1000</v>
      </c>
      <c r="G15" s="26">
        <v>1</v>
      </c>
      <c r="H15" s="27">
        <v>82</v>
      </c>
      <c r="I15" s="27">
        <v>581</v>
      </c>
      <c r="J15" s="28">
        <v>10</v>
      </c>
      <c r="K15" s="28">
        <v>5</v>
      </c>
      <c r="L15" s="28">
        <v>15</v>
      </c>
      <c r="M15" s="28">
        <v>6</v>
      </c>
      <c r="N15" s="28">
        <v>7</v>
      </c>
      <c r="O15" s="28">
        <v>87</v>
      </c>
      <c r="P15" s="28">
        <f>1+7</f>
        <v>8</v>
      </c>
      <c r="Q15" s="28">
        <f>1+57</f>
        <v>58</v>
      </c>
      <c r="R15" s="29">
        <f>1+2+11</f>
        <v>14</v>
      </c>
      <c r="S15" s="29">
        <f>4+11+45+68</f>
        <v>128</v>
      </c>
      <c r="T15" s="18" t="s">
        <v>22</v>
      </c>
    </row>
    <row r="16" spans="1:20" ht="15.75" customHeight="1">
      <c r="A16" s="63"/>
      <c r="B16" s="25" t="s">
        <v>23</v>
      </c>
      <c r="C16" s="15">
        <f t="shared" si="1"/>
        <v>0</v>
      </c>
      <c r="D16" s="16">
        <f t="shared" si="2"/>
        <v>0</v>
      </c>
      <c r="E16" s="16">
        <f t="shared" si="3"/>
        <v>0</v>
      </c>
      <c r="F16" s="26">
        <v>0</v>
      </c>
      <c r="G16" s="26">
        <v>0</v>
      </c>
      <c r="H16" s="27">
        <v>0</v>
      </c>
      <c r="I16" s="27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9">
        <v>0</v>
      </c>
      <c r="S16" s="29">
        <v>0</v>
      </c>
      <c r="T16" s="18" t="s">
        <v>24</v>
      </c>
    </row>
    <row r="17" spans="1:20" ht="15.75" customHeight="1">
      <c r="A17" s="63"/>
      <c r="B17" s="25" t="s">
        <v>25</v>
      </c>
      <c r="C17" s="15">
        <f t="shared" si="1"/>
        <v>194</v>
      </c>
      <c r="D17" s="16">
        <f t="shared" si="2"/>
        <v>21</v>
      </c>
      <c r="E17" s="16">
        <f t="shared" si="3"/>
        <v>173</v>
      </c>
      <c r="F17" s="26">
        <v>194</v>
      </c>
      <c r="G17" s="26">
        <v>0</v>
      </c>
      <c r="H17" s="27">
        <v>0</v>
      </c>
      <c r="I17" s="27">
        <v>0</v>
      </c>
      <c r="J17" s="28">
        <v>0</v>
      </c>
      <c r="K17" s="28">
        <v>0</v>
      </c>
      <c r="L17" s="28">
        <v>4</v>
      </c>
      <c r="M17" s="28">
        <v>0</v>
      </c>
      <c r="N17" s="28">
        <v>0</v>
      </c>
      <c r="O17" s="28">
        <v>0</v>
      </c>
      <c r="P17" s="28">
        <v>4</v>
      </c>
      <c r="Q17" s="28">
        <v>0</v>
      </c>
      <c r="R17" s="29">
        <v>13</v>
      </c>
      <c r="S17" s="29">
        <v>173</v>
      </c>
      <c r="T17" s="18" t="s">
        <v>26</v>
      </c>
    </row>
    <row r="18" spans="1:20" ht="15.75" customHeight="1">
      <c r="A18" s="63"/>
      <c r="B18" s="25" t="s">
        <v>41</v>
      </c>
      <c r="C18" s="15">
        <f t="shared" si="1"/>
        <v>0</v>
      </c>
      <c r="D18" s="16">
        <f t="shared" si="2"/>
        <v>0</v>
      </c>
      <c r="E18" s="16">
        <f t="shared" si="3"/>
        <v>0</v>
      </c>
      <c r="F18" s="26">
        <v>0</v>
      </c>
      <c r="G18" s="26">
        <v>0</v>
      </c>
      <c r="H18" s="27">
        <v>0</v>
      </c>
      <c r="I18" s="27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9">
        <v>0</v>
      </c>
      <c r="S18" s="29">
        <v>0</v>
      </c>
      <c r="T18" s="18" t="s">
        <v>26</v>
      </c>
    </row>
    <row r="19" spans="1:20" ht="15.75" customHeight="1">
      <c r="A19" s="64"/>
      <c r="B19" s="30" t="s">
        <v>27</v>
      </c>
      <c r="C19" s="15">
        <f t="shared" si="1"/>
        <v>9</v>
      </c>
      <c r="D19" s="16">
        <f t="shared" si="2"/>
        <v>6</v>
      </c>
      <c r="E19" s="16">
        <f t="shared" si="3"/>
        <v>3</v>
      </c>
      <c r="F19" s="26">
        <v>8</v>
      </c>
      <c r="G19" s="26">
        <v>1</v>
      </c>
      <c r="H19" s="27">
        <v>5</v>
      </c>
      <c r="I19" s="27">
        <v>2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9">
        <v>0</v>
      </c>
      <c r="S19" s="29">
        <v>0</v>
      </c>
      <c r="T19" s="18" t="s">
        <v>28</v>
      </c>
    </row>
    <row r="20" spans="1:20" s="24" customFormat="1" ht="15.75" customHeight="1">
      <c r="A20" s="40" t="s">
        <v>29</v>
      </c>
      <c r="B20" s="39"/>
      <c r="C20" s="23">
        <f t="shared" si="1"/>
        <v>2102</v>
      </c>
      <c r="D20" s="41">
        <f t="shared" si="2"/>
        <v>891</v>
      </c>
      <c r="E20" s="41">
        <f t="shared" si="3"/>
        <v>1211</v>
      </c>
      <c r="F20" s="42">
        <v>2091</v>
      </c>
      <c r="G20" s="42">
        <v>11</v>
      </c>
      <c r="H20" s="47">
        <v>493</v>
      </c>
      <c r="I20" s="47">
        <v>709</v>
      </c>
      <c r="J20" s="44">
        <v>50</v>
      </c>
      <c r="K20" s="44">
        <v>26</v>
      </c>
      <c r="L20" s="44">
        <v>142</v>
      </c>
      <c r="M20" s="44">
        <v>24</v>
      </c>
      <c r="N20" s="44">
        <v>81</v>
      </c>
      <c r="O20" s="44">
        <v>187</v>
      </c>
      <c r="P20" s="44">
        <f>6+17</f>
        <v>23</v>
      </c>
      <c r="Q20" s="44">
        <v>33</v>
      </c>
      <c r="R20" s="59">
        <f>12+5+85</f>
        <v>102</v>
      </c>
      <c r="S20" s="59">
        <f>31+15+31+155</f>
        <v>232</v>
      </c>
      <c r="T20" s="45" t="s">
        <v>26</v>
      </c>
    </row>
    <row r="21" spans="1:20" s="24" customFormat="1" ht="16.5" customHeight="1">
      <c r="A21" s="67" t="s">
        <v>42</v>
      </c>
      <c r="B21" s="46" t="s">
        <v>18</v>
      </c>
      <c r="C21" s="23">
        <f t="shared" si="1"/>
        <v>389</v>
      </c>
      <c r="D21" s="41">
        <f t="shared" si="2"/>
        <v>243</v>
      </c>
      <c r="E21" s="41">
        <f t="shared" si="3"/>
        <v>146</v>
      </c>
      <c r="F21" s="41">
        <f aca="true" t="shared" si="5" ref="F21:S21">SUM(F22:F23)</f>
        <v>388</v>
      </c>
      <c r="G21" s="41">
        <f t="shared" si="5"/>
        <v>1</v>
      </c>
      <c r="H21" s="41">
        <f t="shared" si="5"/>
        <v>221</v>
      </c>
      <c r="I21" s="41">
        <f t="shared" si="5"/>
        <v>121</v>
      </c>
      <c r="J21" s="41">
        <f t="shared" si="5"/>
        <v>0</v>
      </c>
      <c r="K21" s="41">
        <f t="shared" si="5"/>
        <v>1</v>
      </c>
      <c r="L21" s="41">
        <f t="shared" si="5"/>
        <v>3</v>
      </c>
      <c r="M21" s="41">
        <f t="shared" si="5"/>
        <v>0</v>
      </c>
      <c r="N21" s="41">
        <f t="shared" si="5"/>
        <v>0</v>
      </c>
      <c r="O21" s="41">
        <f t="shared" si="5"/>
        <v>3</v>
      </c>
      <c r="P21" s="41">
        <f t="shared" si="5"/>
        <v>0</v>
      </c>
      <c r="Q21" s="41">
        <f t="shared" si="5"/>
        <v>0</v>
      </c>
      <c r="R21" s="57">
        <f t="shared" si="5"/>
        <v>19</v>
      </c>
      <c r="S21" s="57">
        <f t="shared" si="5"/>
        <v>21</v>
      </c>
      <c r="T21" s="45" t="s">
        <v>16</v>
      </c>
    </row>
    <row r="22" spans="1:20" ht="16.5" customHeight="1">
      <c r="A22" s="68"/>
      <c r="B22" s="25" t="s">
        <v>30</v>
      </c>
      <c r="C22" s="15">
        <f t="shared" si="1"/>
        <v>258</v>
      </c>
      <c r="D22" s="16">
        <f t="shared" si="2"/>
        <v>165</v>
      </c>
      <c r="E22" s="16">
        <f t="shared" si="3"/>
        <v>93</v>
      </c>
      <c r="F22" s="26">
        <v>257</v>
      </c>
      <c r="G22" s="26">
        <v>1</v>
      </c>
      <c r="H22" s="27">
        <v>154</v>
      </c>
      <c r="I22" s="27">
        <v>87</v>
      </c>
      <c r="J22" s="28">
        <v>0</v>
      </c>
      <c r="K22" s="28">
        <v>0</v>
      </c>
      <c r="L22" s="28">
        <v>1</v>
      </c>
      <c r="M22" s="28">
        <v>0</v>
      </c>
      <c r="N22" s="28">
        <v>0</v>
      </c>
      <c r="O22" s="28">
        <v>1</v>
      </c>
      <c r="P22" s="28">
        <v>0</v>
      </c>
      <c r="Q22" s="28">
        <v>0</v>
      </c>
      <c r="R22" s="29">
        <f>4+6</f>
        <v>10</v>
      </c>
      <c r="S22" s="29">
        <v>5</v>
      </c>
      <c r="T22" s="18" t="s">
        <v>26</v>
      </c>
    </row>
    <row r="23" spans="1:20" ht="16.5" customHeight="1">
      <c r="A23" s="69"/>
      <c r="B23" s="25" t="s">
        <v>31</v>
      </c>
      <c r="C23" s="15">
        <f t="shared" si="1"/>
        <v>131</v>
      </c>
      <c r="D23" s="16">
        <f t="shared" si="2"/>
        <v>78</v>
      </c>
      <c r="E23" s="16">
        <f t="shared" si="3"/>
        <v>53</v>
      </c>
      <c r="F23" s="26">
        <v>131</v>
      </c>
      <c r="G23" s="26">
        <v>0</v>
      </c>
      <c r="H23" s="27">
        <v>67</v>
      </c>
      <c r="I23" s="27">
        <v>34</v>
      </c>
      <c r="J23" s="28">
        <v>0</v>
      </c>
      <c r="K23" s="28">
        <v>1</v>
      </c>
      <c r="L23" s="28">
        <v>2</v>
      </c>
      <c r="M23" s="28">
        <v>0</v>
      </c>
      <c r="N23" s="28">
        <v>0</v>
      </c>
      <c r="O23" s="28">
        <v>2</v>
      </c>
      <c r="P23" s="28">
        <v>0</v>
      </c>
      <c r="Q23" s="28">
        <v>0</v>
      </c>
      <c r="R23" s="29">
        <v>9</v>
      </c>
      <c r="S23" s="29">
        <f>2+1+13</f>
        <v>16</v>
      </c>
      <c r="T23" s="18" t="s">
        <v>32</v>
      </c>
    </row>
    <row r="24" spans="1:20" s="24" customFormat="1" ht="15.75" customHeight="1">
      <c r="A24" s="40" t="s">
        <v>33</v>
      </c>
      <c r="B24" s="39"/>
      <c r="C24" s="23">
        <f t="shared" si="1"/>
        <v>59</v>
      </c>
      <c r="D24" s="41">
        <f t="shared" si="2"/>
        <v>48</v>
      </c>
      <c r="E24" s="41">
        <f t="shared" si="3"/>
        <v>11</v>
      </c>
      <c r="F24" s="42">
        <v>59</v>
      </c>
      <c r="G24" s="42">
        <v>0</v>
      </c>
      <c r="H24" s="42">
        <v>29</v>
      </c>
      <c r="I24" s="42">
        <v>3</v>
      </c>
      <c r="J24" s="43">
        <v>4</v>
      </c>
      <c r="K24" s="43">
        <v>1</v>
      </c>
      <c r="L24" s="43">
        <v>11</v>
      </c>
      <c r="M24" s="43">
        <v>1</v>
      </c>
      <c r="N24" s="43">
        <v>0</v>
      </c>
      <c r="O24" s="43">
        <v>5</v>
      </c>
      <c r="P24" s="43">
        <v>1</v>
      </c>
      <c r="Q24" s="43">
        <v>0</v>
      </c>
      <c r="R24" s="59">
        <v>3</v>
      </c>
      <c r="S24" s="59">
        <v>1</v>
      </c>
      <c r="T24" s="45" t="s">
        <v>34</v>
      </c>
    </row>
    <row r="25" spans="1:20" s="24" customFormat="1" ht="15.75" customHeight="1">
      <c r="A25" s="62" t="s">
        <v>43</v>
      </c>
      <c r="B25" s="46" t="s">
        <v>35</v>
      </c>
      <c r="C25" s="23">
        <f t="shared" si="1"/>
        <v>3263</v>
      </c>
      <c r="D25" s="41">
        <f t="shared" si="2"/>
        <v>2024</v>
      </c>
      <c r="E25" s="41">
        <f t="shared" si="3"/>
        <v>1239</v>
      </c>
      <c r="F25" s="42">
        <v>3225</v>
      </c>
      <c r="G25" s="42">
        <v>38</v>
      </c>
      <c r="H25" s="47">
        <v>405</v>
      </c>
      <c r="I25" s="47">
        <v>296</v>
      </c>
      <c r="J25" s="44">
        <v>205</v>
      </c>
      <c r="K25" s="44">
        <v>118</v>
      </c>
      <c r="L25" s="44">
        <v>999</v>
      </c>
      <c r="M25" s="44">
        <v>90</v>
      </c>
      <c r="N25" s="44">
        <v>183</v>
      </c>
      <c r="O25" s="44">
        <v>404</v>
      </c>
      <c r="P25" s="44">
        <f>28+67</f>
        <v>95</v>
      </c>
      <c r="Q25" s="44">
        <f>16+114</f>
        <v>130</v>
      </c>
      <c r="R25" s="59">
        <f>1+17+4+115</f>
        <v>137</v>
      </c>
      <c r="S25" s="59">
        <f>11+56+5+129</f>
        <v>201</v>
      </c>
      <c r="T25" s="45" t="s">
        <v>36</v>
      </c>
    </row>
    <row r="26" spans="1:20" s="24" customFormat="1" ht="15.75" customHeight="1">
      <c r="A26" s="63"/>
      <c r="B26" s="46" t="s">
        <v>44</v>
      </c>
      <c r="C26" s="23">
        <f t="shared" si="1"/>
        <v>60</v>
      </c>
      <c r="D26" s="41">
        <f t="shared" si="2"/>
        <v>22</v>
      </c>
      <c r="E26" s="41">
        <f t="shared" si="3"/>
        <v>38</v>
      </c>
      <c r="F26" s="42">
        <v>43</v>
      </c>
      <c r="G26" s="42">
        <v>17</v>
      </c>
      <c r="H26" s="47">
        <v>11</v>
      </c>
      <c r="I26" s="47">
        <v>13</v>
      </c>
      <c r="J26" s="44">
        <v>0</v>
      </c>
      <c r="K26" s="44">
        <v>0</v>
      </c>
      <c r="L26" s="44">
        <v>6</v>
      </c>
      <c r="M26" s="44">
        <v>1</v>
      </c>
      <c r="N26" s="44">
        <v>4</v>
      </c>
      <c r="O26" s="44">
        <v>22</v>
      </c>
      <c r="P26" s="44">
        <v>1</v>
      </c>
      <c r="Q26" s="44">
        <v>1</v>
      </c>
      <c r="R26" s="59">
        <v>0</v>
      </c>
      <c r="S26" s="59">
        <v>1</v>
      </c>
      <c r="T26" s="45" t="s">
        <v>45</v>
      </c>
    </row>
    <row r="27" spans="1:20" s="24" customFormat="1" ht="15.75" customHeight="1">
      <c r="A27" s="63"/>
      <c r="B27" s="46" t="s">
        <v>37</v>
      </c>
      <c r="C27" s="23">
        <f t="shared" si="1"/>
        <v>338</v>
      </c>
      <c r="D27" s="41">
        <f t="shared" si="2"/>
        <v>149</v>
      </c>
      <c r="E27" s="41">
        <f t="shared" si="3"/>
        <v>189</v>
      </c>
      <c r="F27" s="42">
        <v>333</v>
      </c>
      <c r="G27" s="42">
        <v>5</v>
      </c>
      <c r="H27" s="47">
        <v>88</v>
      </c>
      <c r="I27" s="47">
        <v>98</v>
      </c>
      <c r="J27" s="44">
        <v>13</v>
      </c>
      <c r="K27" s="44">
        <v>13</v>
      </c>
      <c r="L27" s="44">
        <v>20</v>
      </c>
      <c r="M27" s="44">
        <v>1</v>
      </c>
      <c r="N27" s="44">
        <v>9</v>
      </c>
      <c r="O27" s="44">
        <v>36</v>
      </c>
      <c r="P27" s="44">
        <v>4</v>
      </c>
      <c r="Q27" s="44">
        <v>15</v>
      </c>
      <c r="R27" s="59">
        <v>15</v>
      </c>
      <c r="S27" s="59">
        <f>3+9+14</f>
        <v>26</v>
      </c>
      <c r="T27" s="45" t="s">
        <v>46</v>
      </c>
    </row>
    <row r="28" spans="1:20" s="24" customFormat="1" ht="15.75" customHeight="1">
      <c r="A28" s="64"/>
      <c r="B28" s="48" t="s">
        <v>38</v>
      </c>
      <c r="C28" s="49">
        <f t="shared" si="1"/>
        <v>1</v>
      </c>
      <c r="D28" s="50">
        <f t="shared" si="2"/>
        <v>0</v>
      </c>
      <c r="E28" s="50">
        <f t="shared" si="3"/>
        <v>1</v>
      </c>
      <c r="F28" s="51">
        <v>1</v>
      </c>
      <c r="G28" s="51">
        <v>0</v>
      </c>
      <c r="H28" s="51">
        <v>0</v>
      </c>
      <c r="I28" s="51">
        <v>1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60">
        <v>0</v>
      </c>
      <c r="S28" s="60">
        <v>0</v>
      </c>
      <c r="T28" s="53" t="s">
        <v>47</v>
      </c>
    </row>
    <row r="29" spans="1:20" ht="12" customHeight="1">
      <c r="A29" s="31" t="s">
        <v>48</v>
      </c>
      <c r="B29" s="31"/>
      <c r="C29" s="31" t="s">
        <v>39</v>
      </c>
      <c r="D29" s="31" t="s">
        <v>39</v>
      </c>
      <c r="E29" s="31" t="s">
        <v>39</v>
      </c>
      <c r="F29" s="31" t="s">
        <v>39</v>
      </c>
      <c r="G29" s="31" t="s">
        <v>39</v>
      </c>
      <c r="H29" s="31" t="s">
        <v>39</v>
      </c>
      <c r="I29" s="31" t="s">
        <v>39</v>
      </c>
      <c r="J29" s="31" t="s">
        <v>39</v>
      </c>
      <c r="K29" s="31" t="s">
        <v>39</v>
      </c>
      <c r="L29" s="31" t="s">
        <v>39</v>
      </c>
      <c r="M29" s="31" t="s">
        <v>39</v>
      </c>
      <c r="N29" s="31" t="s">
        <v>39</v>
      </c>
      <c r="O29" s="31" t="s">
        <v>39</v>
      </c>
      <c r="P29" s="31" t="s">
        <v>39</v>
      </c>
      <c r="Q29" s="31" t="s">
        <v>39</v>
      </c>
      <c r="R29" s="31" t="s">
        <v>39</v>
      </c>
      <c r="S29" s="31" t="s">
        <v>39</v>
      </c>
      <c r="T29" s="1" t="s">
        <v>39</v>
      </c>
    </row>
    <row r="30" spans="1:12" ht="12" customHeight="1">
      <c r="A30" s="31"/>
      <c r="B30" s="31"/>
      <c r="C30" s="31"/>
      <c r="D30" s="31"/>
      <c r="E30" s="31"/>
      <c r="F30" s="31"/>
      <c r="G30" s="31"/>
      <c r="L30" s="1" t="s">
        <v>39</v>
      </c>
    </row>
    <row r="31" spans="1:7" ht="12" customHeight="1">
      <c r="A31" s="31"/>
      <c r="B31" s="31"/>
      <c r="D31" s="31"/>
      <c r="G31" s="31"/>
    </row>
    <row r="32" spans="1:7" ht="12" customHeight="1">
      <c r="A32" s="31"/>
      <c r="B32" s="31"/>
      <c r="D32" s="31"/>
      <c r="G32" s="31"/>
    </row>
    <row r="33" spans="1:7" ht="12" customHeight="1">
      <c r="A33" s="31"/>
      <c r="B33" s="31"/>
      <c r="D33" s="31"/>
      <c r="G33" s="31"/>
    </row>
    <row r="34" spans="1:7" ht="12" customHeight="1">
      <c r="A34" s="31"/>
      <c r="B34" s="31"/>
      <c r="D34" s="31"/>
      <c r="G34" s="31"/>
    </row>
    <row r="35" spans="1:7" ht="12" customHeight="1">
      <c r="A35" s="31"/>
      <c r="B35" s="31"/>
      <c r="D35" s="31"/>
      <c r="G35" s="31"/>
    </row>
    <row r="36" spans="1:2" ht="12" customHeight="1">
      <c r="A36" s="31"/>
      <c r="B36" s="31"/>
    </row>
    <row r="37" spans="1:2" ht="12" customHeight="1">
      <c r="A37" s="31"/>
      <c r="B37" s="31"/>
    </row>
    <row r="38" spans="1:2" ht="12" customHeight="1">
      <c r="A38" s="31"/>
      <c r="B38" s="31"/>
    </row>
    <row r="39" spans="1:2" ht="12" customHeight="1">
      <c r="A39" s="31"/>
      <c r="B39" s="31"/>
    </row>
    <row r="40" spans="1:2" ht="12" customHeight="1">
      <c r="A40" s="31"/>
      <c r="B40" s="31"/>
    </row>
    <row r="41" spans="1:2" ht="12" customHeight="1">
      <c r="A41" s="31"/>
      <c r="B41" s="31"/>
    </row>
    <row r="42" spans="1:2" ht="12" customHeight="1">
      <c r="A42" s="31"/>
      <c r="B42" s="31"/>
    </row>
    <row r="43" spans="1:2" ht="12" customHeight="1">
      <c r="A43" s="31"/>
      <c r="B43" s="31"/>
    </row>
    <row r="44" spans="1:2" ht="12" customHeight="1">
      <c r="A44" s="31"/>
      <c r="B44" s="31"/>
    </row>
    <row r="45" spans="1:2" ht="12" customHeight="1">
      <c r="A45" s="31"/>
      <c r="B45" s="31"/>
    </row>
    <row r="46" spans="1:2" ht="12" customHeight="1">
      <c r="A46" s="31"/>
      <c r="B46" s="31"/>
    </row>
    <row r="47" spans="1:2" ht="12" customHeight="1">
      <c r="A47" s="31"/>
      <c r="B47" s="31"/>
    </row>
    <row r="48" spans="1:2" ht="12" customHeight="1">
      <c r="A48" s="31"/>
      <c r="B48" s="31"/>
    </row>
  </sheetData>
  <sheetProtection/>
  <mergeCells count="6">
    <mergeCell ref="A1:T1"/>
    <mergeCell ref="A25:A28"/>
    <mergeCell ref="T3:T4"/>
    <mergeCell ref="A21:A23"/>
    <mergeCell ref="A13:A19"/>
    <mergeCell ref="A3:B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2009-01-05T02:08:48Z</cp:lastPrinted>
  <dcterms:created xsi:type="dcterms:W3CDTF">2008-04-09T02:59:46Z</dcterms:created>
  <dcterms:modified xsi:type="dcterms:W3CDTF">2009-02-20T04:12:29Z</dcterms:modified>
  <cp:category/>
  <cp:version/>
  <cp:contentType/>
  <cp:contentStatus/>
</cp:coreProperties>
</file>