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268" sheetId="1" r:id="rId1"/>
    <sheet name="268(続）" sheetId="2" r:id="rId2"/>
  </sheets>
  <definedNames>
    <definedName name="_xlnm.Print_Area" localSheetId="0">'268'!$A$1:$U$59</definedName>
    <definedName name="_xlnm.Print_Area" localSheetId="1">'268(続）'!$A$1:$U$58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<sst xmlns="http://schemas.openxmlformats.org/spreadsheetml/2006/main" count="578" uniqueCount="280">
  <si>
    <t>人口密度</t>
  </si>
  <si>
    <t>一般</t>
  </si>
  <si>
    <t>病院</t>
  </si>
  <si>
    <t>医師数</t>
  </si>
  <si>
    <t>出生率</t>
  </si>
  <si>
    <t>死亡率</t>
  </si>
  <si>
    <t>乳児死亡率</t>
  </si>
  <si>
    <t>自営農業</t>
  </si>
  <si>
    <t>林野</t>
  </si>
  <si>
    <t>漁業</t>
  </si>
  <si>
    <t>海面</t>
  </si>
  <si>
    <t>都道府県</t>
  </si>
  <si>
    <t>面 積</t>
  </si>
  <si>
    <t>人口</t>
  </si>
  <si>
    <t>(1k㎡</t>
  </si>
  <si>
    <t>他都道府県</t>
  </si>
  <si>
    <t>事業所数</t>
  </si>
  <si>
    <t>農家数</t>
  </si>
  <si>
    <t>就業人口</t>
  </si>
  <si>
    <t>経営</t>
  </si>
  <si>
    <t>当たり)</t>
  </si>
  <si>
    <t>世帯数</t>
  </si>
  <si>
    <t>からの転入</t>
  </si>
  <si>
    <t>への転出</t>
  </si>
  <si>
    <t>病床数</t>
  </si>
  <si>
    <t>(総　数）</t>
  </si>
  <si>
    <t>(人口千対）</t>
  </si>
  <si>
    <t>(出生千対）</t>
  </si>
  <si>
    <t>面積</t>
  </si>
  <si>
    <t>体数</t>
  </si>
  <si>
    <t>漁獲量</t>
  </si>
  <si>
    <t>調査年</t>
  </si>
  <si>
    <t>単  位</t>
  </si>
  <si>
    <t>床</t>
  </si>
  <si>
    <t>人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</si>
  <si>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</si>
  <si>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</si>
  <si>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</si>
  <si>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</si>
  <si>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</si>
  <si>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</si>
  <si>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</si>
  <si>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</si>
  <si>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</si>
  <si>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</si>
  <si>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</si>
  <si>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</si>
  <si>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</si>
  <si>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</si>
  <si>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</si>
  <si>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</si>
  <si>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</si>
  <si>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</si>
  <si>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</si>
  <si>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</si>
  <si>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</si>
  <si>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</si>
  <si>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</si>
  <si>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</si>
  <si>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</si>
  <si>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</si>
  <si>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</si>
  <si>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</si>
  <si>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</si>
  <si>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</si>
  <si>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</si>
  <si>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</si>
  <si>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</si>
  <si>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</si>
  <si>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</si>
  <si>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</si>
  <si>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</si>
  <si>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</si>
  <si>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</si>
  <si>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</si>
  <si>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</si>
  <si>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</si>
  <si>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</si>
  <si>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</si>
  <si>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</si>
  <si>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</si>
  <si>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</si>
  <si>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</si>
  <si>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資  料</t>
  </si>
  <si>
    <t>国勢調査</t>
  </si>
  <si>
    <t>事業所・企</t>
  </si>
  <si>
    <t>　2005年</t>
  </si>
  <si>
    <t>2005年農林業</t>
  </si>
  <si>
    <t>海面漁業</t>
  </si>
  <si>
    <t>業統計調査</t>
  </si>
  <si>
    <t>医師･歯科医師･薬剤師調査</t>
  </si>
  <si>
    <t>農林業センサス（確定値）</t>
  </si>
  <si>
    <t>センサス（確定値）</t>
  </si>
  <si>
    <t>生産統計調査</t>
  </si>
  <si>
    <t>生産統計</t>
  </si>
  <si>
    <t>　注）面積は一部総務省推定。</t>
  </si>
  <si>
    <t>18.12.31</t>
  </si>
  <si>
    <t>全国都道府県別面積調</t>
  </si>
  <si>
    <t>17.10. 1</t>
  </si>
  <si>
    <t>人</t>
  </si>
  <si>
    <t>世帯</t>
  </si>
  <si>
    <t>18.10. 1</t>
  </si>
  <si>
    <t>k㎡</t>
  </si>
  <si>
    <t>事業所</t>
  </si>
  <si>
    <t>15歳以上</t>
  </si>
  <si>
    <t>17. 2. 1</t>
  </si>
  <si>
    <t>17. 2. 1</t>
  </si>
  <si>
    <t>千戸</t>
  </si>
  <si>
    <t>千人</t>
  </si>
  <si>
    <t>千ha</t>
  </si>
  <si>
    <t>千t</t>
  </si>
  <si>
    <t>経営体</t>
  </si>
  <si>
    <t>耕地面積</t>
  </si>
  <si>
    <t>水陸稲収穫量</t>
  </si>
  <si>
    <t>-</t>
  </si>
  <si>
    <t>工　　　　　業</t>
  </si>
  <si>
    <t>自動車</t>
  </si>
  <si>
    <t>銀行</t>
  </si>
  <si>
    <t>県民1人</t>
  </si>
  <si>
    <t>県歳出額</t>
  </si>
  <si>
    <t>交通事故</t>
  </si>
  <si>
    <t>従業者数</t>
  </si>
  <si>
    <t>年間</t>
  </si>
  <si>
    <t>保  有</t>
  </si>
  <si>
    <t>当たり</t>
  </si>
  <si>
    <t>発生件数</t>
  </si>
  <si>
    <t>出荷額等</t>
  </si>
  <si>
    <t>車両数</t>
  </si>
  <si>
    <t>預金残高</t>
  </si>
  <si>
    <t>県民所得</t>
  </si>
  <si>
    <t>(普通会計)</t>
  </si>
  <si>
    <t>(除物損事故)</t>
  </si>
  <si>
    <t>所</t>
  </si>
  <si>
    <t>億円</t>
  </si>
  <si>
    <t>千両</t>
  </si>
  <si>
    <t>億円</t>
  </si>
  <si>
    <t>千円</t>
  </si>
  <si>
    <t>百万円</t>
  </si>
  <si>
    <t>件</t>
  </si>
  <si>
    <t>陸運統計</t>
  </si>
  <si>
    <t>日本銀行統計</t>
  </si>
  <si>
    <t>県民経済計算年報</t>
  </si>
  <si>
    <t xml:space="preserve">要覧　他 </t>
  </si>
  <si>
    <t>県内</t>
  </si>
  <si>
    <t>総生産</t>
  </si>
  <si>
    <t>17年度</t>
  </si>
  <si>
    <t>18年度</t>
  </si>
  <si>
    <t>18年</t>
  </si>
  <si>
    <t>県内総生産</t>
  </si>
  <si>
    <t>工業従業者数</t>
  </si>
  <si>
    <t>経済産業省　工業統計表（産業編）</t>
  </si>
  <si>
    <t>工業統計調査</t>
  </si>
  <si>
    <t>生活保護率</t>
  </si>
  <si>
    <t>（人口千対)</t>
  </si>
  <si>
    <t>18年度</t>
  </si>
  <si>
    <t>‰</t>
  </si>
  <si>
    <t>福祉行政</t>
  </si>
  <si>
    <t>報告例</t>
  </si>
  <si>
    <t>テレビ契約数</t>
  </si>
  <si>
    <t>放送受信</t>
  </si>
  <si>
    <t>衛星契約数</t>
  </si>
  <si>
    <t>契約者</t>
  </si>
  <si>
    <t>(再掲)</t>
  </si>
  <si>
    <t>千件</t>
  </si>
  <si>
    <t>統  計  要  覧</t>
  </si>
  <si>
    <t>商　　　　　　業</t>
  </si>
  <si>
    <t>事業所数</t>
  </si>
  <si>
    <t>販売額</t>
  </si>
  <si>
    <t>事業所</t>
  </si>
  <si>
    <t>商業統計調査</t>
  </si>
  <si>
    <t>経済産業省　商業統計表（産業編）</t>
  </si>
  <si>
    <t>実延長</t>
  </si>
  <si>
    <t>舗装率</t>
  </si>
  <si>
    <t>km</t>
  </si>
  <si>
    <t>％</t>
  </si>
  <si>
    <t>道路統計年報</t>
  </si>
  <si>
    <t>中学校</t>
  </si>
  <si>
    <t>高等学校</t>
  </si>
  <si>
    <t>卒業者</t>
  </si>
  <si>
    <t>学校基本調査</t>
  </si>
  <si>
    <t>耕地</t>
  </si>
  <si>
    <t>水陸稲</t>
  </si>
  <si>
    <t>収穫量</t>
  </si>
  <si>
    <t>作物統計</t>
  </si>
  <si>
    <t>年間出荷額等</t>
  </si>
  <si>
    <t>19.10. 1</t>
  </si>
  <si>
    <t>20.3.31</t>
  </si>
  <si>
    <t>転 出 入 者 数</t>
  </si>
  <si>
    <t>平成19年</t>
  </si>
  <si>
    <t>19.10.1</t>
  </si>
  <si>
    <t>18年</t>
  </si>
  <si>
    <t>海面漁業漁獲量</t>
  </si>
  <si>
    <t>海面・養殖業</t>
  </si>
  <si>
    <t>18.12.31 (従業者４人以上)</t>
  </si>
  <si>
    <t>都　道　府　県</t>
  </si>
  <si>
    <t>年　　次</t>
  </si>
  <si>
    <t>00 全国計</t>
  </si>
  <si>
    <t>昭和５７年</t>
  </si>
  <si>
    <t>昭和６０年</t>
  </si>
  <si>
    <t>昭和６３年</t>
  </si>
  <si>
    <t>平成　３年</t>
  </si>
  <si>
    <t>平成　６年</t>
  </si>
  <si>
    <t>平成　９年</t>
  </si>
  <si>
    <t>平成１１年</t>
  </si>
  <si>
    <t>平成１４年</t>
  </si>
  <si>
    <t>平成１６年</t>
  </si>
  <si>
    <t>平成１９年</t>
  </si>
  <si>
    <t>01 北海道</t>
  </si>
  <si>
    <t>02 青森県</t>
  </si>
  <si>
    <t>03 岩手県</t>
  </si>
  <si>
    <t>04 宮城県</t>
  </si>
  <si>
    <t xml:space="preserve">05 秋田県 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</si>
  <si>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</si>
  <si>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</si>
  <si>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</si>
  <si>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</si>
  <si>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</si>
  <si>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</si>
  <si>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</si>
  <si>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</si>
  <si>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</si>
  <si>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</si>
  <si>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</si>
  <si>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</si>
  <si>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</si>
  <si>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</si>
  <si>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</si>
  <si>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</si>
  <si>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</si>
  <si>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</si>
  <si>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</si>
  <si>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</si>
  <si>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</si>
  <si>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</si>
  <si>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</si>
  <si>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</si>
  <si>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</si>
  <si>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</si>
  <si>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</si>
  <si>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</si>
  <si>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</si>
  <si>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</si>
  <si>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</si>
  <si>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</si>
  <si>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</si>
  <si>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</si>
  <si>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</si>
  <si>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</si>
  <si>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</si>
  <si>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</si>
  <si>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</si>
  <si>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</si>
  <si>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</si>
  <si>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</si>
  <si>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19.6.1</t>
  </si>
  <si>
    <t>従業者数</t>
  </si>
  <si>
    <t>年間商品
販 売 額</t>
  </si>
  <si>
    <t>商品手持額</t>
  </si>
  <si>
    <t>(人)</t>
  </si>
  <si>
    <t>(百万円)</t>
  </si>
  <si>
    <t>道　　　　路</t>
  </si>
  <si>
    <t>19. 4. 1</t>
  </si>
  <si>
    <t>20年3月末</t>
  </si>
  <si>
    <t>進  学  率</t>
  </si>
  <si>
    <t>20. 5. 1</t>
  </si>
  <si>
    <t>19年</t>
  </si>
  <si>
    <t>放送受信契約数</t>
  </si>
  <si>
    <t>20. 3.31</t>
  </si>
  <si>
    <t>20. 7. 15</t>
  </si>
  <si>
    <t>19年</t>
  </si>
  <si>
    <t>20年</t>
  </si>
  <si>
    <t xml:space="preserve">268.都道府県 勢主要指標　 </t>
  </si>
  <si>
    <t xml:space="preserve"> 　都道府県勢 主要指標（続き）</t>
  </si>
  <si>
    <t>耕地及び作付面積統計</t>
  </si>
  <si>
    <t>住 民 基 本 台 帳</t>
  </si>
  <si>
    <t>医  療  施  設  調  査</t>
  </si>
  <si>
    <t>人口動態統計</t>
  </si>
  <si>
    <t>人 口 移 動 報 告</t>
  </si>
  <si>
    <t>都道府県　　決算状況調</t>
  </si>
  <si>
    <t>交通事故　　統計年報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</si>
</sst>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¥&quot;\!\-#,##0.0&quot;¥&quot;\!\ "/>
    <numFmt numFmtId="205" formatCode="#,##0_ ;[Red]&quot;¥&quot;\!\-#,##0&quot;¥&quot;\!\ "/>
    <numFmt numFmtId="206" formatCode="[&lt;=999]000;000&quot;¥&quot;\!\-00"/>
    <numFmt numFmtId="207" formatCode="#,##0_ "/>
    <numFmt numFmtId="208" formatCode="_ * #,##0.0_ ;_ * &quot;¥&quot;\!\-#,##0.0_ ;_ * &quot;-&quot;_ ;_ @_ "/>
    <numFmt numFmtId="209" formatCode="_ * #,##0.00_ ;_ * &quot;¥&quot;\!\-#,##0.00_ ;_ * &quot;-&quot;_ ;_ @_ "/>
    <numFmt numFmtId="210" formatCode="_ * #,##0.000_ ;_ * &quot;¥&quot;\!\-#,##0.000_ ;_ * &quot;-&quot;_ ;_ @_ "/>
    <numFmt numFmtId="211" formatCode="#,##0.0;[Red]#,##0.0"/>
    <numFmt numFmtId="212" formatCode="#,##0.00;[Red]#,##0.00"/>
    <numFmt numFmtId="213" formatCode="#,##0.0;[Red]&quot;¥&quot;\!\-#,##0.0"/>
    <numFmt numFmtId="214" formatCode="#,##0.0_ ;[Red]\-#,##0.0\ "/>
    <numFmt numFmtId="215" formatCode="0.0_);[Red]\(0.0\)"/>
    <numFmt numFmtId="216" formatCode="0.0_ ;[Red]\-0.0\ "/>
    <numFmt numFmtId="217" formatCode="#,##0_);[Red]\(#,##0\)"/>
    <numFmt numFmtId="218" formatCode="#,##0.0_);[Red]\(#,##0.0\)"/>
    <numFmt numFmtId="219" formatCode="#,##0.0;[Red]\-#,##0.0"/>
    <numFmt numFmtId="220" formatCode="##,###,###,###,###,##0;&quot;-&quot;#,###,###,###,###,##0"/>
    <numFmt numFmtId="221" formatCode="\ ###,###,###,###,##0;&quot;-&quot;###,###,###,###,##0"/>
    <numFmt numFmtId="222" formatCode="#,##0.0;0.0;&quot;－&quot;"/>
    <numFmt numFmtId="223" formatCode="###,###,###,##0;&quot;-&quot;##,###,###,##0"/>
    <numFmt numFmtId="224" formatCode="#,##0_ ;[Red]\-#,##0\ "/>
    <numFmt numFmtId="225" formatCode="#\ ###\ ##0&quot; &quot;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10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9"/>
      <color indexed="12"/>
      <name val="ＭＳ 明朝"/>
      <family val="1"/>
    </font>
    <font>
      <sz val="9"/>
      <color indexed="12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>
      <alignment/>
      <protection/>
    </xf>
    <xf numFmtId="0" fontId="57" fillId="31" borderId="4" applyNumberFormat="0" applyAlignment="0" applyProtection="0"/>
    <xf numFmtId="0" fontId="16" fillId="0" borderId="0">
      <alignment/>
      <protection/>
    </xf>
    <xf numFmtId="0" fontId="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38" fontId="9" fillId="0" borderId="10" xfId="49" applyFont="1" applyBorder="1" applyAlignment="1">
      <alignment vertical="center"/>
    </xf>
    <xf numFmtId="38" fontId="9" fillId="33" borderId="11" xfId="49" applyFont="1" applyFill="1" applyBorder="1" applyAlignment="1">
      <alignment vertical="center"/>
    </xf>
    <xf numFmtId="0" fontId="10" fillId="33" borderId="11" xfId="49" applyNumberFormat="1" applyFont="1" applyFill="1" applyBorder="1" applyAlignment="1" applyProtection="1">
      <alignment horizontal="distributed" vertical="center"/>
      <protection/>
    </xf>
    <xf numFmtId="38" fontId="9" fillId="33" borderId="11" xfId="49" applyFont="1" applyFill="1" applyBorder="1" applyAlignment="1" applyProtection="1">
      <alignment horizontal="distributed" vertical="center"/>
      <protection/>
    </xf>
    <xf numFmtId="38" fontId="9" fillId="34" borderId="11" xfId="49" applyFont="1" applyFill="1" applyBorder="1" applyAlignment="1">
      <alignment vertical="center"/>
    </xf>
    <xf numFmtId="38" fontId="9" fillId="34" borderId="11" xfId="49" applyFont="1" applyFill="1" applyBorder="1" applyAlignment="1" applyProtection="1">
      <alignment horizontal="distributed" vertical="center"/>
      <protection/>
    </xf>
    <xf numFmtId="38" fontId="9" fillId="0" borderId="11" xfId="49" applyFont="1" applyBorder="1" applyAlignment="1">
      <alignment vertical="center"/>
    </xf>
    <xf numFmtId="0" fontId="11" fillId="0" borderId="0" xfId="0" applyFont="1" applyAlignment="1">
      <alignment vertical="center"/>
    </xf>
    <xf numFmtId="38" fontId="9" fillId="0" borderId="0" xfId="49" applyFont="1" applyBorder="1" applyAlignment="1" applyProtection="1">
      <alignment horizontal="distributed" vertical="center"/>
      <protection/>
    </xf>
    <xf numFmtId="38" fontId="9" fillId="33" borderId="12" xfId="49" applyFont="1" applyFill="1" applyBorder="1" applyAlignment="1" applyProtection="1">
      <alignment horizontal="distributed" vertical="center"/>
      <protection/>
    </xf>
    <xf numFmtId="38" fontId="10" fillId="33" borderId="12" xfId="49" applyFont="1" applyFill="1" applyBorder="1" applyAlignment="1" applyProtection="1">
      <alignment vertical="center"/>
      <protection/>
    </xf>
    <xf numFmtId="38" fontId="9" fillId="33" borderId="12" xfId="49" applyFont="1" applyFill="1" applyBorder="1" applyAlignment="1">
      <alignment horizontal="distributed" vertical="center"/>
    </xf>
    <xf numFmtId="38" fontId="9" fillId="34" borderId="12" xfId="49" applyFont="1" applyFill="1" applyBorder="1" applyAlignment="1" applyProtection="1">
      <alignment horizontal="distributed" vertical="center"/>
      <protection/>
    </xf>
    <xf numFmtId="38" fontId="9" fillId="0" borderId="12" xfId="49" applyFont="1" applyBorder="1" applyAlignment="1" applyProtection="1">
      <alignment horizontal="center" vertical="center"/>
      <protection/>
    </xf>
    <xf numFmtId="38" fontId="9" fillId="0" borderId="13" xfId="49" applyFont="1" applyBorder="1" applyAlignment="1">
      <alignment vertical="center"/>
    </xf>
    <xf numFmtId="38" fontId="9" fillId="33" borderId="14" xfId="49" applyFont="1" applyFill="1" applyBorder="1" applyAlignment="1">
      <alignment vertical="center"/>
    </xf>
    <xf numFmtId="38" fontId="10" fillId="33" borderId="14" xfId="49" applyFont="1" applyFill="1" applyBorder="1" applyAlignment="1" applyProtection="1">
      <alignment horizontal="distributed" vertical="center"/>
      <protection/>
    </xf>
    <xf numFmtId="38" fontId="9" fillId="33" borderId="14" xfId="49" applyFont="1" applyFill="1" applyBorder="1" applyAlignment="1" applyProtection="1">
      <alignment horizontal="distributed" vertical="center"/>
      <protection/>
    </xf>
    <xf numFmtId="38" fontId="9" fillId="34" borderId="14" xfId="49" applyFont="1" applyFill="1" applyBorder="1" applyAlignment="1">
      <alignment horizontal="distributed" vertical="center"/>
    </xf>
    <xf numFmtId="38" fontId="9" fillId="34" borderId="15" xfId="49" applyFont="1" applyFill="1" applyBorder="1" applyAlignment="1" applyProtection="1">
      <alignment horizontal="center" vertical="center"/>
      <protection/>
    </xf>
    <xf numFmtId="38" fontId="9" fillId="33" borderId="15" xfId="49" applyFont="1" applyFill="1" applyBorder="1" applyAlignment="1" applyProtection="1">
      <alignment horizontal="center" vertical="center"/>
      <protection/>
    </xf>
    <xf numFmtId="38" fontId="9" fillId="34" borderId="14" xfId="49" applyFont="1" applyFill="1" applyBorder="1" applyAlignment="1" applyProtection="1">
      <alignment horizontal="distributed" vertical="center"/>
      <protection/>
    </xf>
    <xf numFmtId="38" fontId="9" fillId="0" borderId="14" xfId="49" applyFont="1" applyBorder="1" applyAlignment="1">
      <alignment horizontal="center" vertical="center"/>
    </xf>
    <xf numFmtId="49" fontId="9" fillId="0" borderId="13" xfId="49" applyNumberFormat="1" applyFont="1" applyBorder="1" applyAlignment="1" applyProtection="1">
      <alignment horizontal="distributed" vertical="center"/>
      <protection/>
    </xf>
    <xf numFmtId="49" fontId="9" fillId="33" borderId="14" xfId="49" applyNumberFormat="1" applyFont="1" applyFill="1" applyBorder="1" applyAlignment="1" applyProtection="1">
      <alignment horizontal="center" vertical="center"/>
      <protection locked="0"/>
    </xf>
    <xf numFmtId="49" fontId="9" fillId="34" borderId="14" xfId="49" applyNumberFormat="1" applyFont="1" applyFill="1" applyBorder="1" applyAlignment="1" applyProtection="1">
      <alignment horizontal="center" vertical="center"/>
      <protection locked="0"/>
    </xf>
    <xf numFmtId="49" fontId="9" fillId="0" borderId="14" xfId="49" applyNumberFormat="1" applyFont="1" applyBorder="1" applyAlignment="1" applyProtection="1">
      <alignment horizontal="distributed" vertical="center"/>
      <protection/>
    </xf>
    <xf numFmtId="49" fontId="11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horizontal="distributed" vertical="center"/>
      <protection/>
    </xf>
    <xf numFmtId="38" fontId="9" fillId="0" borderId="12" xfId="49" applyFont="1" applyFill="1" applyBorder="1" applyAlignment="1" applyProtection="1">
      <alignment horizontal="right" vertical="center"/>
      <protection/>
    </xf>
    <xf numFmtId="38" fontId="5" fillId="0" borderId="0" xfId="49" applyFont="1" applyFill="1" applyBorder="1" applyAlignment="1" applyProtection="1">
      <alignment horizontal="right" vertical="center"/>
      <protection locked="0"/>
    </xf>
    <xf numFmtId="38" fontId="5" fillId="0" borderId="0" xfId="49" applyFont="1" applyFill="1" applyAlignment="1" applyProtection="1">
      <alignment horizontal="right" vertical="center"/>
      <protection locked="0"/>
    </xf>
    <xf numFmtId="38" fontId="5" fillId="0" borderId="12" xfId="49" applyFont="1" applyBorder="1" applyAlignment="1" applyProtection="1">
      <alignment horizontal="distributed" vertical="center"/>
      <protection/>
    </xf>
    <xf numFmtId="38" fontId="5" fillId="0" borderId="0" xfId="49" applyFont="1" applyBorder="1" applyAlignment="1">
      <alignment horizontal="distributed" vertical="center"/>
    </xf>
    <xf numFmtId="38" fontId="5" fillId="0" borderId="12" xfId="49" applyFont="1" applyFill="1" applyBorder="1" applyAlignment="1">
      <alignment vertical="center"/>
    </xf>
    <xf numFmtId="38" fontId="5" fillId="0" borderId="0" xfId="49" applyFont="1" applyFill="1" applyBorder="1" applyAlignment="1" applyProtection="1">
      <alignment horizontal="center" vertical="center"/>
      <protection/>
    </xf>
    <xf numFmtId="38" fontId="5" fillId="0" borderId="0" xfId="49" applyFont="1" applyFill="1" applyBorder="1" applyAlignment="1">
      <alignment vertical="center"/>
    </xf>
    <xf numFmtId="204" fontId="5" fillId="0" borderId="0" xfId="49" applyNumberFormat="1" applyFont="1" applyFill="1" applyBorder="1" applyAlignment="1" applyProtection="1">
      <alignment horizontal="center" vertical="center"/>
      <protection/>
    </xf>
    <xf numFmtId="38" fontId="5" fillId="0" borderId="0" xfId="49" applyFont="1" applyFill="1" applyAlignment="1" applyProtection="1">
      <alignment horizontal="center" vertical="center"/>
      <protection/>
    </xf>
    <xf numFmtId="38" fontId="5" fillId="0" borderId="12" xfId="49" applyFont="1" applyBorder="1" applyAlignment="1">
      <alignment horizontal="distributed" vertical="center"/>
    </xf>
    <xf numFmtId="38" fontId="12" fillId="0" borderId="0" xfId="49" applyFont="1" applyBorder="1" applyAlignment="1" applyProtection="1">
      <alignment horizontal="distributed" vertical="center"/>
      <protection/>
    </xf>
    <xf numFmtId="38" fontId="12" fillId="0" borderId="12" xfId="49" applyFont="1" applyFill="1" applyBorder="1" applyAlignment="1" applyProtection="1">
      <alignment vertical="center"/>
      <protection/>
    </xf>
    <xf numFmtId="223" fontId="12" fillId="0" borderId="0" xfId="0" applyNumberFormat="1" applyFont="1" applyFill="1" applyAlignment="1">
      <alignment horizontal="right"/>
    </xf>
    <xf numFmtId="38" fontId="12" fillId="0" borderId="0" xfId="49" applyFont="1" applyFill="1" applyBorder="1" applyAlignment="1" applyProtection="1">
      <alignment vertical="center"/>
      <protection locked="0"/>
    </xf>
    <xf numFmtId="38" fontId="12" fillId="0" borderId="0" xfId="49" applyFont="1" applyFill="1" applyBorder="1" applyAlignment="1" applyProtection="1">
      <alignment vertical="center"/>
      <protection/>
    </xf>
    <xf numFmtId="219" fontId="12" fillId="0" borderId="0" xfId="49" applyNumberFormat="1" applyFont="1" applyFill="1" applyBorder="1" applyAlignment="1" applyProtection="1">
      <alignment vertical="center"/>
      <protection locked="0"/>
    </xf>
    <xf numFmtId="38" fontId="12" fillId="0" borderId="12" xfId="49" applyFont="1" applyBorder="1" applyAlignment="1" applyProtection="1">
      <alignment horizontal="distributed" vertical="center"/>
      <protection/>
    </xf>
    <xf numFmtId="0" fontId="13" fillId="0" borderId="0" xfId="0" applyFont="1" applyAlignment="1">
      <alignment vertical="center"/>
    </xf>
    <xf numFmtId="38" fontId="5" fillId="0" borderId="0" xfId="49" applyFont="1" applyBorder="1" applyAlignment="1">
      <alignment vertical="center"/>
    </xf>
    <xf numFmtId="38" fontId="14" fillId="0" borderId="12" xfId="49" applyFont="1" applyFill="1" applyBorder="1" applyAlignment="1">
      <alignment vertical="center"/>
    </xf>
    <xf numFmtId="219" fontId="5" fillId="0" borderId="0" xfId="49" applyNumberFormat="1" applyFont="1" applyFill="1" applyBorder="1" applyAlignment="1" applyProtection="1">
      <alignment vertical="center"/>
      <protection/>
    </xf>
    <xf numFmtId="38" fontId="5" fillId="0" borderId="0" xfId="49" applyFont="1" applyFill="1" applyBorder="1" applyAlignment="1" applyProtection="1">
      <alignment vertical="center"/>
      <protection/>
    </xf>
    <xf numFmtId="219" fontId="5" fillId="0" borderId="0" xfId="49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 applyProtection="1">
      <alignment vertical="center"/>
      <protection/>
    </xf>
    <xf numFmtId="38" fontId="5" fillId="0" borderId="13" xfId="49" applyFont="1" applyBorder="1" applyAlignment="1" applyProtection="1">
      <alignment horizontal="distributed" vertical="center"/>
      <protection/>
    </xf>
    <xf numFmtId="38" fontId="5" fillId="0" borderId="14" xfId="49" applyFont="1" applyBorder="1" applyAlignment="1" applyProtection="1">
      <alignment horizontal="distributed" vertical="center"/>
      <protection/>
    </xf>
    <xf numFmtId="0" fontId="5" fillId="0" borderId="0" xfId="0" applyFont="1" applyAlignment="1">
      <alignment vertical="center"/>
    </xf>
    <xf numFmtId="38" fontId="12" fillId="0" borderId="0" xfId="49" applyFont="1" applyFill="1" applyAlignment="1" applyProtection="1">
      <alignment vertical="center"/>
      <protection locked="0"/>
    </xf>
    <xf numFmtId="38" fontId="12" fillId="0" borderId="0" xfId="49" applyFont="1" applyFill="1" applyAlignment="1" applyProtection="1">
      <alignment vertical="center"/>
      <protection/>
    </xf>
    <xf numFmtId="219" fontId="12" fillId="0" borderId="0" xfId="49" applyNumberFormat="1" applyFont="1" applyFill="1" applyAlignment="1" applyProtection="1">
      <alignment vertical="center"/>
      <protection locked="0"/>
    </xf>
    <xf numFmtId="217" fontId="5" fillId="0" borderId="0" xfId="0" applyNumberFormat="1" applyFont="1" applyAlignment="1">
      <alignment vertical="center"/>
    </xf>
    <xf numFmtId="38" fontId="9" fillId="35" borderId="11" xfId="49" applyFont="1" applyFill="1" applyBorder="1" applyAlignment="1">
      <alignment horizontal="distributed" vertical="center"/>
    </xf>
    <xf numFmtId="38" fontId="9" fillId="35" borderId="11" xfId="49" applyFont="1" applyFill="1" applyBorder="1" applyAlignment="1" applyProtection="1">
      <alignment horizontal="distributed" vertical="center"/>
      <protection/>
    </xf>
    <xf numFmtId="38" fontId="9" fillId="35" borderId="12" xfId="49" applyFont="1" applyFill="1" applyBorder="1" applyAlignment="1" applyProtection="1">
      <alignment horizontal="distributed" vertical="center"/>
      <protection/>
    </xf>
    <xf numFmtId="38" fontId="9" fillId="34" borderId="12" xfId="49" applyFont="1" applyFill="1" applyBorder="1" applyAlignment="1">
      <alignment horizontal="distributed" vertical="center"/>
    </xf>
    <xf numFmtId="38" fontId="9" fillId="35" borderId="14" xfId="49" applyFont="1" applyFill="1" applyBorder="1" applyAlignment="1">
      <alignment horizontal="distributed" vertical="center"/>
    </xf>
    <xf numFmtId="38" fontId="10" fillId="35" borderId="14" xfId="49" applyFont="1" applyFill="1" applyBorder="1" applyAlignment="1" applyProtection="1">
      <alignment horizontal="distributed" vertical="center"/>
      <protection/>
    </xf>
    <xf numFmtId="38" fontId="9" fillId="35" borderId="14" xfId="49" applyFont="1" applyFill="1" applyBorder="1" applyAlignment="1" applyProtection="1">
      <alignment horizontal="distributed" vertical="center"/>
      <protection/>
    </xf>
    <xf numFmtId="49" fontId="9" fillId="35" borderId="14" xfId="49" applyNumberFormat="1" applyFont="1" applyFill="1" applyBorder="1" applyAlignment="1" applyProtection="1">
      <alignment horizontal="center" vertical="center"/>
      <protection locked="0"/>
    </xf>
    <xf numFmtId="217" fontId="5" fillId="0" borderId="0" xfId="49" applyNumberFormat="1" applyFont="1" applyFill="1" applyAlignment="1" applyProtection="1">
      <alignment vertical="center"/>
      <protection/>
    </xf>
    <xf numFmtId="217" fontId="12" fillId="0" borderId="0" xfId="49" applyNumberFormat="1" applyFont="1" applyFill="1" applyAlignment="1" applyProtection="1">
      <alignment vertical="center"/>
      <protection/>
    </xf>
    <xf numFmtId="217" fontId="12" fillId="0" borderId="0" xfId="0" applyNumberFormat="1" applyFont="1" applyAlignment="1">
      <alignment vertical="center"/>
    </xf>
    <xf numFmtId="217" fontId="5" fillId="0" borderId="0" xfId="0" applyNumberFormat="1" applyFont="1" applyAlignment="1" applyProtection="1">
      <alignment vertical="center"/>
      <protection/>
    </xf>
    <xf numFmtId="217" fontId="9" fillId="0" borderId="10" xfId="49" applyNumberFormat="1" applyFont="1" applyBorder="1" applyAlignment="1">
      <alignment vertical="center"/>
    </xf>
    <xf numFmtId="217" fontId="9" fillId="33" borderId="11" xfId="49" applyNumberFormat="1" applyFont="1" applyFill="1" applyBorder="1" applyAlignment="1" applyProtection="1">
      <alignment horizontal="distributed" vertical="center"/>
      <protection/>
    </xf>
    <xf numFmtId="217" fontId="9" fillId="33" borderId="16" xfId="49" applyNumberFormat="1" applyFont="1" applyFill="1" applyBorder="1" applyAlignment="1" applyProtection="1">
      <alignment horizontal="distributed" vertical="center"/>
      <protection/>
    </xf>
    <xf numFmtId="217" fontId="9" fillId="33" borderId="11" xfId="49" applyNumberFormat="1" applyFont="1" applyFill="1" applyBorder="1" applyAlignment="1" applyProtection="1">
      <alignment horizontal="center" vertical="center"/>
      <protection/>
    </xf>
    <xf numFmtId="217" fontId="9" fillId="0" borderId="11" xfId="49" applyNumberFormat="1" applyFont="1" applyBorder="1" applyAlignment="1">
      <alignment vertical="center"/>
    </xf>
    <xf numFmtId="217" fontId="11" fillId="0" borderId="0" xfId="0" applyNumberFormat="1" applyFont="1" applyAlignment="1">
      <alignment vertical="center"/>
    </xf>
    <xf numFmtId="217" fontId="9" fillId="0" borderId="0" xfId="49" applyNumberFormat="1" applyFont="1" applyBorder="1" applyAlignment="1" applyProtection="1">
      <alignment horizontal="distributed" vertical="center"/>
      <protection/>
    </xf>
    <xf numFmtId="217" fontId="9" fillId="33" borderId="12" xfId="49" applyNumberFormat="1" applyFont="1" applyFill="1" applyBorder="1" applyAlignment="1" applyProtection="1">
      <alignment horizontal="distributed" vertical="center"/>
      <protection/>
    </xf>
    <xf numFmtId="217" fontId="9" fillId="34" borderId="17" xfId="49" applyNumberFormat="1" applyFont="1" applyFill="1" applyBorder="1" applyAlignment="1" applyProtection="1">
      <alignment horizontal="distributed" vertical="center"/>
      <protection/>
    </xf>
    <xf numFmtId="217" fontId="9" fillId="33" borderId="17" xfId="49" applyNumberFormat="1" applyFont="1" applyFill="1" applyBorder="1" applyAlignment="1">
      <alignment horizontal="distributed" vertical="center"/>
    </xf>
    <xf numFmtId="217" fontId="9" fillId="33" borderId="12" xfId="49" applyNumberFormat="1" applyFont="1" applyFill="1" applyBorder="1" applyAlignment="1">
      <alignment horizontal="distributed" vertical="center"/>
    </xf>
    <xf numFmtId="218" fontId="9" fillId="33" borderId="12" xfId="49" applyNumberFormat="1" applyFont="1" applyFill="1" applyBorder="1" applyAlignment="1" applyProtection="1">
      <alignment horizontal="distributed" vertical="center"/>
      <protection/>
    </xf>
    <xf numFmtId="218" fontId="10" fillId="33" borderId="12" xfId="49" applyNumberFormat="1" applyFont="1" applyFill="1" applyBorder="1" applyAlignment="1" applyProtection="1">
      <alignment horizontal="distributed" vertical="center"/>
      <protection/>
    </xf>
    <xf numFmtId="217" fontId="9" fillId="33" borderId="12" xfId="49" applyNumberFormat="1" applyFont="1" applyFill="1" applyBorder="1" applyAlignment="1" applyProtection="1">
      <alignment horizontal="center" vertical="center"/>
      <protection/>
    </xf>
    <xf numFmtId="217" fontId="9" fillId="0" borderId="12" xfId="49" applyNumberFormat="1" applyFont="1" applyBorder="1" applyAlignment="1" applyProtection="1">
      <alignment horizontal="center" vertical="center"/>
      <protection/>
    </xf>
    <xf numFmtId="217" fontId="9" fillId="0" borderId="13" xfId="49" applyNumberFormat="1" applyFont="1" applyBorder="1" applyAlignment="1">
      <alignment vertical="center"/>
    </xf>
    <xf numFmtId="217" fontId="9" fillId="33" borderId="15" xfId="49" applyNumberFormat="1" applyFont="1" applyFill="1" applyBorder="1" applyAlignment="1" applyProtection="1">
      <alignment horizontal="distributed" vertical="center"/>
      <protection/>
    </xf>
    <xf numFmtId="217" fontId="9" fillId="33" borderId="14" xfId="49" applyNumberFormat="1" applyFont="1" applyFill="1" applyBorder="1" applyAlignment="1" applyProtection="1">
      <alignment horizontal="distributed" vertical="center"/>
      <protection/>
    </xf>
    <xf numFmtId="217" fontId="9" fillId="34" borderId="15" xfId="49" applyNumberFormat="1" applyFont="1" applyFill="1" applyBorder="1" applyAlignment="1" applyProtection="1">
      <alignment horizontal="distributed" vertical="center"/>
      <protection/>
    </xf>
    <xf numFmtId="218" fontId="9" fillId="33" borderId="14" xfId="49" applyNumberFormat="1" applyFont="1" applyFill="1" applyBorder="1" applyAlignment="1" applyProtection="1">
      <alignment horizontal="center" vertical="center"/>
      <protection/>
    </xf>
    <xf numFmtId="217" fontId="9" fillId="33" borderId="14" xfId="49" applyNumberFormat="1" applyFont="1" applyFill="1" applyBorder="1" applyAlignment="1" applyProtection="1">
      <alignment horizontal="center" vertical="center"/>
      <protection/>
    </xf>
    <xf numFmtId="218" fontId="9" fillId="33" borderId="14" xfId="49" applyNumberFormat="1" applyFont="1" applyFill="1" applyBorder="1" applyAlignment="1">
      <alignment horizontal="distributed" vertical="center"/>
    </xf>
    <xf numFmtId="218" fontId="10" fillId="33" borderId="14" xfId="49" applyNumberFormat="1" applyFont="1" applyFill="1" applyBorder="1" applyAlignment="1" applyProtection="1">
      <alignment horizontal="distributed" vertical="center"/>
      <protection/>
    </xf>
    <xf numFmtId="217" fontId="10" fillId="33" borderId="14" xfId="49" applyNumberFormat="1" applyFont="1" applyFill="1" applyBorder="1" applyAlignment="1" applyProtection="1">
      <alignment horizontal="distributed" vertical="center"/>
      <protection/>
    </xf>
    <xf numFmtId="217" fontId="9" fillId="0" borderId="14" xfId="49" applyNumberFormat="1" applyFont="1" applyBorder="1" applyAlignment="1">
      <alignment horizontal="center" vertical="center"/>
    </xf>
    <xf numFmtId="217" fontId="9" fillId="0" borderId="13" xfId="49" applyNumberFormat="1" applyFont="1" applyBorder="1" applyAlignment="1" applyProtection="1">
      <alignment horizontal="distributed" vertical="center"/>
      <protection/>
    </xf>
    <xf numFmtId="217" fontId="9" fillId="33" borderId="14" xfId="49" applyNumberFormat="1" applyFont="1" applyFill="1" applyBorder="1" applyAlignment="1" applyProtection="1">
      <alignment horizontal="center" vertical="center"/>
      <protection locked="0"/>
    </xf>
    <xf numFmtId="217" fontId="9" fillId="33" borderId="15" xfId="49" applyNumberFormat="1" applyFont="1" applyFill="1" applyBorder="1" applyAlignment="1" applyProtection="1">
      <alignment horizontal="center" vertical="center"/>
      <protection locked="0"/>
    </xf>
    <xf numFmtId="217" fontId="9" fillId="0" borderId="14" xfId="49" applyNumberFormat="1" applyFont="1" applyBorder="1" applyAlignment="1" applyProtection="1">
      <alignment horizontal="distributed" vertical="center"/>
      <protection/>
    </xf>
    <xf numFmtId="217" fontId="5" fillId="0" borderId="18" xfId="49" applyNumberFormat="1" applyFont="1" applyBorder="1" applyAlignment="1" applyProtection="1">
      <alignment horizontal="distributed" vertical="center"/>
      <protection/>
    </xf>
    <xf numFmtId="217" fontId="5" fillId="0" borderId="0" xfId="49" applyNumberFormat="1" applyFont="1" applyFill="1" applyBorder="1" applyAlignment="1" applyProtection="1">
      <alignment horizontal="right" vertical="center"/>
      <protection/>
    </xf>
    <xf numFmtId="217" fontId="5" fillId="0" borderId="0" xfId="49" applyNumberFormat="1" applyFont="1" applyFill="1" applyAlignment="1" applyProtection="1">
      <alignment horizontal="right" vertical="center"/>
      <protection/>
    </xf>
    <xf numFmtId="218" fontId="5" fillId="0" borderId="0" xfId="49" applyNumberFormat="1" applyFont="1" applyFill="1" applyAlignment="1" applyProtection="1">
      <alignment horizontal="right" vertical="center"/>
      <protection/>
    </xf>
    <xf numFmtId="217" fontId="5" fillId="0" borderId="12" xfId="49" applyNumberFormat="1" applyFont="1" applyBorder="1" applyAlignment="1" applyProtection="1">
      <alignment horizontal="distributed" vertical="center"/>
      <protection/>
    </xf>
    <xf numFmtId="217" fontId="0" fillId="0" borderId="0" xfId="0" applyNumberFormat="1" applyAlignment="1">
      <alignment vertical="center"/>
    </xf>
    <xf numFmtId="217" fontId="5" fillId="0" borderId="19" xfId="49" applyNumberFormat="1" applyFont="1" applyBorder="1" applyAlignment="1">
      <alignment horizontal="distributed" vertical="center"/>
    </xf>
    <xf numFmtId="217" fontId="5" fillId="0" borderId="0" xfId="49" applyNumberFormat="1" applyFont="1" applyFill="1" applyBorder="1" applyAlignment="1" applyProtection="1">
      <alignment horizontal="center" vertical="center"/>
      <protection/>
    </xf>
    <xf numFmtId="217" fontId="5" fillId="0" borderId="0" xfId="49" applyNumberFormat="1" applyFont="1" applyFill="1" applyAlignment="1" applyProtection="1">
      <alignment horizontal="center" vertical="center"/>
      <protection/>
    </xf>
    <xf numFmtId="217" fontId="5" fillId="0" borderId="0" xfId="49" applyNumberFormat="1" applyFont="1" applyFill="1" applyAlignment="1">
      <alignment vertical="center"/>
    </xf>
    <xf numFmtId="218" fontId="5" fillId="0" borderId="0" xfId="49" applyNumberFormat="1" applyFont="1" applyFill="1" applyAlignment="1">
      <alignment vertical="center"/>
    </xf>
    <xf numFmtId="218" fontId="5" fillId="0" borderId="0" xfId="49" applyNumberFormat="1" applyFont="1" applyFill="1" applyAlignment="1" applyProtection="1">
      <alignment horizontal="center" vertical="center"/>
      <protection/>
    </xf>
    <xf numFmtId="217" fontId="5" fillId="0" borderId="12" xfId="49" applyNumberFormat="1" applyFont="1" applyBorder="1" applyAlignment="1">
      <alignment horizontal="distributed" vertical="center"/>
    </xf>
    <xf numFmtId="217" fontId="12" fillId="0" borderId="19" xfId="49" applyNumberFormat="1" applyFont="1" applyBorder="1" applyAlignment="1" applyProtection="1">
      <alignment horizontal="distributed" vertical="center"/>
      <protection/>
    </xf>
    <xf numFmtId="3" fontId="5" fillId="0" borderId="0" xfId="0" applyNumberFormat="1" applyFont="1" applyFill="1" applyBorder="1" applyAlignment="1">
      <alignment/>
    </xf>
    <xf numFmtId="38" fontId="5" fillId="0" borderId="0" xfId="49" applyFont="1" applyAlignment="1">
      <alignment/>
    </xf>
    <xf numFmtId="221" fontId="17" fillId="0" borderId="0" xfId="62" applyNumberFormat="1" applyFont="1" applyFill="1" applyBorder="1" applyAlignment="1" quotePrefix="1">
      <alignment horizontal="right"/>
      <protection/>
    </xf>
    <xf numFmtId="217" fontId="12" fillId="0" borderId="12" xfId="49" applyNumberFormat="1" applyFont="1" applyBorder="1" applyAlignment="1" applyProtection="1">
      <alignment horizontal="distributed" vertical="center"/>
      <protection/>
    </xf>
    <xf numFmtId="217" fontId="13" fillId="0" borderId="0" xfId="0" applyNumberFormat="1" applyFont="1" applyAlignment="1">
      <alignment vertical="center"/>
    </xf>
    <xf numFmtId="217" fontId="5" fillId="0" borderId="19" xfId="49" applyNumberFormat="1" applyFont="1" applyBorder="1" applyAlignment="1">
      <alignment vertical="center"/>
    </xf>
    <xf numFmtId="38" fontId="5" fillId="0" borderId="0" xfId="49" applyFont="1" applyFill="1" applyAlignment="1">
      <alignment vertical="center"/>
    </xf>
    <xf numFmtId="219" fontId="5" fillId="0" borderId="0" xfId="49" applyNumberFormat="1" applyFont="1" applyFill="1" applyAlignment="1" applyProtection="1">
      <alignment horizontal="center" vertical="center"/>
      <protection/>
    </xf>
    <xf numFmtId="219" fontId="5" fillId="0" borderId="0" xfId="49" applyNumberFormat="1" applyFont="1" applyFill="1" applyAlignment="1" applyProtection="1">
      <alignment vertical="center"/>
      <protection/>
    </xf>
    <xf numFmtId="217" fontId="5" fillId="0" borderId="19" xfId="49" applyNumberFormat="1" applyFont="1" applyBorder="1" applyAlignment="1" applyProtection="1">
      <alignment horizontal="distributed" vertical="center"/>
      <protection/>
    </xf>
    <xf numFmtId="217" fontId="5" fillId="0" borderId="20" xfId="49" applyNumberFormat="1" applyFont="1" applyBorder="1" applyAlignment="1" applyProtection="1">
      <alignment horizontal="distributed" vertical="center"/>
      <protection/>
    </xf>
    <xf numFmtId="217" fontId="5" fillId="0" borderId="14" xfId="49" applyNumberFormat="1" applyFont="1" applyBorder="1" applyAlignment="1" applyProtection="1">
      <alignment horizontal="distributed" vertical="center"/>
      <protection/>
    </xf>
    <xf numFmtId="218" fontId="0" fillId="0" borderId="0" xfId="0" applyNumberFormat="1" applyAlignment="1">
      <alignment vertical="center"/>
    </xf>
    <xf numFmtId="49" fontId="9" fillId="34" borderId="21" xfId="49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>
      <alignment/>
    </xf>
    <xf numFmtId="38" fontId="18" fillId="0" borderId="0" xfId="49" applyFont="1" applyFill="1" applyAlignment="1" applyProtection="1">
      <alignment vertical="center"/>
      <protection locked="0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vertical="center"/>
    </xf>
    <xf numFmtId="38" fontId="19" fillId="0" borderId="0" xfId="49" applyFont="1" applyFill="1" applyAlignment="1" applyProtection="1">
      <alignment vertical="center"/>
      <protection locked="0"/>
    </xf>
    <xf numFmtId="38" fontId="18" fillId="0" borderId="13" xfId="49" applyFont="1" applyFill="1" applyBorder="1" applyAlignment="1" applyProtection="1">
      <alignment vertical="center"/>
      <protection locked="0"/>
    </xf>
    <xf numFmtId="38" fontId="18" fillId="0" borderId="0" xfId="49" applyFont="1" applyFill="1" applyBorder="1" applyAlignment="1" applyProtection="1">
      <alignment vertical="center"/>
      <protection locked="0"/>
    </xf>
    <xf numFmtId="219" fontId="18" fillId="0" borderId="0" xfId="49" applyNumberFormat="1" applyFont="1" applyFill="1" applyAlignment="1" applyProtection="1">
      <alignment vertical="center"/>
      <protection locked="0"/>
    </xf>
    <xf numFmtId="221" fontId="20" fillId="0" borderId="0" xfId="62" applyNumberFormat="1" applyFont="1" applyFill="1" applyBorder="1" applyAlignment="1" quotePrefix="1">
      <alignment horizontal="right"/>
      <protection/>
    </xf>
    <xf numFmtId="38" fontId="18" fillId="0" borderId="0" xfId="49" applyFont="1" applyFill="1" applyAlignment="1" applyProtection="1">
      <alignment vertical="center"/>
      <protection/>
    </xf>
    <xf numFmtId="38" fontId="19" fillId="0" borderId="0" xfId="49" applyFont="1" applyFill="1" applyBorder="1" applyAlignment="1" applyProtection="1">
      <alignment vertical="center"/>
      <protection locked="0"/>
    </xf>
    <xf numFmtId="219" fontId="19" fillId="0" borderId="0" xfId="49" applyNumberFormat="1" applyFont="1" applyFill="1" applyAlignment="1" applyProtection="1">
      <alignment vertical="center"/>
      <protection locked="0"/>
    </xf>
    <xf numFmtId="221" fontId="21" fillId="0" borderId="0" xfId="62" applyNumberFormat="1" applyFont="1" applyFill="1" applyBorder="1" applyAlignment="1" quotePrefix="1">
      <alignment horizontal="right" vertical="center"/>
      <protection/>
    </xf>
    <xf numFmtId="38" fontId="19" fillId="0" borderId="0" xfId="49" applyFont="1" applyFill="1" applyAlignment="1" applyProtection="1">
      <alignment vertical="center"/>
      <protection/>
    </xf>
    <xf numFmtId="219" fontId="18" fillId="0" borderId="13" xfId="49" applyNumberFormat="1" applyFont="1" applyFill="1" applyBorder="1" applyAlignment="1" applyProtection="1">
      <alignment vertical="center"/>
      <protection locked="0"/>
    </xf>
    <xf numFmtId="221" fontId="20" fillId="0" borderId="13" xfId="62" applyNumberFormat="1" applyFont="1" applyFill="1" applyBorder="1" applyAlignment="1" quotePrefix="1">
      <alignment horizontal="right"/>
      <protection/>
    </xf>
    <xf numFmtId="38" fontId="18" fillId="0" borderId="13" xfId="49" applyFont="1" applyFill="1" applyBorder="1" applyAlignment="1" applyProtection="1">
      <alignment vertical="center"/>
      <protection/>
    </xf>
    <xf numFmtId="38" fontId="18" fillId="0" borderId="12" xfId="49" applyFont="1" applyFill="1" applyBorder="1" applyAlignment="1" applyProtection="1">
      <alignment vertical="center"/>
      <protection/>
    </xf>
    <xf numFmtId="223" fontId="18" fillId="0" borderId="0" xfId="0" applyNumberFormat="1" applyFont="1" applyFill="1" applyAlignment="1">
      <alignment horizontal="right"/>
    </xf>
    <xf numFmtId="207" fontId="18" fillId="0" borderId="0" xfId="49" applyNumberFormat="1" applyFont="1" applyFill="1" applyAlignment="1" applyProtection="1">
      <alignment horizontal="right" vertical="center"/>
      <protection/>
    </xf>
    <xf numFmtId="38" fontId="19" fillId="0" borderId="12" xfId="49" applyFont="1" applyFill="1" applyBorder="1" applyAlignment="1" applyProtection="1">
      <alignment vertical="center"/>
      <protection/>
    </xf>
    <xf numFmtId="223" fontId="19" fillId="0" borderId="0" xfId="0" applyNumberFormat="1" applyFont="1" applyFill="1" applyAlignment="1">
      <alignment horizontal="right" vertical="center"/>
    </xf>
    <xf numFmtId="38" fontId="18" fillId="0" borderId="14" xfId="49" applyFont="1" applyFill="1" applyBorder="1" applyAlignment="1" applyProtection="1">
      <alignment vertical="center"/>
      <protection/>
    </xf>
    <xf numFmtId="218" fontId="9" fillId="33" borderId="14" xfId="49" applyNumberFormat="1" applyFont="1" applyFill="1" applyBorder="1" applyAlignment="1" applyProtection="1" quotePrefix="1">
      <alignment horizontal="center" vertical="center"/>
      <protection locked="0"/>
    </xf>
    <xf numFmtId="218" fontId="9" fillId="0" borderId="12" xfId="49" applyNumberFormat="1" applyFont="1" applyFill="1" applyBorder="1" applyAlignment="1" applyProtection="1">
      <alignment horizontal="center" vertical="center" shrinkToFit="1"/>
      <protection locked="0"/>
    </xf>
    <xf numFmtId="218" fontId="9" fillId="0" borderId="14" xfId="49" applyNumberFormat="1" applyFont="1" applyFill="1" applyBorder="1" applyAlignment="1" applyProtection="1">
      <alignment horizontal="center" vertical="center" shrinkToFit="1"/>
      <protection locked="0"/>
    </xf>
    <xf numFmtId="217" fontId="9" fillId="0" borderId="14" xfId="49" applyNumberFormat="1" applyFont="1" applyFill="1" applyBorder="1" applyAlignment="1" applyProtection="1">
      <alignment horizontal="center" vertical="center" shrinkToFit="1"/>
      <protection locked="0"/>
    </xf>
    <xf numFmtId="38" fontId="9" fillId="0" borderId="14" xfId="49" applyFont="1" applyFill="1" applyBorder="1" applyAlignment="1" applyProtection="1">
      <alignment horizontal="center" vertical="center" shrinkToFit="1"/>
      <protection/>
    </xf>
    <xf numFmtId="38" fontId="9" fillId="0" borderId="12" xfId="49" applyFont="1" applyFill="1" applyBorder="1" applyAlignment="1" applyProtection="1">
      <alignment horizontal="center" vertical="center" shrinkToFit="1"/>
      <protection/>
    </xf>
    <xf numFmtId="217" fontId="5" fillId="0" borderId="0" xfId="0" applyNumberFormat="1" applyFont="1" applyAlignment="1" applyProtection="1">
      <alignment horizontal="center" vertical="center" shrinkToFit="1"/>
      <protection/>
    </xf>
    <xf numFmtId="217" fontId="5" fillId="0" borderId="0" xfId="0" applyNumberFormat="1" applyFont="1" applyAlignment="1">
      <alignment horizontal="center" vertical="center" shrinkToFit="1"/>
    </xf>
    <xf numFmtId="217" fontId="9" fillId="0" borderId="12" xfId="49" applyNumberFormat="1" applyFont="1" applyFill="1" applyBorder="1" applyAlignment="1" applyProtection="1">
      <alignment horizontal="center" vertical="center" shrinkToFit="1"/>
      <protection locked="0"/>
    </xf>
    <xf numFmtId="217" fontId="11" fillId="0" borderId="0" xfId="0" applyNumberFormat="1" applyFont="1" applyAlignment="1">
      <alignment horizontal="center" vertical="center" shrinkToFit="1"/>
    </xf>
    <xf numFmtId="217" fontId="9" fillId="33" borderId="0" xfId="49" applyNumberFormat="1" applyFont="1" applyFill="1" applyBorder="1" applyAlignment="1" applyProtection="1">
      <alignment horizontal="distributed" vertical="center"/>
      <protection/>
    </xf>
    <xf numFmtId="217" fontId="5" fillId="0" borderId="0" xfId="0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217" fontId="0" fillId="0" borderId="0" xfId="0" applyNumberFormat="1" applyFont="1" applyAlignment="1">
      <alignment vertical="center"/>
    </xf>
    <xf numFmtId="3" fontId="12" fillId="0" borderId="0" xfId="0" applyNumberFormat="1" applyFont="1" applyFill="1" applyBorder="1" applyAlignment="1">
      <alignment/>
    </xf>
    <xf numFmtId="38" fontId="12" fillId="0" borderId="0" xfId="49" applyFont="1" applyAlignment="1">
      <alignment/>
    </xf>
    <xf numFmtId="38" fontId="18" fillId="0" borderId="0" xfId="49" applyNumberFormat="1" applyFont="1" applyFill="1" applyBorder="1" applyAlignment="1" applyProtection="1">
      <alignment vertical="center"/>
      <protection locked="0"/>
    </xf>
    <xf numFmtId="38" fontId="18" fillId="0" borderId="0" xfId="49" applyFont="1" applyAlignment="1">
      <alignment/>
    </xf>
    <xf numFmtId="38" fontId="19" fillId="0" borderId="0" xfId="49" applyNumberFormat="1" applyFont="1" applyFill="1" applyBorder="1" applyAlignment="1" applyProtection="1">
      <alignment vertical="center"/>
      <protection locked="0"/>
    </xf>
    <xf numFmtId="38" fontId="18" fillId="0" borderId="13" xfId="49" applyNumberFormat="1" applyFont="1" applyFill="1" applyBorder="1" applyAlignment="1" applyProtection="1">
      <alignment vertical="center"/>
      <protection locked="0"/>
    </xf>
    <xf numFmtId="38" fontId="18" fillId="0" borderId="13" xfId="49" applyFont="1" applyBorder="1" applyAlignment="1">
      <alignment/>
    </xf>
    <xf numFmtId="222" fontId="18" fillId="0" borderId="0" xfId="49" applyNumberFormat="1" applyFont="1" applyFill="1" applyAlignment="1" applyProtection="1">
      <alignment vertical="center"/>
      <protection locked="0"/>
    </xf>
    <xf numFmtId="222" fontId="18" fillId="0" borderId="13" xfId="49" applyNumberFormat="1" applyFont="1" applyFill="1" applyBorder="1" applyAlignment="1" applyProtection="1">
      <alignment vertical="center"/>
      <protection locked="0"/>
    </xf>
    <xf numFmtId="38" fontId="19" fillId="0" borderId="0" xfId="49" applyFont="1" applyAlignment="1">
      <alignment vertical="center"/>
    </xf>
    <xf numFmtId="222" fontId="19" fillId="0" borderId="0" xfId="49" applyNumberFormat="1" applyFont="1" applyFill="1" applyAlignment="1" applyProtection="1">
      <alignment vertical="center"/>
      <protection locked="0"/>
    </xf>
    <xf numFmtId="217" fontId="5" fillId="0" borderId="0" xfId="0" applyNumberFormat="1" applyFont="1" applyAlignment="1">
      <alignment horizontal="right" vertical="center"/>
    </xf>
    <xf numFmtId="49" fontId="9" fillId="33" borderId="14" xfId="49" applyNumberFormat="1" applyFont="1" applyFill="1" applyBorder="1" applyAlignment="1" applyProtection="1">
      <alignment horizontal="right" vertical="center"/>
      <protection locked="0"/>
    </xf>
    <xf numFmtId="38" fontId="5" fillId="0" borderId="0" xfId="49" applyFont="1" applyFill="1" applyAlignment="1" applyProtection="1">
      <alignment horizontal="right" vertical="center"/>
      <protection/>
    </xf>
    <xf numFmtId="193" fontId="5" fillId="0" borderId="0" xfId="49" applyNumberFormat="1" applyFont="1" applyFill="1" applyAlignment="1" applyProtection="1">
      <alignment horizontal="right" vertical="center"/>
      <protection/>
    </xf>
    <xf numFmtId="38" fontId="18" fillId="0" borderId="0" xfId="49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217" fontId="0" fillId="0" borderId="0" xfId="0" applyNumberFormat="1" applyAlignment="1">
      <alignment vertical="center" shrinkToFit="1"/>
    </xf>
    <xf numFmtId="217" fontId="0" fillId="0" borderId="21" xfId="0" applyNumberFormat="1" applyBorder="1" applyAlignment="1">
      <alignment vertical="center" shrinkToFit="1"/>
    </xf>
    <xf numFmtId="0" fontId="23" fillId="0" borderId="22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  <protection/>
    </xf>
    <xf numFmtId="0" fontId="23" fillId="0" borderId="15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distributed" vertical="center" shrinkToFit="1"/>
      <protection locked="0"/>
    </xf>
    <xf numFmtId="218" fontId="5" fillId="0" borderId="0" xfId="0" applyNumberFormat="1" applyFont="1" applyAlignment="1">
      <alignment vertical="center"/>
    </xf>
    <xf numFmtId="49" fontId="9" fillId="35" borderId="23" xfId="49" applyNumberFormat="1" applyFont="1" applyFill="1" applyBorder="1" applyAlignment="1" applyProtection="1">
      <alignment horizontal="center" vertical="center"/>
      <protection locked="0"/>
    </xf>
    <xf numFmtId="49" fontId="9" fillId="35" borderId="24" xfId="49" applyNumberFormat="1" applyFont="1" applyFill="1" applyBorder="1" applyAlignment="1" applyProtection="1">
      <alignment horizontal="center" vertical="center"/>
      <protection locked="0"/>
    </xf>
    <xf numFmtId="49" fontId="9" fillId="33" borderId="23" xfId="49" applyNumberFormat="1" applyFont="1" applyFill="1" applyBorder="1" applyAlignment="1" applyProtection="1">
      <alignment horizontal="center" vertical="center"/>
      <protection locked="0"/>
    </xf>
    <xf numFmtId="49" fontId="9" fillId="33" borderId="25" xfId="49" applyNumberFormat="1" applyFont="1" applyFill="1" applyBorder="1" applyAlignment="1" applyProtection="1" quotePrefix="1">
      <alignment horizontal="center" vertical="center"/>
      <protection locked="0"/>
    </xf>
    <xf numFmtId="49" fontId="9" fillId="33" borderId="24" xfId="49" applyNumberFormat="1" applyFont="1" applyFill="1" applyBorder="1" applyAlignment="1" applyProtection="1" quotePrefix="1">
      <alignment horizontal="center" vertical="center"/>
      <protection locked="0"/>
    </xf>
    <xf numFmtId="49" fontId="9" fillId="33" borderId="24" xfId="49" applyNumberFormat="1" applyFont="1" applyFill="1" applyBorder="1" applyAlignment="1" applyProtection="1">
      <alignment horizontal="center" vertical="center"/>
      <protection locked="0"/>
    </xf>
    <xf numFmtId="38" fontId="9" fillId="0" borderId="22" xfId="49" applyFont="1" applyFill="1" applyBorder="1" applyAlignment="1" applyProtection="1">
      <alignment horizontal="center" vertical="center" wrapText="1" shrinkToFit="1"/>
      <protection/>
    </xf>
    <xf numFmtId="38" fontId="9" fillId="0" borderId="15" xfId="49" applyFont="1" applyFill="1" applyBorder="1" applyAlignment="1" applyProtection="1">
      <alignment horizontal="center" vertical="center" wrapText="1" shrinkToFit="1"/>
      <protection/>
    </xf>
    <xf numFmtId="49" fontId="9" fillId="33" borderId="25" xfId="49" applyNumberFormat="1" applyFont="1" applyFill="1" applyBorder="1" applyAlignment="1" applyProtection="1">
      <alignment horizontal="center" vertical="center"/>
      <protection locked="0"/>
    </xf>
    <xf numFmtId="38" fontId="9" fillId="0" borderId="26" xfId="49" applyFont="1" applyFill="1" applyBorder="1" applyAlignment="1" applyProtection="1">
      <alignment horizontal="center" vertical="center" shrinkToFit="1"/>
      <protection/>
    </xf>
    <xf numFmtId="38" fontId="9" fillId="0" borderId="18" xfId="49" applyFont="1" applyFill="1" applyBorder="1" applyAlignment="1" applyProtection="1">
      <alignment horizontal="center" vertical="center" shrinkToFit="1"/>
      <protection/>
    </xf>
    <xf numFmtId="38" fontId="10" fillId="0" borderId="14" xfId="49" applyFont="1" applyFill="1" applyBorder="1" applyAlignment="1" applyProtection="1">
      <alignment horizontal="center" vertical="center" shrinkToFit="1"/>
      <protection/>
    </xf>
    <xf numFmtId="38" fontId="10" fillId="0" borderId="20" xfId="49" applyFont="1" applyFill="1" applyBorder="1" applyAlignment="1" applyProtection="1">
      <alignment horizontal="center" vertical="center" shrinkToFit="1"/>
      <protection/>
    </xf>
    <xf numFmtId="38" fontId="9" fillId="0" borderId="26" xfId="49" applyFont="1" applyBorder="1" applyAlignment="1" applyProtection="1">
      <alignment horizontal="center" vertical="center" shrinkToFit="1"/>
      <protection/>
    </xf>
    <xf numFmtId="0" fontId="22" fillId="0" borderId="14" xfId="0" applyFont="1" applyBorder="1" applyAlignment="1" applyProtection="1">
      <alignment horizontal="center" vertical="center" shrinkToFit="1"/>
      <protection/>
    </xf>
    <xf numFmtId="0" fontId="10" fillId="0" borderId="26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38" fontId="9" fillId="0" borderId="18" xfId="49" applyFont="1" applyBorder="1" applyAlignment="1" applyProtection="1">
      <alignment horizontal="center" vertical="center" shrinkToFit="1"/>
      <protection/>
    </xf>
    <xf numFmtId="0" fontId="22" fillId="0" borderId="20" xfId="0" applyFont="1" applyBorder="1" applyAlignment="1" applyProtection="1">
      <alignment horizontal="center" vertical="center" shrinkToFit="1"/>
      <protection/>
    </xf>
    <xf numFmtId="0" fontId="22" fillId="0" borderId="27" xfId="0" applyFont="1" applyFill="1" applyBorder="1" applyAlignment="1" applyProtection="1">
      <alignment horizontal="center" vertical="center" shrinkToFit="1"/>
      <protection/>
    </xf>
    <xf numFmtId="0" fontId="22" fillId="0" borderId="18" xfId="0" applyFont="1" applyFill="1" applyBorder="1" applyAlignment="1" applyProtection="1">
      <alignment horizontal="center" vertical="center" shrinkToFit="1"/>
      <protection/>
    </xf>
    <xf numFmtId="0" fontId="22" fillId="0" borderId="14" xfId="0" applyFont="1" applyFill="1" applyBorder="1" applyAlignment="1" applyProtection="1">
      <alignment horizontal="center" vertical="center" shrinkToFit="1"/>
      <protection/>
    </xf>
    <xf numFmtId="0" fontId="22" fillId="0" borderId="13" xfId="0" applyFont="1" applyFill="1" applyBorder="1" applyAlignment="1" applyProtection="1">
      <alignment horizontal="center" vertical="center" shrinkToFit="1"/>
      <protection/>
    </xf>
    <xf numFmtId="0" fontId="22" fillId="0" borderId="20" xfId="0" applyFont="1" applyFill="1" applyBorder="1" applyAlignment="1" applyProtection="1">
      <alignment horizontal="center" vertical="center" shrinkToFit="1"/>
      <protection/>
    </xf>
    <xf numFmtId="0" fontId="18" fillId="0" borderId="22" xfId="43" applyFont="1" applyFill="1" applyBorder="1" applyAlignment="1" applyProtection="1">
      <alignment horizontal="center" vertical="center"/>
      <protection locked="0"/>
    </xf>
    <xf numFmtId="0" fontId="18" fillId="0" borderId="15" xfId="43" applyFont="1" applyFill="1" applyBorder="1" applyAlignment="1" applyProtection="1">
      <alignment horizontal="center" vertical="center"/>
      <protection locked="0"/>
    </xf>
    <xf numFmtId="0" fontId="24" fillId="0" borderId="22" xfId="43" applyFont="1" applyFill="1" applyBorder="1" applyAlignment="1" applyProtection="1">
      <alignment horizontal="center" vertical="center" wrapText="1"/>
      <protection locked="0"/>
    </xf>
    <xf numFmtId="0" fontId="24" fillId="0" borderId="15" xfId="43" applyFont="1" applyFill="1" applyBorder="1" applyAlignment="1" applyProtection="1">
      <alignment horizontal="center" vertical="center" wrapText="1"/>
      <protection locked="0"/>
    </xf>
    <xf numFmtId="38" fontId="9" fillId="0" borderId="14" xfId="49" applyFont="1" applyFill="1" applyBorder="1" applyAlignment="1" applyProtection="1">
      <alignment horizontal="center" vertical="center" shrinkToFit="1"/>
      <protection/>
    </xf>
    <xf numFmtId="38" fontId="9" fillId="0" borderId="20" xfId="49" applyFont="1" applyFill="1" applyBorder="1" applyAlignment="1" applyProtection="1">
      <alignment horizontal="center" vertical="center" shrinkToFit="1"/>
      <protection/>
    </xf>
    <xf numFmtId="38" fontId="9" fillId="33" borderId="16" xfId="49" applyFont="1" applyFill="1" applyBorder="1" applyAlignment="1" applyProtection="1">
      <alignment horizontal="center" vertical="center"/>
      <protection/>
    </xf>
    <xf numFmtId="38" fontId="9" fillId="33" borderId="17" xfId="49" applyFont="1" applyFill="1" applyBorder="1" applyAlignment="1" applyProtection="1">
      <alignment horizontal="center" vertical="center"/>
      <protection/>
    </xf>
    <xf numFmtId="38" fontId="9" fillId="34" borderId="16" xfId="49" applyFont="1" applyFill="1" applyBorder="1" applyAlignment="1" applyProtection="1">
      <alignment horizontal="center" vertical="center"/>
      <protection/>
    </xf>
    <xf numFmtId="38" fontId="9" fillId="34" borderId="17" xfId="49" applyFont="1" applyFill="1" applyBorder="1" applyAlignment="1" applyProtection="1">
      <alignment horizontal="center" vertical="center"/>
      <protection/>
    </xf>
    <xf numFmtId="38" fontId="8" fillId="0" borderId="28" xfId="49" applyFont="1" applyBorder="1" applyAlignment="1">
      <alignment horizontal="center"/>
    </xf>
    <xf numFmtId="38" fontId="9" fillId="33" borderId="29" xfId="49" applyFont="1" applyFill="1" applyBorder="1" applyAlignment="1" applyProtection="1">
      <alignment horizontal="center" vertical="center"/>
      <protection/>
    </xf>
    <xf numFmtId="38" fontId="9" fillId="33" borderId="30" xfId="49" applyFont="1" applyFill="1" applyBorder="1" applyAlignment="1" applyProtection="1">
      <alignment horizontal="center" vertical="center"/>
      <protection/>
    </xf>
    <xf numFmtId="217" fontId="9" fillId="0" borderId="22" xfId="49" applyNumberFormat="1" applyFont="1" applyFill="1" applyBorder="1" applyAlignment="1" applyProtection="1">
      <alignment horizontal="center" vertical="center" wrapText="1" shrinkToFit="1"/>
      <protection locked="0"/>
    </xf>
    <xf numFmtId="217" fontId="9" fillId="0" borderId="15" xfId="49" applyNumberFormat="1" applyFont="1" applyFill="1" applyBorder="1" applyAlignment="1" applyProtection="1">
      <alignment horizontal="center" vertical="center" wrapText="1" shrinkToFit="1"/>
      <protection locked="0"/>
    </xf>
    <xf numFmtId="217" fontId="9" fillId="0" borderId="26" xfId="49" applyNumberFormat="1" applyFont="1" applyBorder="1" applyAlignment="1">
      <alignment horizontal="center" vertical="center" shrinkToFit="1"/>
    </xf>
    <xf numFmtId="217" fontId="0" fillId="0" borderId="14" xfId="0" applyNumberFormat="1" applyBorder="1" applyAlignment="1">
      <alignment horizontal="center" vertical="center" shrinkToFit="1"/>
    </xf>
    <xf numFmtId="217" fontId="9" fillId="0" borderId="18" xfId="49" applyNumberFormat="1" applyFont="1" applyBorder="1" applyAlignment="1" applyProtection="1">
      <alignment horizontal="center" vertical="center" shrinkToFit="1"/>
      <protection/>
    </xf>
    <xf numFmtId="217" fontId="0" fillId="0" borderId="20" xfId="0" applyNumberFormat="1" applyBorder="1" applyAlignment="1">
      <alignment horizontal="center" vertical="center" shrinkToFit="1"/>
    </xf>
    <xf numFmtId="218" fontId="9" fillId="0" borderId="26" xfId="49" applyNumberFormat="1" applyFont="1" applyFill="1" applyBorder="1" applyAlignment="1" applyProtection="1">
      <alignment horizontal="center" vertical="center" shrinkToFit="1"/>
      <protection locked="0"/>
    </xf>
    <xf numFmtId="218" fontId="9" fillId="0" borderId="18" xfId="49" applyNumberFormat="1" applyFont="1" applyFill="1" applyBorder="1" applyAlignment="1" applyProtection="1">
      <alignment horizontal="center" vertical="center" shrinkToFit="1"/>
      <protection locked="0"/>
    </xf>
    <xf numFmtId="218" fontId="9" fillId="0" borderId="14" xfId="49" applyNumberFormat="1" applyFont="1" applyFill="1" applyBorder="1" applyAlignment="1" applyProtection="1">
      <alignment horizontal="center" vertical="center" shrinkToFit="1"/>
      <protection locked="0"/>
    </xf>
    <xf numFmtId="218" fontId="9" fillId="0" borderId="20" xfId="49" applyNumberFormat="1" applyFont="1" applyFill="1" applyBorder="1" applyAlignment="1" applyProtection="1">
      <alignment horizontal="center" vertical="center" shrinkToFit="1"/>
      <protection locked="0"/>
    </xf>
    <xf numFmtId="217" fontId="18" fillId="0" borderId="26" xfId="43" applyNumberFormat="1" applyFont="1" applyFill="1" applyBorder="1" applyAlignment="1" applyProtection="1">
      <alignment horizontal="center" vertical="center" shrinkToFit="1"/>
      <protection locked="0"/>
    </xf>
    <xf numFmtId="217" fontId="18" fillId="0" borderId="19" xfId="43" applyNumberFormat="1" applyFont="1" applyFill="1" applyBorder="1" applyAlignment="1" applyProtection="1">
      <alignment horizontal="center" vertical="center" shrinkToFit="1"/>
      <protection/>
    </xf>
    <xf numFmtId="217" fontId="18" fillId="0" borderId="14" xfId="43" applyNumberFormat="1" applyFont="1" applyFill="1" applyBorder="1" applyAlignment="1" applyProtection="1">
      <alignment horizontal="center" vertical="center" shrinkToFit="1"/>
      <protection/>
    </xf>
    <xf numFmtId="217" fontId="18" fillId="0" borderId="20" xfId="43" applyNumberFormat="1" applyFont="1" applyFill="1" applyBorder="1" applyAlignment="1" applyProtection="1">
      <alignment horizontal="center" vertical="center" shrinkToFit="1"/>
      <protection/>
    </xf>
    <xf numFmtId="217" fontId="9" fillId="33" borderId="22" xfId="49" applyNumberFormat="1" applyFont="1" applyFill="1" applyBorder="1" applyAlignment="1" applyProtection="1">
      <alignment horizontal="distributed" vertical="center"/>
      <protection/>
    </xf>
    <xf numFmtId="217" fontId="9" fillId="33" borderId="15" xfId="49" applyNumberFormat="1" applyFont="1" applyFill="1" applyBorder="1" applyAlignment="1" applyProtection="1">
      <alignment horizontal="distributed" vertical="center"/>
      <protection/>
    </xf>
    <xf numFmtId="217" fontId="9" fillId="33" borderId="29" xfId="49" applyNumberFormat="1" applyFont="1" applyFill="1" applyBorder="1" applyAlignment="1" applyProtection="1">
      <alignment horizontal="center" vertical="center"/>
      <protection/>
    </xf>
    <xf numFmtId="217" fontId="9" fillId="33" borderId="31" xfId="49" applyNumberFormat="1" applyFont="1" applyFill="1" applyBorder="1" applyAlignment="1" applyProtection="1">
      <alignment horizontal="center" vertical="center"/>
      <protection/>
    </xf>
    <xf numFmtId="217" fontId="9" fillId="33" borderId="30" xfId="49" applyNumberFormat="1" applyFont="1" applyFill="1" applyBorder="1" applyAlignment="1" applyProtection="1">
      <alignment horizontal="center" vertical="center"/>
      <protection/>
    </xf>
    <xf numFmtId="217" fontId="9" fillId="33" borderId="23" xfId="49" applyNumberFormat="1" applyFont="1" applyFill="1" applyBorder="1" applyAlignment="1" applyProtection="1">
      <alignment horizontal="center" vertical="center"/>
      <protection locked="0"/>
    </xf>
    <xf numFmtId="217" fontId="9" fillId="33" borderId="25" xfId="49" applyNumberFormat="1" applyFont="1" applyFill="1" applyBorder="1" applyAlignment="1" applyProtection="1">
      <alignment horizontal="center" vertical="center"/>
      <protection locked="0"/>
    </xf>
    <xf numFmtId="217" fontId="9" fillId="33" borderId="24" xfId="49" applyNumberFormat="1" applyFont="1" applyFill="1" applyBorder="1" applyAlignment="1" applyProtection="1">
      <alignment horizontal="center" vertical="center"/>
      <protection locked="0"/>
    </xf>
    <xf numFmtId="217" fontId="9" fillId="33" borderId="16" xfId="49" applyNumberFormat="1" applyFont="1" applyFill="1" applyBorder="1" applyAlignment="1" applyProtection="1">
      <alignment horizontal="center" vertical="center"/>
      <protection/>
    </xf>
    <xf numFmtId="217" fontId="9" fillId="33" borderId="17" xfId="49" applyNumberFormat="1" applyFont="1" applyFill="1" applyBorder="1" applyAlignment="1" applyProtection="1">
      <alignment horizontal="center" vertical="center"/>
      <protection/>
    </xf>
    <xf numFmtId="217" fontId="18" fillId="0" borderId="22" xfId="43" applyNumberFormat="1" applyFont="1" applyFill="1" applyBorder="1" applyAlignment="1" applyProtection="1">
      <alignment horizontal="center" vertical="center" shrinkToFit="1"/>
      <protection locked="0"/>
    </xf>
    <xf numFmtId="217" fontId="18" fillId="0" borderId="15" xfId="43" applyNumberFormat="1" applyFont="1" applyFill="1" applyBorder="1" applyAlignment="1" applyProtection="1">
      <alignment horizontal="center" vertical="center" shrinkToFit="1"/>
      <protection locked="0"/>
    </xf>
    <xf numFmtId="218" fontId="9" fillId="33" borderId="29" xfId="49" applyNumberFormat="1" applyFont="1" applyFill="1" applyBorder="1" applyAlignment="1" applyProtection="1">
      <alignment horizontal="center" vertical="center"/>
      <protection/>
    </xf>
    <xf numFmtId="218" fontId="9" fillId="33" borderId="30" xfId="49" applyNumberFormat="1" applyFont="1" applyFill="1" applyBorder="1" applyAlignment="1" applyProtection="1">
      <alignment horizontal="center" vertical="center"/>
      <protection/>
    </xf>
    <xf numFmtId="38" fontId="5" fillId="34" borderId="24" xfId="49" applyFont="1" applyFill="1" applyBorder="1" applyAlignment="1">
      <alignment horizontal="center" vertical="center"/>
    </xf>
    <xf numFmtId="38" fontId="5" fillId="34" borderId="21" xfId="49" applyFont="1" applyFill="1" applyBorder="1" applyAlignment="1">
      <alignment horizontal="center" vertical="center"/>
    </xf>
    <xf numFmtId="217" fontId="5" fillId="0" borderId="14" xfId="49" applyNumberFormat="1" applyFont="1" applyFill="1" applyBorder="1" applyAlignment="1" applyProtection="1">
      <alignment horizontal="center" vertical="center" shrinkToFit="1"/>
      <protection locked="0"/>
    </xf>
    <xf numFmtId="217" fontId="5" fillId="0" borderId="13" xfId="49" applyNumberFormat="1" applyFont="1" applyFill="1" applyBorder="1" applyAlignment="1" applyProtection="1">
      <alignment horizontal="center" vertical="center" shrinkToFit="1"/>
      <protection locked="0"/>
    </xf>
    <xf numFmtId="217" fontId="5" fillId="0" borderId="20" xfId="49" applyNumberFormat="1" applyFont="1" applyFill="1" applyBorder="1" applyAlignment="1" applyProtection="1">
      <alignment horizontal="center" vertical="center" shrinkToFit="1"/>
      <protection locked="0"/>
    </xf>
    <xf numFmtId="218" fontId="9" fillId="33" borderId="16" xfId="49" applyNumberFormat="1" applyFont="1" applyFill="1" applyBorder="1" applyAlignment="1" applyProtection="1">
      <alignment horizontal="center" vertical="center"/>
      <protection/>
    </xf>
    <xf numFmtId="218" fontId="9" fillId="33" borderId="17" xfId="49" applyNumberFormat="1" applyFont="1" applyFill="1" applyBorder="1" applyAlignment="1" applyProtection="1">
      <alignment horizontal="center" vertical="center"/>
      <protection/>
    </xf>
    <xf numFmtId="217" fontId="5" fillId="0" borderId="26" xfId="49" applyNumberFormat="1" applyFont="1" applyFill="1" applyBorder="1" applyAlignment="1" applyProtection="1">
      <alignment horizontal="center" vertical="center" shrinkToFit="1"/>
      <protection locked="0"/>
    </xf>
    <xf numFmtId="217" fontId="5" fillId="0" borderId="27" xfId="49" applyNumberFormat="1" applyFont="1" applyFill="1" applyBorder="1" applyAlignment="1" applyProtection="1">
      <alignment horizontal="center" vertical="center" shrinkToFit="1"/>
      <protection locked="0"/>
    </xf>
    <xf numFmtId="217" fontId="5" fillId="0" borderId="18" xfId="49" applyNumberFormat="1" applyFont="1" applyFill="1" applyBorder="1" applyAlignment="1" applyProtection="1">
      <alignment horizontal="center" vertical="center" shrinkToFit="1"/>
      <protection locked="0"/>
    </xf>
    <xf numFmtId="218" fontId="9" fillId="33" borderId="23" xfId="49" applyNumberFormat="1" applyFont="1" applyFill="1" applyBorder="1" applyAlignment="1" applyProtection="1">
      <alignment horizontal="center" vertical="center"/>
      <protection locked="0"/>
    </xf>
    <xf numFmtId="218" fontId="9" fillId="33" borderId="24" xfId="49" applyNumberFormat="1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>
      <alignment horizontal="distributed" vertical="center"/>
    </xf>
    <xf numFmtId="38" fontId="5" fillId="0" borderId="14" xfId="49" applyFont="1" applyBorder="1" applyAlignment="1">
      <alignment horizontal="center" shrinkToFit="1"/>
    </xf>
    <xf numFmtId="38" fontId="5" fillId="0" borderId="13" xfId="49" applyFont="1" applyBorder="1" applyAlignment="1">
      <alignment horizontal="center" shrinkToFit="1"/>
    </xf>
    <xf numFmtId="38" fontId="5" fillId="0" borderId="20" xfId="49" applyFont="1" applyBorder="1" applyAlignment="1">
      <alignment horizontal="center" shrinkToFit="1"/>
    </xf>
    <xf numFmtId="38" fontId="5" fillId="0" borderId="26" xfId="49" applyFont="1" applyBorder="1" applyAlignment="1">
      <alignment horizontal="center" vertical="center" shrinkToFit="1"/>
    </xf>
    <xf numFmtId="38" fontId="5" fillId="0" borderId="27" xfId="49" applyFont="1" applyBorder="1" applyAlignment="1">
      <alignment horizontal="center" vertical="center" shrinkToFit="1"/>
    </xf>
    <xf numFmtId="38" fontId="5" fillId="0" borderId="18" xfId="49" applyFont="1" applyBorder="1" applyAlignment="1">
      <alignment horizontal="center" vertical="center" shrinkToFit="1"/>
    </xf>
    <xf numFmtId="218" fontId="9" fillId="33" borderId="22" xfId="49" applyNumberFormat="1" applyFont="1" applyFill="1" applyBorder="1" applyAlignment="1" applyProtection="1">
      <alignment horizontal="distributed" vertical="center"/>
      <protection/>
    </xf>
    <xf numFmtId="218" fontId="9" fillId="33" borderId="15" xfId="49" applyNumberFormat="1" applyFont="1" applyFill="1" applyBorder="1" applyAlignment="1" applyProtection="1">
      <alignment horizontal="distributed" vertical="center"/>
      <protection/>
    </xf>
    <xf numFmtId="217" fontId="9" fillId="0" borderId="14" xfId="49" applyNumberFormat="1" applyFont="1" applyFill="1" applyBorder="1" applyAlignment="1" applyProtection="1">
      <alignment horizontal="center" vertical="center" shrinkToFit="1"/>
      <protection locked="0"/>
    </xf>
    <xf numFmtId="217" fontId="9" fillId="0" borderId="20" xfId="49" applyNumberFormat="1" applyFont="1" applyFill="1" applyBorder="1" applyAlignment="1" applyProtection="1">
      <alignment horizontal="center" vertical="center" shrinkToFit="1"/>
      <protection locked="0"/>
    </xf>
    <xf numFmtId="217" fontId="9" fillId="0" borderId="26" xfId="49" applyNumberFormat="1" applyFont="1" applyFill="1" applyBorder="1" applyAlignment="1" applyProtection="1">
      <alignment horizontal="center" vertical="center" shrinkToFit="1"/>
      <protection locked="0"/>
    </xf>
    <xf numFmtId="217" fontId="9" fillId="0" borderId="18" xfId="49" applyNumberFormat="1" applyFont="1" applyFill="1" applyBorder="1" applyAlignment="1" applyProtection="1">
      <alignment horizontal="center" vertical="center" shrinkToFit="1"/>
      <protection locked="0"/>
    </xf>
    <xf numFmtId="217" fontId="9" fillId="34" borderId="29" xfId="49" applyNumberFormat="1" applyFont="1" applyFill="1" applyBorder="1" applyAlignment="1" applyProtection="1">
      <alignment horizontal="center" vertical="center"/>
      <protection/>
    </xf>
    <xf numFmtId="217" fontId="9" fillId="34" borderId="31" xfId="49" applyNumberFormat="1" applyFont="1" applyFill="1" applyBorder="1" applyAlignment="1" applyProtection="1">
      <alignment horizontal="center" vertical="center"/>
      <protection/>
    </xf>
    <xf numFmtId="217" fontId="9" fillId="34" borderId="30" xfId="49" applyNumberFormat="1" applyFont="1" applyFill="1" applyBorder="1" applyAlignment="1" applyProtection="1">
      <alignment horizontal="center" vertical="center"/>
      <protection/>
    </xf>
    <xf numFmtId="217" fontId="9" fillId="34" borderId="22" xfId="49" applyNumberFormat="1" applyFont="1" applyFill="1" applyBorder="1" applyAlignment="1" applyProtection="1">
      <alignment horizontal="distributed" vertical="center"/>
      <protection/>
    </xf>
    <xf numFmtId="0" fontId="0" fillId="34" borderId="15" xfId="0" applyFill="1" applyBorder="1" applyAlignment="1">
      <alignment horizontal="distributed" vertical="center"/>
    </xf>
    <xf numFmtId="217" fontId="9" fillId="34" borderId="15" xfId="49" applyNumberFormat="1" applyFont="1" applyFill="1" applyBorder="1" applyAlignment="1" applyProtection="1">
      <alignment horizontal="distributed" vertical="center"/>
      <protection/>
    </xf>
    <xf numFmtId="217" fontId="18" fillId="0" borderId="22" xfId="43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5" xfId="43" applyFont="1" applyBorder="1" applyAlignment="1" applyProtection="1">
      <alignment horizontal="center" vertical="center" wrapText="1" shrinkToFit="1"/>
      <protection/>
    </xf>
    <xf numFmtId="218" fontId="9" fillId="0" borderId="26" xfId="49" applyNumberFormat="1" applyFont="1" applyFill="1" applyBorder="1" applyAlignment="1" applyProtection="1">
      <alignment horizontal="center" vertical="center"/>
      <protection locked="0"/>
    </xf>
    <xf numFmtId="218" fontId="22" fillId="0" borderId="18" xfId="0" applyNumberFormat="1" applyFont="1" applyFill="1" applyBorder="1" applyAlignment="1">
      <alignment vertical="center"/>
    </xf>
    <xf numFmtId="218" fontId="22" fillId="0" borderId="14" xfId="0" applyNumberFormat="1" applyFont="1" applyFill="1" applyBorder="1" applyAlignment="1">
      <alignment vertical="center"/>
    </xf>
    <xf numFmtId="218" fontId="22" fillId="0" borderId="2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第7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ff.go.jp/www/info/bunrui/bun01.html" TargetMode="External" /><Relationship Id="rId2" Type="http://schemas.openxmlformats.org/officeDocument/2006/relationships/hyperlink" Target="http://www.maff.go.jp/www/info/bunrui/bun02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j.or.jp/type/stat/boj_stat/pref/index.htm" TargetMode="External" /><Relationship Id="rId2" Type="http://schemas.openxmlformats.org/officeDocument/2006/relationships/hyperlink" Target="http://www.esri.cao.go.jp/jp/sna/toukei.html" TargetMode="External" /><Relationship Id="rId3" Type="http://schemas.openxmlformats.org/officeDocument/2006/relationships/hyperlink" Target="http://www.soumu.go.jp/iken/jokyo_chousa.htm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U25" sqref="U25"/>
      <selection pane="topRight" activeCell="U25" sqref="U25"/>
      <selection pane="bottomLeft" activeCell="U25" sqref="U25"/>
      <selection pane="bottomRight" activeCell="C22" sqref="C22"/>
    </sheetView>
  </sheetViews>
  <sheetFormatPr defaultColWidth="9.00390625" defaultRowHeight="13.5"/>
  <cols>
    <col min="1" max="1" width="9.375" style="2" customWidth="1"/>
    <col min="2" max="2" width="9.25390625" style="2" customWidth="1"/>
    <col min="3" max="3" width="10.875" style="2" customWidth="1"/>
    <col min="4" max="4" width="7.00390625" style="2" customWidth="1"/>
    <col min="5" max="5" width="10.875" style="2" customWidth="1"/>
    <col min="6" max="7" width="10.375" style="2" customWidth="1"/>
    <col min="8" max="8" width="10.00390625" style="2" customWidth="1"/>
    <col min="9" max="9" width="10.25390625" style="2" customWidth="1"/>
    <col min="10" max="10" width="8.25390625" style="2" customWidth="1"/>
    <col min="11" max="11" width="8.875" style="2" customWidth="1"/>
    <col min="12" max="12" width="9.00390625" style="2" customWidth="1"/>
    <col min="13" max="13" width="9.75390625" style="2" customWidth="1"/>
    <col min="14" max="15" width="8.50390625" style="2" customWidth="1"/>
    <col min="16" max="17" width="8.625" style="2" customWidth="1"/>
    <col min="18" max="18" width="9.75390625" style="2" customWidth="1"/>
    <col min="19" max="19" width="8.625" style="2" customWidth="1"/>
    <col min="20" max="20" width="9.25390625" style="186" customWidth="1"/>
    <col min="21" max="21" width="8.50390625" style="2" customWidth="1"/>
    <col min="22" max="23" width="10.25390625" style="63" bestFit="1" customWidth="1"/>
    <col min="24" max="24" width="10.25390625" style="181" bestFit="1" customWidth="1"/>
    <col min="25" max="16384" width="9.00390625" style="2" customWidth="1"/>
  </cols>
  <sheetData>
    <row r="1" spans="1:24" s="1" customFormat="1" ht="21" customHeight="1" thickBot="1">
      <c r="A1" s="232" t="s">
        <v>271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63"/>
      <c r="W1" s="63"/>
      <c r="X1" s="181"/>
    </row>
    <row r="2" spans="1:24" s="10" customFormat="1" ht="13.5" customHeight="1" thickTop="1">
      <c r="A2" s="3"/>
      <c r="B2" s="4"/>
      <c r="C2" s="4"/>
      <c r="D2" s="5" t="s">
        <v>0</v>
      </c>
      <c r="E2" s="6" t="s">
        <v>1</v>
      </c>
      <c r="F2" s="233" t="s">
        <v>187</v>
      </c>
      <c r="G2" s="234"/>
      <c r="H2" s="7"/>
      <c r="I2" s="6" t="s">
        <v>2</v>
      </c>
      <c r="J2" s="230" t="s">
        <v>3</v>
      </c>
      <c r="K2" s="228" t="s">
        <v>4</v>
      </c>
      <c r="L2" s="228" t="s">
        <v>5</v>
      </c>
      <c r="M2" s="228" t="s">
        <v>6</v>
      </c>
      <c r="N2" s="64"/>
      <c r="O2" s="65" t="s">
        <v>7</v>
      </c>
      <c r="P2" s="6" t="s">
        <v>180</v>
      </c>
      <c r="Q2" s="6" t="s">
        <v>181</v>
      </c>
      <c r="R2" s="8" t="s">
        <v>8</v>
      </c>
      <c r="S2" s="65" t="s">
        <v>9</v>
      </c>
      <c r="T2" s="6" t="s">
        <v>10</v>
      </c>
      <c r="U2" s="9"/>
      <c r="V2" s="63"/>
      <c r="W2" s="63"/>
      <c r="X2" s="181"/>
    </row>
    <row r="3" spans="1:24" s="10" customFormat="1" ht="13.5" customHeight="1">
      <c r="A3" s="11" t="s">
        <v>11</v>
      </c>
      <c r="B3" s="12" t="s">
        <v>12</v>
      </c>
      <c r="C3" s="12" t="s">
        <v>13</v>
      </c>
      <c r="D3" s="13" t="s">
        <v>14</v>
      </c>
      <c r="E3" s="14"/>
      <c r="F3" s="12" t="s">
        <v>15</v>
      </c>
      <c r="G3" s="12" t="s">
        <v>15</v>
      </c>
      <c r="H3" s="15" t="s">
        <v>16</v>
      </c>
      <c r="I3" s="14"/>
      <c r="J3" s="231"/>
      <c r="K3" s="229"/>
      <c r="L3" s="229"/>
      <c r="M3" s="229"/>
      <c r="N3" s="66" t="s">
        <v>17</v>
      </c>
      <c r="O3" s="66" t="s">
        <v>18</v>
      </c>
      <c r="P3" s="14"/>
      <c r="Q3" s="14"/>
      <c r="R3" s="67"/>
      <c r="S3" s="66" t="s">
        <v>19</v>
      </c>
      <c r="T3" s="12" t="s">
        <v>9</v>
      </c>
      <c r="U3" s="16" t="s">
        <v>11</v>
      </c>
      <c r="V3" s="63"/>
      <c r="W3" s="63"/>
      <c r="X3" s="181"/>
    </row>
    <row r="4" spans="1:24" s="10" customFormat="1" ht="13.5" customHeight="1">
      <c r="A4" s="17"/>
      <c r="B4" s="18"/>
      <c r="C4" s="18"/>
      <c r="D4" s="19" t="s">
        <v>20</v>
      </c>
      <c r="E4" s="20" t="s">
        <v>21</v>
      </c>
      <c r="F4" s="20" t="s">
        <v>22</v>
      </c>
      <c r="G4" s="20" t="s">
        <v>23</v>
      </c>
      <c r="H4" s="21"/>
      <c r="I4" s="20" t="s">
        <v>24</v>
      </c>
      <c r="J4" s="22" t="s">
        <v>25</v>
      </c>
      <c r="K4" s="23" t="s">
        <v>26</v>
      </c>
      <c r="L4" s="23" t="s">
        <v>26</v>
      </c>
      <c r="M4" s="23" t="s">
        <v>27</v>
      </c>
      <c r="N4" s="68"/>
      <c r="O4" s="69" t="s">
        <v>104</v>
      </c>
      <c r="P4" s="20" t="s">
        <v>28</v>
      </c>
      <c r="Q4" s="20" t="s">
        <v>182</v>
      </c>
      <c r="R4" s="24" t="s">
        <v>28</v>
      </c>
      <c r="S4" s="70" t="s">
        <v>29</v>
      </c>
      <c r="T4" s="20" t="s">
        <v>30</v>
      </c>
      <c r="U4" s="25"/>
      <c r="V4" s="63"/>
      <c r="W4" s="63"/>
      <c r="X4" s="181"/>
    </row>
    <row r="5" spans="1:24" s="30" customFormat="1" ht="13.5" customHeight="1">
      <c r="A5" s="26" t="s">
        <v>31</v>
      </c>
      <c r="B5" s="27" t="s">
        <v>185</v>
      </c>
      <c r="C5" s="198" t="s">
        <v>98</v>
      </c>
      <c r="D5" s="204"/>
      <c r="E5" s="201"/>
      <c r="F5" s="198" t="s">
        <v>188</v>
      </c>
      <c r="G5" s="201"/>
      <c r="H5" s="28" t="s">
        <v>101</v>
      </c>
      <c r="I5" s="27" t="s">
        <v>189</v>
      </c>
      <c r="J5" s="132" t="s">
        <v>96</v>
      </c>
      <c r="K5" s="198" t="s">
        <v>269</v>
      </c>
      <c r="L5" s="199"/>
      <c r="M5" s="200"/>
      <c r="N5" s="196" t="s">
        <v>105</v>
      </c>
      <c r="O5" s="197"/>
      <c r="P5" s="27" t="s">
        <v>268</v>
      </c>
      <c r="Q5" s="27" t="s">
        <v>270</v>
      </c>
      <c r="R5" s="28" t="s">
        <v>106</v>
      </c>
      <c r="S5" s="71" t="s">
        <v>190</v>
      </c>
      <c r="T5" s="182" t="s">
        <v>147</v>
      </c>
      <c r="U5" s="29" t="s">
        <v>31</v>
      </c>
      <c r="V5" s="63"/>
      <c r="W5" s="63"/>
      <c r="X5" s="181"/>
    </row>
    <row r="6" spans="1:21" ht="13.5" customHeight="1">
      <c r="A6" s="31" t="s">
        <v>32</v>
      </c>
      <c r="B6" s="32" t="s">
        <v>102</v>
      </c>
      <c r="C6" s="33" t="s">
        <v>99</v>
      </c>
      <c r="D6" s="33" t="s">
        <v>34</v>
      </c>
      <c r="E6" s="33" t="s">
        <v>100</v>
      </c>
      <c r="F6" s="33" t="s">
        <v>34</v>
      </c>
      <c r="G6" s="33" t="s">
        <v>34</v>
      </c>
      <c r="H6" s="33" t="s">
        <v>103</v>
      </c>
      <c r="I6" s="33" t="s">
        <v>33</v>
      </c>
      <c r="J6" s="33" t="s">
        <v>34</v>
      </c>
      <c r="K6" s="33"/>
      <c r="L6" s="33"/>
      <c r="M6" s="33"/>
      <c r="N6" s="33" t="s">
        <v>107</v>
      </c>
      <c r="O6" s="33" t="s">
        <v>108</v>
      </c>
      <c r="P6" s="33" t="s">
        <v>109</v>
      </c>
      <c r="Q6" s="33" t="s">
        <v>110</v>
      </c>
      <c r="R6" s="33" t="s">
        <v>109</v>
      </c>
      <c r="S6" s="33" t="s">
        <v>111</v>
      </c>
      <c r="T6" s="34" t="s">
        <v>110</v>
      </c>
      <c r="U6" s="35" t="s">
        <v>32</v>
      </c>
    </row>
    <row r="7" spans="1:21" ht="13.5">
      <c r="A7" s="36"/>
      <c r="B7" s="37"/>
      <c r="C7" s="38"/>
      <c r="D7" s="39"/>
      <c r="E7" s="39"/>
      <c r="F7" s="38"/>
      <c r="G7" s="38"/>
      <c r="H7" s="38"/>
      <c r="I7" s="38"/>
      <c r="J7" s="39"/>
      <c r="K7" s="40"/>
      <c r="L7" s="40"/>
      <c r="M7" s="40"/>
      <c r="N7" s="38"/>
      <c r="O7" s="38"/>
      <c r="P7" s="38"/>
      <c r="Q7" s="38"/>
      <c r="R7" s="38"/>
      <c r="S7" s="38"/>
      <c r="T7" s="183"/>
      <c r="U7" s="42"/>
    </row>
    <row r="8" spans="1:24" s="50" customFormat="1" ht="13.5">
      <c r="A8" s="43" t="s">
        <v>35</v>
      </c>
      <c r="B8" s="44">
        <v>377929.99</v>
      </c>
      <c r="C8" s="45">
        <v>127767994</v>
      </c>
      <c r="D8" s="46">
        <v>342.7</v>
      </c>
      <c r="E8" s="46">
        <v>49566305</v>
      </c>
      <c r="F8" s="47">
        <f>SUM(F10:F56)</f>
        <v>2579538</v>
      </c>
      <c r="G8" s="47">
        <f>SUM(G10:G56)</f>
        <v>2579538</v>
      </c>
      <c r="H8" s="46">
        <f>SUM(H10:H56)</f>
        <v>5911038</v>
      </c>
      <c r="I8" s="46">
        <f>SUM(I10:I56)</f>
        <v>1620173</v>
      </c>
      <c r="J8" s="46">
        <f>SUM(J10:J56)</f>
        <v>277927</v>
      </c>
      <c r="K8" s="48">
        <v>8.6</v>
      </c>
      <c r="L8" s="48">
        <v>8.8</v>
      </c>
      <c r="M8" s="48">
        <v>2.6</v>
      </c>
      <c r="N8" s="47">
        <v>2848</v>
      </c>
      <c r="O8" s="47">
        <v>3353</v>
      </c>
      <c r="P8" s="56">
        <f>ROUNDDOWN(V8,-3)/1000</f>
        <v>4628</v>
      </c>
      <c r="Q8" s="56">
        <f>ROUND(W8,-3)/1000</f>
        <v>8823</v>
      </c>
      <c r="R8" s="47">
        <v>24861</v>
      </c>
      <c r="S8" s="47">
        <f>SUM(S10:S56)</f>
        <v>121489</v>
      </c>
      <c r="T8" s="183">
        <f>ROUND(X8,-3)/1000</f>
        <v>4470</v>
      </c>
      <c r="U8" s="49" t="s">
        <v>35</v>
      </c>
      <c r="V8" s="63">
        <f>SUM(V10:V56)</f>
        <v>4628510</v>
      </c>
      <c r="W8" s="63">
        <f>SUM(W10:W56)</f>
        <v>8823260</v>
      </c>
      <c r="X8" s="181">
        <f>SUM(X10:X56)</f>
        <v>4469532</v>
      </c>
    </row>
    <row r="9" spans="1:24" ht="13.5">
      <c r="A9" s="51"/>
      <c r="B9" s="52"/>
      <c r="C9" s="39"/>
      <c r="D9" s="39"/>
      <c r="E9" s="39"/>
      <c r="F9" s="39"/>
      <c r="G9" s="39"/>
      <c r="H9" s="39"/>
      <c r="I9" s="39"/>
      <c r="J9" s="39"/>
      <c r="K9" s="53"/>
      <c r="L9" s="53"/>
      <c r="M9" s="53"/>
      <c r="N9" s="54"/>
      <c r="O9" s="54"/>
      <c r="P9" s="56"/>
      <c r="Q9" s="54"/>
      <c r="R9" s="39"/>
      <c r="S9" s="54"/>
      <c r="T9" s="184"/>
      <c r="U9" s="42"/>
      <c r="V9" s="63" t="s">
        <v>112</v>
      </c>
      <c r="W9" s="63" t="s">
        <v>113</v>
      </c>
      <c r="X9" s="181" t="s">
        <v>191</v>
      </c>
    </row>
    <row r="10" spans="1:24" ht="13.5">
      <c r="A10" s="31" t="s">
        <v>36</v>
      </c>
      <c r="B10" s="150">
        <v>83456.38</v>
      </c>
      <c r="C10" s="151">
        <v>5627737</v>
      </c>
      <c r="D10" s="139">
        <v>71.8</v>
      </c>
      <c r="E10" s="139">
        <v>2380251</v>
      </c>
      <c r="F10" s="134">
        <v>51445</v>
      </c>
      <c r="G10" s="134">
        <v>71712</v>
      </c>
      <c r="H10" s="134">
        <v>251883</v>
      </c>
      <c r="I10" s="134">
        <v>102491</v>
      </c>
      <c r="J10" s="134">
        <v>12307</v>
      </c>
      <c r="K10" s="140">
        <v>7.5</v>
      </c>
      <c r="L10" s="140">
        <v>9.3</v>
      </c>
      <c r="M10" s="140">
        <v>2.7</v>
      </c>
      <c r="N10" s="142">
        <v>59</v>
      </c>
      <c r="O10" s="142">
        <v>131</v>
      </c>
      <c r="P10" s="142">
        <f>ROUND(V10,-3)/1000</f>
        <v>1162</v>
      </c>
      <c r="Q10" s="142">
        <f>ROUND(W10,-3)/1000</f>
        <v>648</v>
      </c>
      <c r="R10" s="142">
        <v>5568</v>
      </c>
      <c r="S10" s="142">
        <v>15480</v>
      </c>
      <c r="T10" s="185">
        <f>ROUND(X10,-3)/1000</f>
        <v>1244</v>
      </c>
      <c r="U10" s="35" t="s">
        <v>36</v>
      </c>
      <c r="V10" s="72">
        <v>1162000</v>
      </c>
      <c r="W10" s="63">
        <v>647500</v>
      </c>
      <c r="X10" s="181">
        <v>1244329</v>
      </c>
    </row>
    <row r="11" spans="1:24" ht="13.5">
      <c r="A11" s="31" t="s">
        <v>37</v>
      </c>
      <c r="B11" s="150">
        <v>9607.05</v>
      </c>
      <c r="C11" s="151">
        <v>1436657</v>
      </c>
      <c r="D11" s="139">
        <v>149.5</v>
      </c>
      <c r="E11" s="139">
        <v>510779</v>
      </c>
      <c r="F11" s="134">
        <v>20620</v>
      </c>
      <c r="G11" s="134">
        <v>30894</v>
      </c>
      <c r="H11" s="134">
        <v>68451</v>
      </c>
      <c r="I11" s="134">
        <v>18998</v>
      </c>
      <c r="J11" s="134">
        <v>2561</v>
      </c>
      <c r="K11" s="140">
        <v>7.2</v>
      </c>
      <c r="L11" s="140">
        <v>10.7</v>
      </c>
      <c r="M11" s="140">
        <v>2.6</v>
      </c>
      <c r="N11" s="142">
        <v>62</v>
      </c>
      <c r="O11" s="142">
        <v>96</v>
      </c>
      <c r="P11" s="142">
        <f>ROUND(V11,-3)/1000</f>
        <v>158</v>
      </c>
      <c r="Q11" s="142">
        <f aca="true" t="shared" si="0" ref="Q11:Q56">ROUND(W11,-3)/1000</f>
        <v>301</v>
      </c>
      <c r="R11" s="142">
        <v>630</v>
      </c>
      <c r="S11" s="142">
        <v>5208</v>
      </c>
      <c r="T11" s="185">
        <f aca="true" t="shared" si="1" ref="T11:T56">ROUND(X11,-3)/1000</f>
        <v>160</v>
      </c>
      <c r="U11" s="35" t="s">
        <v>37</v>
      </c>
      <c r="V11" s="72">
        <v>157700</v>
      </c>
      <c r="W11" s="63">
        <v>300600</v>
      </c>
      <c r="X11" s="181">
        <v>159742</v>
      </c>
    </row>
    <row r="12" spans="1:24" ht="13.5">
      <c r="A12" s="31" t="s">
        <v>38</v>
      </c>
      <c r="B12" s="150">
        <v>15278.85</v>
      </c>
      <c r="C12" s="151">
        <v>1385041</v>
      </c>
      <c r="D12" s="139">
        <v>90.7</v>
      </c>
      <c r="E12" s="139">
        <v>483926</v>
      </c>
      <c r="F12" s="134">
        <v>19087</v>
      </c>
      <c r="G12" s="134">
        <v>26097</v>
      </c>
      <c r="H12" s="134">
        <v>68767</v>
      </c>
      <c r="I12" s="134">
        <v>19359</v>
      </c>
      <c r="J12" s="134">
        <v>2569</v>
      </c>
      <c r="K12" s="140">
        <v>7.6</v>
      </c>
      <c r="L12" s="140">
        <v>10.9</v>
      </c>
      <c r="M12" s="140">
        <v>2.2</v>
      </c>
      <c r="N12" s="142">
        <v>86</v>
      </c>
      <c r="O12" s="142">
        <v>114</v>
      </c>
      <c r="P12" s="142">
        <f aca="true" t="shared" si="2" ref="P12:P56">ROUND(V12,-3)/1000</f>
        <v>155</v>
      </c>
      <c r="Q12" s="142">
        <f t="shared" si="0"/>
        <v>305</v>
      </c>
      <c r="R12" s="142">
        <v>1156</v>
      </c>
      <c r="S12" s="142">
        <v>4953</v>
      </c>
      <c r="T12" s="185">
        <f t="shared" si="1"/>
        <v>139</v>
      </c>
      <c r="U12" s="35" t="s">
        <v>38</v>
      </c>
      <c r="V12" s="72">
        <v>154600</v>
      </c>
      <c r="W12" s="63">
        <v>304500</v>
      </c>
      <c r="X12" s="181">
        <v>139128</v>
      </c>
    </row>
    <row r="13" spans="1:24" ht="13.5">
      <c r="A13" s="31" t="s">
        <v>39</v>
      </c>
      <c r="B13" s="150">
        <v>7285.74</v>
      </c>
      <c r="C13" s="151">
        <v>2360218</v>
      </c>
      <c r="D13" s="139">
        <v>324</v>
      </c>
      <c r="E13" s="139">
        <v>865200</v>
      </c>
      <c r="F13" s="134">
        <v>50193</v>
      </c>
      <c r="G13" s="134">
        <v>55587</v>
      </c>
      <c r="H13" s="134">
        <v>109589</v>
      </c>
      <c r="I13" s="134">
        <v>26562</v>
      </c>
      <c r="J13" s="134">
        <v>4915</v>
      </c>
      <c r="K13" s="140">
        <v>8.5</v>
      </c>
      <c r="L13" s="140">
        <v>8.7</v>
      </c>
      <c r="M13" s="140">
        <v>2.4</v>
      </c>
      <c r="N13" s="142">
        <v>78</v>
      </c>
      <c r="O13" s="142">
        <v>99</v>
      </c>
      <c r="P13" s="142">
        <f t="shared" si="2"/>
        <v>137</v>
      </c>
      <c r="Q13" s="142">
        <f t="shared" si="0"/>
        <v>378</v>
      </c>
      <c r="R13" s="142">
        <v>413</v>
      </c>
      <c r="S13" s="142">
        <v>4363</v>
      </c>
      <c r="T13" s="185">
        <f t="shared" si="1"/>
        <v>281</v>
      </c>
      <c r="U13" s="35" t="s">
        <v>39</v>
      </c>
      <c r="V13" s="72">
        <v>136700</v>
      </c>
      <c r="W13" s="63">
        <v>377900</v>
      </c>
      <c r="X13" s="181">
        <v>280616</v>
      </c>
    </row>
    <row r="14" spans="1:24" ht="13.5">
      <c r="A14" s="31" t="s">
        <v>40</v>
      </c>
      <c r="B14" s="150">
        <v>11612.22</v>
      </c>
      <c r="C14" s="151">
        <v>1145501</v>
      </c>
      <c r="D14" s="139">
        <v>98.6</v>
      </c>
      <c r="E14" s="139">
        <v>393038</v>
      </c>
      <c r="F14" s="134">
        <v>13237</v>
      </c>
      <c r="G14" s="134">
        <v>20043</v>
      </c>
      <c r="H14" s="134">
        <v>59672</v>
      </c>
      <c r="I14" s="134">
        <v>16832</v>
      </c>
      <c r="J14" s="134">
        <v>2278</v>
      </c>
      <c r="K14" s="140">
        <v>6.7</v>
      </c>
      <c r="L14" s="140">
        <v>12.3</v>
      </c>
      <c r="M14" s="140">
        <v>1.9</v>
      </c>
      <c r="N14" s="142">
        <v>72</v>
      </c>
      <c r="O14" s="142">
        <v>91</v>
      </c>
      <c r="P14" s="142">
        <f t="shared" si="2"/>
        <v>151</v>
      </c>
      <c r="Q14" s="142">
        <f t="shared" si="0"/>
        <v>536</v>
      </c>
      <c r="R14" s="142">
        <v>836</v>
      </c>
      <c r="S14" s="142">
        <v>826</v>
      </c>
      <c r="T14" s="185">
        <f t="shared" si="1"/>
        <v>10</v>
      </c>
      <c r="U14" s="35" t="s">
        <v>40</v>
      </c>
      <c r="V14" s="72">
        <v>151100</v>
      </c>
      <c r="W14" s="63">
        <v>535800</v>
      </c>
      <c r="X14" s="181">
        <v>10173</v>
      </c>
    </row>
    <row r="15" spans="1:24" ht="13.5">
      <c r="A15" s="31" t="s">
        <v>41</v>
      </c>
      <c r="B15" s="150">
        <v>9323.46</v>
      </c>
      <c r="C15" s="151">
        <v>1216181</v>
      </c>
      <c r="D15" s="139">
        <v>130.4</v>
      </c>
      <c r="E15" s="139">
        <v>386728</v>
      </c>
      <c r="F15" s="134">
        <v>14658</v>
      </c>
      <c r="G15" s="134">
        <v>19853</v>
      </c>
      <c r="H15" s="134">
        <v>65796</v>
      </c>
      <c r="I15" s="134">
        <v>15586</v>
      </c>
      <c r="J15" s="134">
        <v>2452</v>
      </c>
      <c r="K15" s="140">
        <v>7.7</v>
      </c>
      <c r="L15" s="140">
        <v>11.1</v>
      </c>
      <c r="M15" s="140">
        <v>2.5</v>
      </c>
      <c r="N15" s="142">
        <v>62</v>
      </c>
      <c r="O15" s="142">
        <v>85</v>
      </c>
      <c r="P15" s="142">
        <f t="shared" si="2"/>
        <v>124</v>
      </c>
      <c r="Q15" s="142">
        <f t="shared" si="0"/>
        <v>417</v>
      </c>
      <c r="R15" s="142">
        <v>643</v>
      </c>
      <c r="S15" s="142">
        <v>428</v>
      </c>
      <c r="T15" s="185">
        <f t="shared" si="1"/>
        <v>8</v>
      </c>
      <c r="U15" s="35" t="s">
        <v>41</v>
      </c>
      <c r="V15" s="72">
        <v>123600</v>
      </c>
      <c r="W15" s="63">
        <v>417100</v>
      </c>
      <c r="X15" s="181">
        <v>7911</v>
      </c>
    </row>
    <row r="16" spans="1:24" ht="13.5">
      <c r="A16" s="31" t="s">
        <v>42</v>
      </c>
      <c r="B16" s="150">
        <v>13782.75</v>
      </c>
      <c r="C16" s="151">
        <v>2091319</v>
      </c>
      <c r="D16" s="139">
        <v>151.7</v>
      </c>
      <c r="E16" s="139">
        <v>709644</v>
      </c>
      <c r="F16" s="134">
        <v>27283</v>
      </c>
      <c r="G16" s="134">
        <v>36232</v>
      </c>
      <c r="H16" s="134">
        <v>101573</v>
      </c>
      <c r="I16" s="134">
        <v>29397</v>
      </c>
      <c r="J16" s="134">
        <v>3816</v>
      </c>
      <c r="K16" s="140">
        <v>8.3</v>
      </c>
      <c r="L16" s="140">
        <v>10.4</v>
      </c>
      <c r="M16" s="140">
        <v>2.6</v>
      </c>
      <c r="N16" s="142">
        <v>104</v>
      </c>
      <c r="O16" s="142">
        <v>135</v>
      </c>
      <c r="P16" s="142">
        <f t="shared" si="2"/>
        <v>151</v>
      </c>
      <c r="Q16" s="142">
        <f t="shared" si="0"/>
        <v>438</v>
      </c>
      <c r="R16" s="142">
        <v>943</v>
      </c>
      <c r="S16" s="142">
        <v>788</v>
      </c>
      <c r="T16" s="185">
        <f t="shared" si="1"/>
        <v>122</v>
      </c>
      <c r="U16" s="35" t="s">
        <v>42</v>
      </c>
      <c r="V16" s="72">
        <v>151000</v>
      </c>
      <c r="W16" s="63">
        <v>438200</v>
      </c>
      <c r="X16" s="181">
        <v>122033</v>
      </c>
    </row>
    <row r="17" spans="1:24" ht="13.5">
      <c r="A17" s="31" t="s">
        <v>43</v>
      </c>
      <c r="B17" s="150">
        <v>6095.69</v>
      </c>
      <c r="C17" s="151">
        <v>2975167</v>
      </c>
      <c r="D17" s="139">
        <v>488.1</v>
      </c>
      <c r="E17" s="139">
        <v>1032476</v>
      </c>
      <c r="F17" s="134">
        <v>52849</v>
      </c>
      <c r="G17" s="134">
        <v>55295</v>
      </c>
      <c r="H17" s="134">
        <v>126506</v>
      </c>
      <c r="I17" s="134">
        <v>33157</v>
      </c>
      <c r="J17" s="134">
        <v>4609</v>
      </c>
      <c r="K17" s="140">
        <v>8.5</v>
      </c>
      <c r="L17" s="140">
        <v>9</v>
      </c>
      <c r="M17" s="140">
        <v>3.2</v>
      </c>
      <c r="N17" s="142">
        <v>115</v>
      </c>
      <c r="O17" s="142">
        <v>142</v>
      </c>
      <c r="P17" s="142">
        <f t="shared" si="2"/>
        <v>176</v>
      </c>
      <c r="Q17" s="142">
        <f t="shared" si="0"/>
        <v>422</v>
      </c>
      <c r="R17" s="142">
        <v>188</v>
      </c>
      <c r="S17" s="142">
        <v>404</v>
      </c>
      <c r="T17" s="185">
        <f t="shared" si="1"/>
        <v>280</v>
      </c>
      <c r="U17" s="35" t="s">
        <v>43</v>
      </c>
      <c r="V17" s="72">
        <v>176300</v>
      </c>
      <c r="W17" s="63">
        <v>421600</v>
      </c>
      <c r="X17" s="181">
        <v>280364</v>
      </c>
    </row>
    <row r="18" spans="1:24" ht="13.5">
      <c r="A18" s="31" t="s">
        <v>44</v>
      </c>
      <c r="B18" s="150">
        <v>6408.28</v>
      </c>
      <c r="C18" s="151">
        <v>2016631</v>
      </c>
      <c r="D18" s="139">
        <v>314.7</v>
      </c>
      <c r="E18" s="139">
        <v>709346</v>
      </c>
      <c r="F18" s="134">
        <v>36609</v>
      </c>
      <c r="G18" s="134">
        <v>36727</v>
      </c>
      <c r="H18" s="134">
        <v>95995</v>
      </c>
      <c r="I18" s="134">
        <v>22521</v>
      </c>
      <c r="J18" s="134">
        <v>4124</v>
      </c>
      <c r="K18" s="140">
        <v>8.7</v>
      </c>
      <c r="L18" s="140">
        <v>9.2</v>
      </c>
      <c r="M18" s="140">
        <v>2.9</v>
      </c>
      <c r="N18" s="142">
        <v>71</v>
      </c>
      <c r="O18" s="142">
        <v>96</v>
      </c>
      <c r="P18" s="142">
        <f t="shared" si="2"/>
        <v>128</v>
      </c>
      <c r="Q18" s="142">
        <f t="shared" si="0"/>
        <v>349</v>
      </c>
      <c r="R18" s="142">
        <v>343</v>
      </c>
      <c r="S18" s="152" t="s">
        <v>114</v>
      </c>
      <c r="T18" s="185" t="str">
        <f>X18</f>
        <v>-</v>
      </c>
      <c r="U18" s="35" t="s">
        <v>44</v>
      </c>
      <c r="V18" s="72">
        <v>128300</v>
      </c>
      <c r="W18" s="63">
        <v>349100</v>
      </c>
      <c r="X18" s="181" t="s">
        <v>114</v>
      </c>
    </row>
    <row r="19" spans="1:24" ht="13.5">
      <c r="A19" s="31" t="s">
        <v>45</v>
      </c>
      <c r="B19" s="150">
        <v>6363.16</v>
      </c>
      <c r="C19" s="151">
        <v>2024135</v>
      </c>
      <c r="D19" s="139">
        <v>318.1</v>
      </c>
      <c r="E19" s="139">
        <v>726203</v>
      </c>
      <c r="F19" s="134">
        <v>28979</v>
      </c>
      <c r="G19" s="134">
        <v>31845</v>
      </c>
      <c r="H19" s="134">
        <v>102705</v>
      </c>
      <c r="I19" s="134">
        <v>25471</v>
      </c>
      <c r="J19" s="134">
        <v>4216</v>
      </c>
      <c r="K19" s="140">
        <v>8.5</v>
      </c>
      <c r="L19" s="140">
        <v>9.3</v>
      </c>
      <c r="M19" s="140">
        <v>2.4</v>
      </c>
      <c r="N19" s="142">
        <v>63</v>
      </c>
      <c r="O19" s="142">
        <v>72</v>
      </c>
      <c r="P19" s="142">
        <f t="shared" si="2"/>
        <v>77</v>
      </c>
      <c r="Q19" s="142">
        <f t="shared" si="0"/>
        <v>92</v>
      </c>
      <c r="R19" s="142">
        <v>406</v>
      </c>
      <c r="S19" s="152" t="s">
        <v>114</v>
      </c>
      <c r="T19" s="185" t="str">
        <f>X19</f>
        <v>-</v>
      </c>
      <c r="U19" s="35" t="s">
        <v>45</v>
      </c>
      <c r="V19" s="72">
        <v>76900</v>
      </c>
      <c r="W19" s="63">
        <v>91800</v>
      </c>
      <c r="X19" s="181" t="s">
        <v>114</v>
      </c>
    </row>
    <row r="20" spans="1:24" ht="13.5">
      <c r="A20" s="31" t="s">
        <v>46</v>
      </c>
      <c r="B20" s="150">
        <v>3797.3</v>
      </c>
      <c r="C20" s="151">
        <v>7054243</v>
      </c>
      <c r="D20" s="139">
        <v>1857.7</v>
      </c>
      <c r="E20" s="139">
        <v>2650115</v>
      </c>
      <c r="F20" s="134">
        <v>169565</v>
      </c>
      <c r="G20" s="134">
        <v>161021</v>
      </c>
      <c r="H20" s="134">
        <v>254835</v>
      </c>
      <c r="I20" s="134">
        <v>63062</v>
      </c>
      <c r="J20" s="134">
        <v>10016</v>
      </c>
      <c r="K20" s="140">
        <v>8.7</v>
      </c>
      <c r="L20" s="140">
        <v>7.2</v>
      </c>
      <c r="M20" s="140">
        <v>2.4</v>
      </c>
      <c r="N20" s="142">
        <v>79</v>
      </c>
      <c r="O20" s="142">
        <v>95</v>
      </c>
      <c r="P20" s="142">
        <f t="shared" si="2"/>
        <v>81</v>
      </c>
      <c r="Q20" s="142">
        <f t="shared" si="0"/>
        <v>176</v>
      </c>
      <c r="R20" s="142">
        <v>123</v>
      </c>
      <c r="S20" s="152" t="s">
        <v>114</v>
      </c>
      <c r="T20" s="185" t="str">
        <f>X20</f>
        <v>-</v>
      </c>
      <c r="U20" s="35" t="s">
        <v>46</v>
      </c>
      <c r="V20" s="72">
        <v>81400</v>
      </c>
      <c r="W20" s="63">
        <v>176000</v>
      </c>
      <c r="X20" s="181" t="s">
        <v>114</v>
      </c>
    </row>
    <row r="21" spans="1:24" ht="13.5">
      <c r="A21" s="31" t="s">
        <v>47</v>
      </c>
      <c r="B21" s="150">
        <v>5156.7</v>
      </c>
      <c r="C21" s="151">
        <v>6056462</v>
      </c>
      <c r="D21" s="139">
        <v>1174.5</v>
      </c>
      <c r="E21" s="139">
        <v>2325232</v>
      </c>
      <c r="F21" s="134">
        <v>167172</v>
      </c>
      <c r="G21" s="134">
        <v>147540</v>
      </c>
      <c r="H21" s="134">
        <v>194817</v>
      </c>
      <c r="I21" s="134">
        <v>56796</v>
      </c>
      <c r="J21" s="134">
        <v>9662</v>
      </c>
      <c r="K21" s="140">
        <v>8.6</v>
      </c>
      <c r="L21" s="140">
        <v>7.6</v>
      </c>
      <c r="M21" s="140">
        <v>2.6</v>
      </c>
      <c r="N21" s="142">
        <v>82</v>
      </c>
      <c r="O21" s="142">
        <v>119</v>
      </c>
      <c r="P21" s="142">
        <f t="shared" si="2"/>
        <v>130</v>
      </c>
      <c r="Q21" s="142">
        <f t="shared" si="0"/>
        <v>347</v>
      </c>
      <c r="R21" s="142">
        <v>162</v>
      </c>
      <c r="S21" s="142">
        <v>3584</v>
      </c>
      <c r="T21" s="185">
        <f t="shared" si="1"/>
        <v>207</v>
      </c>
      <c r="U21" s="35" t="s">
        <v>47</v>
      </c>
      <c r="V21" s="72">
        <v>129900</v>
      </c>
      <c r="W21" s="63">
        <v>347400</v>
      </c>
      <c r="X21" s="181">
        <v>207298</v>
      </c>
    </row>
    <row r="22" spans="1:24" ht="13.5" customHeight="1">
      <c r="A22" s="31" t="s">
        <v>48</v>
      </c>
      <c r="B22" s="150">
        <v>2187.43</v>
      </c>
      <c r="C22" s="151">
        <v>12576601</v>
      </c>
      <c r="D22" s="139">
        <v>5750.7</v>
      </c>
      <c r="E22" s="139">
        <v>5890792</v>
      </c>
      <c r="F22" s="134">
        <v>443349</v>
      </c>
      <c r="G22" s="134">
        <v>348849</v>
      </c>
      <c r="H22" s="134">
        <v>690556</v>
      </c>
      <c r="I22" s="134">
        <v>129611</v>
      </c>
      <c r="J22" s="134">
        <v>35695</v>
      </c>
      <c r="K22" s="140">
        <v>8.3</v>
      </c>
      <c r="L22" s="140">
        <v>7.7</v>
      </c>
      <c r="M22" s="140">
        <v>2.7</v>
      </c>
      <c r="N22" s="142">
        <v>14</v>
      </c>
      <c r="O22" s="142">
        <v>16</v>
      </c>
      <c r="P22" s="142">
        <f t="shared" si="2"/>
        <v>8</v>
      </c>
      <c r="Q22" s="142">
        <f t="shared" si="0"/>
        <v>1</v>
      </c>
      <c r="R22" s="142">
        <v>74</v>
      </c>
      <c r="S22" s="142">
        <v>767</v>
      </c>
      <c r="T22" s="185">
        <f t="shared" si="1"/>
        <v>87</v>
      </c>
      <c r="U22" s="35" t="s">
        <v>48</v>
      </c>
      <c r="V22" s="72">
        <v>7910</v>
      </c>
      <c r="W22" s="63">
        <v>800</v>
      </c>
      <c r="X22" s="181">
        <v>86763</v>
      </c>
    </row>
    <row r="23" spans="1:24" ht="13.5">
      <c r="A23" s="31" t="s">
        <v>49</v>
      </c>
      <c r="B23" s="150">
        <v>2415.84</v>
      </c>
      <c r="C23" s="151">
        <v>8791597</v>
      </c>
      <c r="D23" s="139">
        <v>3639.1</v>
      </c>
      <c r="E23" s="139">
        <v>3591866</v>
      </c>
      <c r="F23" s="134">
        <v>242080</v>
      </c>
      <c r="G23" s="134">
        <v>209606</v>
      </c>
      <c r="H23" s="134">
        <v>288962</v>
      </c>
      <c r="I23" s="134">
        <v>74064</v>
      </c>
      <c r="J23" s="134">
        <v>15743</v>
      </c>
      <c r="K23" s="140">
        <v>9</v>
      </c>
      <c r="L23" s="140">
        <v>7</v>
      </c>
      <c r="M23" s="140">
        <v>2.9</v>
      </c>
      <c r="N23" s="142">
        <v>30</v>
      </c>
      <c r="O23" s="142">
        <v>36</v>
      </c>
      <c r="P23" s="142">
        <f t="shared" si="2"/>
        <v>21</v>
      </c>
      <c r="Q23" s="142">
        <f t="shared" si="0"/>
        <v>16</v>
      </c>
      <c r="R23" s="142">
        <v>95</v>
      </c>
      <c r="S23" s="142">
        <v>1163</v>
      </c>
      <c r="T23" s="185">
        <f t="shared" si="1"/>
        <v>59</v>
      </c>
      <c r="U23" s="35" t="s">
        <v>49</v>
      </c>
      <c r="V23" s="72">
        <v>20700</v>
      </c>
      <c r="W23" s="63">
        <v>16400</v>
      </c>
      <c r="X23" s="181">
        <v>59249</v>
      </c>
    </row>
    <row r="24" spans="1:24" ht="13.5">
      <c r="A24" s="31" t="s">
        <v>50</v>
      </c>
      <c r="B24" s="150">
        <v>12583.47</v>
      </c>
      <c r="C24" s="151">
        <v>2431459</v>
      </c>
      <c r="D24" s="139">
        <v>193.2</v>
      </c>
      <c r="E24" s="139">
        <v>819552</v>
      </c>
      <c r="F24" s="134">
        <v>25653</v>
      </c>
      <c r="G24" s="134">
        <v>32436</v>
      </c>
      <c r="H24" s="134">
        <v>131405</v>
      </c>
      <c r="I24" s="134">
        <v>30194</v>
      </c>
      <c r="J24" s="134">
        <v>4478</v>
      </c>
      <c r="K24" s="140">
        <v>7.8</v>
      </c>
      <c r="L24" s="140">
        <v>10.5</v>
      </c>
      <c r="M24" s="140">
        <v>2.3</v>
      </c>
      <c r="N24" s="142">
        <v>107</v>
      </c>
      <c r="O24" s="142">
        <v>129</v>
      </c>
      <c r="P24" s="142">
        <f t="shared" si="2"/>
        <v>176</v>
      </c>
      <c r="Q24" s="142">
        <f t="shared" si="0"/>
        <v>644</v>
      </c>
      <c r="R24" s="142">
        <v>810</v>
      </c>
      <c r="S24" s="142">
        <v>2301</v>
      </c>
      <c r="T24" s="185">
        <f t="shared" si="1"/>
        <v>39</v>
      </c>
      <c r="U24" s="35" t="s">
        <v>50</v>
      </c>
      <c r="V24" s="72">
        <v>175800</v>
      </c>
      <c r="W24" s="63">
        <v>644100</v>
      </c>
      <c r="X24" s="181">
        <v>38573</v>
      </c>
    </row>
    <row r="25" spans="1:24" ht="13.5">
      <c r="A25" s="31" t="s">
        <v>51</v>
      </c>
      <c r="B25" s="150">
        <v>4247.55</v>
      </c>
      <c r="C25" s="151">
        <v>1111729</v>
      </c>
      <c r="D25" s="139">
        <v>261.7</v>
      </c>
      <c r="E25" s="139">
        <v>371815</v>
      </c>
      <c r="F25" s="134">
        <v>14041</v>
      </c>
      <c r="G25" s="134">
        <v>15861</v>
      </c>
      <c r="H25" s="134">
        <v>60311</v>
      </c>
      <c r="I25" s="134">
        <v>18151</v>
      </c>
      <c r="J25" s="134">
        <v>2645</v>
      </c>
      <c r="K25" s="140">
        <v>8</v>
      </c>
      <c r="L25" s="140">
        <v>10.2</v>
      </c>
      <c r="M25" s="140">
        <v>3.1</v>
      </c>
      <c r="N25" s="142">
        <v>40</v>
      </c>
      <c r="O25" s="142">
        <v>43</v>
      </c>
      <c r="P25" s="142">
        <f t="shared" si="2"/>
        <v>60</v>
      </c>
      <c r="Q25" s="142">
        <f t="shared" si="0"/>
        <v>219</v>
      </c>
      <c r="R25" s="142">
        <v>239</v>
      </c>
      <c r="S25" s="142">
        <v>367</v>
      </c>
      <c r="T25" s="185">
        <f t="shared" si="1"/>
        <v>39</v>
      </c>
      <c r="U25" s="35" t="s">
        <v>51</v>
      </c>
      <c r="V25" s="72">
        <v>59600</v>
      </c>
      <c r="W25" s="63">
        <v>219100</v>
      </c>
      <c r="X25" s="181">
        <v>38857</v>
      </c>
    </row>
    <row r="26" spans="1:24" ht="13.5">
      <c r="A26" s="31" t="s">
        <v>52</v>
      </c>
      <c r="B26" s="150">
        <v>4185.48</v>
      </c>
      <c r="C26" s="151">
        <v>1174026</v>
      </c>
      <c r="D26" s="139">
        <v>280.5</v>
      </c>
      <c r="E26" s="139">
        <v>424585</v>
      </c>
      <c r="F26" s="134">
        <v>18450</v>
      </c>
      <c r="G26" s="134">
        <v>20603</v>
      </c>
      <c r="H26" s="134">
        <v>66948</v>
      </c>
      <c r="I26" s="134">
        <v>19619</v>
      </c>
      <c r="J26" s="134">
        <v>2980</v>
      </c>
      <c r="K26" s="140">
        <v>8.9</v>
      </c>
      <c r="L26" s="140">
        <v>9.2</v>
      </c>
      <c r="M26" s="140">
        <v>3.5</v>
      </c>
      <c r="N26" s="142">
        <v>32</v>
      </c>
      <c r="O26" s="142">
        <v>31</v>
      </c>
      <c r="P26" s="142">
        <f t="shared" si="2"/>
        <v>44</v>
      </c>
      <c r="Q26" s="142">
        <f t="shared" si="0"/>
        <v>139</v>
      </c>
      <c r="R26" s="142">
        <v>280</v>
      </c>
      <c r="S26" s="142">
        <v>2181</v>
      </c>
      <c r="T26" s="185">
        <f t="shared" si="1"/>
        <v>79</v>
      </c>
      <c r="U26" s="35" t="s">
        <v>52</v>
      </c>
      <c r="V26" s="72">
        <v>43700</v>
      </c>
      <c r="W26" s="63">
        <v>139100</v>
      </c>
      <c r="X26" s="181">
        <v>79173</v>
      </c>
    </row>
    <row r="27" spans="1:24" ht="13.5">
      <c r="A27" s="31" t="s">
        <v>53</v>
      </c>
      <c r="B27" s="150">
        <v>4189.28</v>
      </c>
      <c r="C27" s="151">
        <v>821592</v>
      </c>
      <c r="D27" s="139">
        <v>196.1</v>
      </c>
      <c r="E27" s="139">
        <v>269577</v>
      </c>
      <c r="F27" s="134">
        <v>9647</v>
      </c>
      <c r="G27" s="134">
        <v>12199</v>
      </c>
      <c r="H27" s="134">
        <v>48713</v>
      </c>
      <c r="I27" s="134">
        <v>11840</v>
      </c>
      <c r="J27" s="134">
        <v>1768</v>
      </c>
      <c r="K27" s="140">
        <v>8.9</v>
      </c>
      <c r="L27" s="140">
        <v>9.8</v>
      </c>
      <c r="M27" s="140">
        <v>3.1</v>
      </c>
      <c r="N27" s="142">
        <v>34</v>
      </c>
      <c r="O27" s="142">
        <v>36</v>
      </c>
      <c r="P27" s="142">
        <f t="shared" si="2"/>
        <v>41</v>
      </c>
      <c r="Q27" s="142">
        <f t="shared" si="0"/>
        <v>142</v>
      </c>
      <c r="R27" s="142">
        <v>311</v>
      </c>
      <c r="S27" s="142">
        <v>1313</v>
      </c>
      <c r="T27" s="185">
        <f t="shared" si="1"/>
        <v>16</v>
      </c>
      <c r="U27" s="35" t="s">
        <v>53</v>
      </c>
      <c r="V27" s="72">
        <v>41100</v>
      </c>
      <c r="W27" s="63">
        <v>141800</v>
      </c>
      <c r="X27" s="181">
        <v>15501</v>
      </c>
    </row>
    <row r="28" spans="1:24" ht="13.5">
      <c r="A28" s="31" t="s">
        <v>54</v>
      </c>
      <c r="B28" s="150">
        <v>4465.37</v>
      </c>
      <c r="C28" s="151">
        <v>884515</v>
      </c>
      <c r="D28" s="139">
        <v>198.1</v>
      </c>
      <c r="E28" s="139">
        <v>321261</v>
      </c>
      <c r="F28" s="134">
        <v>13770</v>
      </c>
      <c r="G28" s="134">
        <v>16277</v>
      </c>
      <c r="H28" s="134">
        <v>48723</v>
      </c>
      <c r="I28" s="134">
        <v>11431</v>
      </c>
      <c r="J28" s="134">
        <v>1752</v>
      </c>
      <c r="K28" s="140">
        <v>8.1</v>
      </c>
      <c r="L28" s="140">
        <v>9.7</v>
      </c>
      <c r="M28" s="140">
        <v>1.9</v>
      </c>
      <c r="N28" s="142">
        <v>40</v>
      </c>
      <c r="O28" s="142">
        <v>41</v>
      </c>
      <c r="P28" s="142">
        <f t="shared" si="2"/>
        <v>25</v>
      </c>
      <c r="Q28" s="142">
        <f t="shared" si="0"/>
        <v>29</v>
      </c>
      <c r="R28" s="142">
        <v>350</v>
      </c>
      <c r="S28" s="152" t="s">
        <v>114</v>
      </c>
      <c r="T28" s="185" t="str">
        <f>X28</f>
        <v>-</v>
      </c>
      <c r="U28" s="35" t="s">
        <v>54</v>
      </c>
      <c r="V28" s="72">
        <v>25300</v>
      </c>
      <c r="W28" s="63">
        <v>29100</v>
      </c>
      <c r="X28" s="181" t="s">
        <v>114</v>
      </c>
    </row>
    <row r="29" spans="1:24" ht="13.5">
      <c r="A29" s="31" t="s">
        <v>55</v>
      </c>
      <c r="B29" s="150">
        <v>13562.23</v>
      </c>
      <c r="C29" s="151">
        <v>2196114</v>
      </c>
      <c r="D29" s="139">
        <v>161.9</v>
      </c>
      <c r="E29" s="139">
        <v>780245</v>
      </c>
      <c r="F29" s="134">
        <v>29954</v>
      </c>
      <c r="G29" s="134">
        <v>34706</v>
      </c>
      <c r="H29" s="134">
        <v>119608</v>
      </c>
      <c r="I29" s="134">
        <v>25206</v>
      </c>
      <c r="J29" s="134">
        <v>4354</v>
      </c>
      <c r="K29" s="140">
        <v>8.7</v>
      </c>
      <c r="L29" s="140">
        <v>10.2</v>
      </c>
      <c r="M29" s="140">
        <v>1.9</v>
      </c>
      <c r="N29" s="142">
        <v>127</v>
      </c>
      <c r="O29" s="142">
        <v>131</v>
      </c>
      <c r="P29" s="142">
        <f t="shared" si="2"/>
        <v>112</v>
      </c>
      <c r="Q29" s="142">
        <f t="shared" si="0"/>
        <v>219</v>
      </c>
      <c r="R29" s="142">
        <v>1022</v>
      </c>
      <c r="S29" s="152" t="s">
        <v>114</v>
      </c>
      <c r="T29" s="185" t="str">
        <f>X29</f>
        <v>-</v>
      </c>
      <c r="U29" s="35" t="s">
        <v>55</v>
      </c>
      <c r="V29" s="72">
        <v>111500</v>
      </c>
      <c r="W29" s="63">
        <v>219400</v>
      </c>
      <c r="X29" s="181" t="s">
        <v>114</v>
      </c>
    </row>
    <row r="30" spans="1:24" ht="13.5">
      <c r="A30" s="31" t="s">
        <v>56</v>
      </c>
      <c r="B30" s="150">
        <v>10621.17</v>
      </c>
      <c r="C30" s="151">
        <v>2107226</v>
      </c>
      <c r="D30" s="139">
        <v>198.4</v>
      </c>
      <c r="E30" s="139">
        <v>713452</v>
      </c>
      <c r="F30" s="134">
        <v>30597</v>
      </c>
      <c r="G30" s="134">
        <v>34325</v>
      </c>
      <c r="H30" s="134">
        <v>112668</v>
      </c>
      <c r="I30" s="134">
        <v>20833</v>
      </c>
      <c r="J30" s="134">
        <v>3787</v>
      </c>
      <c r="K30" s="140">
        <v>8.6</v>
      </c>
      <c r="L30" s="140">
        <v>9.2</v>
      </c>
      <c r="M30" s="140">
        <v>2.4</v>
      </c>
      <c r="N30" s="142">
        <v>78</v>
      </c>
      <c r="O30" s="142">
        <v>66</v>
      </c>
      <c r="P30" s="142">
        <f t="shared" si="2"/>
        <v>59</v>
      </c>
      <c r="Q30" s="142">
        <f t="shared" si="0"/>
        <v>122</v>
      </c>
      <c r="R30" s="142">
        <v>844</v>
      </c>
      <c r="S30" s="152" t="s">
        <v>114</v>
      </c>
      <c r="T30" s="185" t="str">
        <f>X30</f>
        <v>-</v>
      </c>
      <c r="U30" s="35" t="s">
        <v>56</v>
      </c>
      <c r="V30" s="72">
        <v>58500</v>
      </c>
      <c r="W30" s="63">
        <v>122000</v>
      </c>
      <c r="X30" s="181" t="s">
        <v>114</v>
      </c>
    </row>
    <row r="31" spans="1:24" ht="13.5">
      <c r="A31" s="31" t="s">
        <v>57</v>
      </c>
      <c r="B31" s="150">
        <v>7780.12</v>
      </c>
      <c r="C31" s="151">
        <v>3792377</v>
      </c>
      <c r="D31" s="139">
        <v>487.5</v>
      </c>
      <c r="E31" s="139">
        <v>1353578</v>
      </c>
      <c r="F31" s="134">
        <v>61521</v>
      </c>
      <c r="G31" s="134">
        <v>63300</v>
      </c>
      <c r="H31" s="134">
        <v>191673</v>
      </c>
      <c r="I31" s="134">
        <v>41216</v>
      </c>
      <c r="J31" s="134">
        <v>6727</v>
      </c>
      <c r="K31" s="140">
        <v>9</v>
      </c>
      <c r="L31" s="140">
        <v>8.7</v>
      </c>
      <c r="M31" s="140">
        <v>2.4</v>
      </c>
      <c r="N31" s="142">
        <v>77</v>
      </c>
      <c r="O31" s="142">
        <v>94</v>
      </c>
      <c r="P31" s="142">
        <f t="shared" si="2"/>
        <v>73</v>
      </c>
      <c r="Q31" s="142">
        <f t="shared" si="0"/>
        <v>93</v>
      </c>
      <c r="R31" s="142">
        <v>497</v>
      </c>
      <c r="S31" s="142">
        <v>2548</v>
      </c>
      <c r="T31" s="185">
        <f t="shared" si="1"/>
        <v>218</v>
      </c>
      <c r="U31" s="35" t="s">
        <v>57</v>
      </c>
      <c r="V31" s="72">
        <v>72600</v>
      </c>
      <c r="W31" s="63">
        <v>93400</v>
      </c>
      <c r="X31" s="181">
        <v>217706</v>
      </c>
    </row>
    <row r="32" spans="1:24" ht="13.5">
      <c r="A32" s="31" t="s">
        <v>58</v>
      </c>
      <c r="B32" s="150">
        <v>5164.57</v>
      </c>
      <c r="C32" s="151">
        <v>7254704</v>
      </c>
      <c r="D32" s="139">
        <v>1404.9</v>
      </c>
      <c r="E32" s="139">
        <v>2758637</v>
      </c>
      <c r="F32" s="134">
        <v>132349</v>
      </c>
      <c r="G32" s="134">
        <v>111829</v>
      </c>
      <c r="H32" s="134">
        <v>335601</v>
      </c>
      <c r="I32" s="134">
        <v>68858</v>
      </c>
      <c r="J32" s="134">
        <v>14042</v>
      </c>
      <c r="K32" s="140">
        <v>9.8</v>
      </c>
      <c r="L32" s="140">
        <v>7.5</v>
      </c>
      <c r="M32" s="140">
        <v>2.7</v>
      </c>
      <c r="N32" s="142">
        <v>92</v>
      </c>
      <c r="O32" s="142">
        <v>100</v>
      </c>
      <c r="P32" s="142">
        <f t="shared" si="2"/>
        <v>81</v>
      </c>
      <c r="Q32" s="142">
        <f t="shared" si="0"/>
        <v>162</v>
      </c>
      <c r="R32" s="142">
        <v>220</v>
      </c>
      <c r="S32" s="142">
        <v>2659</v>
      </c>
      <c r="T32" s="185">
        <f t="shared" si="1"/>
        <v>69</v>
      </c>
      <c r="U32" s="35" t="s">
        <v>58</v>
      </c>
      <c r="V32" s="72">
        <v>80500</v>
      </c>
      <c r="W32" s="63">
        <v>162000</v>
      </c>
      <c r="X32" s="181">
        <v>68600</v>
      </c>
    </row>
    <row r="33" spans="1:24" ht="13.5">
      <c r="A33" s="31" t="s">
        <v>59</v>
      </c>
      <c r="B33" s="150">
        <v>5777.17</v>
      </c>
      <c r="C33" s="151">
        <v>1866963</v>
      </c>
      <c r="D33" s="139">
        <v>323.2</v>
      </c>
      <c r="E33" s="139">
        <v>675459</v>
      </c>
      <c r="F33" s="134">
        <v>33478</v>
      </c>
      <c r="G33" s="134">
        <v>32716</v>
      </c>
      <c r="H33" s="134">
        <v>85865</v>
      </c>
      <c r="I33" s="134">
        <v>21254</v>
      </c>
      <c r="J33" s="134">
        <v>3487</v>
      </c>
      <c r="K33" s="140">
        <v>8.6</v>
      </c>
      <c r="L33" s="140">
        <v>9.4</v>
      </c>
      <c r="M33" s="140">
        <v>3.8</v>
      </c>
      <c r="N33" s="142">
        <v>60</v>
      </c>
      <c r="O33" s="142">
        <v>58</v>
      </c>
      <c r="P33" s="142">
        <f t="shared" si="2"/>
        <v>62</v>
      </c>
      <c r="Q33" s="142">
        <f t="shared" si="0"/>
        <v>159</v>
      </c>
      <c r="R33" s="142">
        <v>374</v>
      </c>
      <c r="S33" s="142">
        <v>6249</v>
      </c>
      <c r="T33" s="185">
        <f t="shared" si="1"/>
        <v>188</v>
      </c>
      <c r="U33" s="35" t="s">
        <v>59</v>
      </c>
      <c r="V33" s="72">
        <v>61800</v>
      </c>
      <c r="W33" s="63">
        <v>159200</v>
      </c>
      <c r="X33" s="181">
        <v>187815</v>
      </c>
    </row>
    <row r="34" spans="1:24" ht="13.5">
      <c r="A34" s="31" t="s">
        <v>60</v>
      </c>
      <c r="B34" s="150">
        <v>4017.36</v>
      </c>
      <c r="C34" s="151">
        <v>1380361</v>
      </c>
      <c r="D34" s="139">
        <v>343.6</v>
      </c>
      <c r="E34" s="139">
        <v>479217</v>
      </c>
      <c r="F34" s="134">
        <v>30714</v>
      </c>
      <c r="G34" s="134">
        <v>27684</v>
      </c>
      <c r="H34" s="134">
        <v>58197</v>
      </c>
      <c r="I34" s="134">
        <v>15037</v>
      </c>
      <c r="J34" s="134">
        <v>2810</v>
      </c>
      <c r="K34" s="140">
        <v>9.7</v>
      </c>
      <c r="L34" s="140">
        <v>7.8</v>
      </c>
      <c r="M34" s="140">
        <v>3.6</v>
      </c>
      <c r="N34" s="142">
        <v>43</v>
      </c>
      <c r="O34" s="142">
        <v>44</v>
      </c>
      <c r="P34" s="142">
        <f t="shared" si="2"/>
        <v>54</v>
      </c>
      <c r="Q34" s="142">
        <f t="shared" si="0"/>
        <v>176</v>
      </c>
      <c r="R34" s="142">
        <v>206</v>
      </c>
      <c r="S34" s="152" t="s">
        <v>114</v>
      </c>
      <c r="T34" s="185" t="str">
        <f>X34</f>
        <v>-</v>
      </c>
      <c r="U34" s="35" t="s">
        <v>60</v>
      </c>
      <c r="V34" s="72">
        <v>53800</v>
      </c>
      <c r="W34" s="63">
        <v>176000</v>
      </c>
      <c r="X34" s="181" t="s">
        <v>114</v>
      </c>
    </row>
    <row r="35" spans="1:24" ht="13.5">
      <c r="A35" s="31" t="s">
        <v>61</v>
      </c>
      <c r="B35" s="150">
        <v>4613</v>
      </c>
      <c r="C35" s="151">
        <v>2647660</v>
      </c>
      <c r="D35" s="139">
        <v>574</v>
      </c>
      <c r="E35" s="139">
        <v>1079041</v>
      </c>
      <c r="F35" s="134">
        <v>57453</v>
      </c>
      <c r="G35" s="134">
        <v>61790</v>
      </c>
      <c r="H35" s="134">
        <v>128660</v>
      </c>
      <c r="I35" s="134">
        <v>36650</v>
      </c>
      <c r="J35" s="134">
        <v>7719</v>
      </c>
      <c r="K35" s="140">
        <v>8.3</v>
      </c>
      <c r="L35" s="140">
        <v>8.7</v>
      </c>
      <c r="M35" s="140">
        <v>2.4</v>
      </c>
      <c r="N35" s="142">
        <v>39</v>
      </c>
      <c r="O35" s="142">
        <v>39</v>
      </c>
      <c r="P35" s="142">
        <f t="shared" si="2"/>
        <v>32</v>
      </c>
      <c r="Q35" s="142">
        <f t="shared" si="0"/>
        <v>83</v>
      </c>
      <c r="R35" s="142">
        <v>343</v>
      </c>
      <c r="S35" s="142">
        <v>786</v>
      </c>
      <c r="T35" s="185">
        <f t="shared" si="1"/>
        <v>16</v>
      </c>
      <c r="U35" s="35" t="s">
        <v>61</v>
      </c>
      <c r="V35" s="72">
        <v>32300</v>
      </c>
      <c r="W35" s="63">
        <v>82500</v>
      </c>
      <c r="X35" s="181">
        <v>15744</v>
      </c>
    </row>
    <row r="36" spans="1:24" ht="13.5">
      <c r="A36" s="31" t="s">
        <v>62</v>
      </c>
      <c r="B36" s="150">
        <v>1897.72</v>
      </c>
      <c r="C36" s="151">
        <v>8817166</v>
      </c>
      <c r="D36" s="139">
        <v>4654.6</v>
      </c>
      <c r="E36" s="139">
        <v>3654293</v>
      </c>
      <c r="F36" s="134">
        <v>164884</v>
      </c>
      <c r="G36" s="134">
        <v>169836</v>
      </c>
      <c r="H36" s="134">
        <v>428247</v>
      </c>
      <c r="I36" s="134">
        <v>110840</v>
      </c>
      <c r="J36" s="134">
        <v>22078</v>
      </c>
      <c r="K36" s="140">
        <v>8.9</v>
      </c>
      <c r="L36" s="140">
        <v>8.1</v>
      </c>
      <c r="M36" s="140">
        <v>2.7</v>
      </c>
      <c r="N36" s="142">
        <v>28</v>
      </c>
      <c r="O36" s="142">
        <v>22</v>
      </c>
      <c r="P36" s="142">
        <f t="shared" si="2"/>
        <v>14</v>
      </c>
      <c r="Q36" s="142">
        <f t="shared" si="0"/>
        <v>30</v>
      </c>
      <c r="R36" s="142">
        <v>58</v>
      </c>
      <c r="S36" s="142">
        <v>614</v>
      </c>
      <c r="T36" s="185">
        <f t="shared" si="1"/>
        <v>24</v>
      </c>
      <c r="U36" s="35" t="s">
        <v>62</v>
      </c>
      <c r="V36" s="72">
        <v>14200</v>
      </c>
      <c r="W36" s="63">
        <v>29700</v>
      </c>
      <c r="X36" s="181">
        <v>24448</v>
      </c>
    </row>
    <row r="37" spans="1:24" ht="13.5">
      <c r="A37" s="31" t="s">
        <v>63</v>
      </c>
      <c r="B37" s="150">
        <v>8395.61</v>
      </c>
      <c r="C37" s="151">
        <v>5590601</v>
      </c>
      <c r="D37" s="139">
        <v>666</v>
      </c>
      <c r="E37" s="139">
        <v>2146488</v>
      </c>
      <c r="F37" s="134">
        <v>100403</v>
      </c>
      <c r="G37" s="134">
        <v>101840</v>
      </c>
      <c r="H37" s="134">
        <v>238879</v>
      </c>
      <c r="I37" s="134">
        <v>64767</v>
      </c>
      <c r="J37" s="134">
        <v>11953</v>
      </c>
      <c r="K37" s="140">
        <v>8.8</v>
      </c>
      <c r="L37" s="140">
        <v>8.7</v>
      </c>
      <c r="M37" s="140">
        <v>2.2</v>
      </c>
      <c r="N37" s="142">
        <v>105</v>
      </c>
      <c r="O37" s="142">
        <v>94</v>
      </c>
      <c r="P37" s="142">
        <f t="shared" si="2"/>
        <v>77</v>
      </c>
      <c r="Q37" s="142">
        <f t="shared" si="0"/>
        <v>201</v>
      </c>
      <c r="R37" s="142">
        <v>563</v>
      </c>
      <c r="S37" s="142">
        <v>3732</v>
      </c>
      <c r="T37" s="185">
        <f t="shared" si="1"/>
        <v>63</v>
      </c>
      <c r="U37" s="35" t="s">
        <v>63</v>
      </c>
      <c r="V37" s="72">
        <v>77000</v>
      </c>
      <c r="W37" s="63">
        <v>200900</v>
      </c>
      <c r="X37" s="181">
        <v>63351</v>
      </c>
    </row>
    <row r="38" spans="1:24" ht="13.5">
      <c r="A38" s="31" t="s">
        <v>64</v>
      </c>
      <c r="B38" s="150">
        <v>3691.09</v>
      </c>
      <c r="C38" s="151">
        <v>1421310</v>
      </c>
      <c r="D38" s="139">
        <v>385.1</v>
      </c>
      <c r="E38" s="139">
        <v>503068</v>
      </c>
      <c r="F38" s="134">
        <v>27263</v>
      </c>
      <c r="G38" s="134">
        <v>32183</v>
      </c>
      <c r="H38" s="134">
        <v>50631</v>
      </c>
      <c r="I38" s="134">
        <v>16867</v>
      </c>
      <c r="J38" s="134">
        <v>2950</v>
      </c>
      <c r="K38" s="140">
        <v>8</v>
      </c>
      <c r="L38" s="140">
        <v>8.5</v>
      </c>
      <c r="M38" s="140">
        <v>2</v>
      </c>
      <c r="N38" s="142">
        <v>31</v>
      </c>
      <c r="O38" s="142">
        <v>28</v>
      </c>
      <c r="P38" s="142">
        <f t="shared" si="2"/>
        <v>23</v>
      </c>
      <c r="Q38" s="142">
        <f t="shared" si="0"/>
        <v>49</v>
      </c>
      <c r="R38" s="142">
        <v>284</v>
      </c>
      <c r="S38" s="152" t="s">
        <v>114</v>
      </c>
      <c r="T38" s="185" t="str">
        <f>X38</f>
        <v>-</v>
      </c>
      <c r="U38" s="35" t="s">
        <v>64</v>
      </c>
      <c r="V38" s="72">
        <v>22800</v>
      </c>
      <c r="W38" s="63">
        <v>49400</v>
      </c>
      <c r="X38" s="181" t="s">
        <v>114</v>
      </c>
    </row>
    <row r="39" spans="1:24" ht="13.5">
      <c r="A39" s="31" t="s">
        <v>65</v>
      </c>
      <c r="B39" s="150">
        <v>4726.28</v>
      </c>
      <c r="C39" s="151">
        <v>1035969</v>
      </c>
      <c r="D39" s="139">
        <v>219.2</v>
      </c>
      <c r="E39" s="139">
        <v>384880</v>
      </c>
      <c r="F39" s="134">
        <v>12716</v>
      </c>
      <c r="G39" s="134">
        <v>17447</v>
      </c>
      <c r="H39" s="134">
        <v>54768</v>
      </c>
      <c r="I39" s="134">
        <v>14374</v>
      </c>
      <c r="J39" s="134">
        <v>2647</v>
      </c>
      <c r="K39" s="140">
        <v>7.6</v>
      </c>
      <c r="L39" s="140">
        <v>11.1</v>
      </c>
      <c r="M39" s="140">
        <v>3.5</v>
      </c>
      <c r="N39" s="142">
        <v>37</v>
      </c>
      <c r="O39" s="142">
        <v>51</v>
      </c>
      <c r="P39" s="142">
        <f t="shared" si="2"/>
        <v>36</v>
      </c>
      <c r="Q39" s="142">
        <f t="shared" si="0"/>
        <v>39</v>
      </c>
      <c r="R39" s="142">
        <v>363</v>
      </c>
      <c r="S39" s="142">
        <v>2869</v>
      </c>
      <c r="T39" s="185">
        <f t="shared" si="1"/>
        <v>39</v>
      </c>
      <c r="U39" s="35" t="s">
        <v>65</v>
      </c>
      <c r="V39" s="72">
        <v>36000</v>
      </c>
      <c r="W39" s="63">
        <v>39000</v>
      </c>
      <c r="X39" s="181">
        <v>38803</v>
      </c>
    </row>
    <row r="40" spans="1:24" ht="13.5">
      <c r="A40" s="31" t="s">
        <v>66</v>
      </c>
      <c r="B40" s="150">
        <v>3507.26</v>
      </c>
      <c r="C40" s="151">
        <v>607012</v>
      </c>
      <c r="D40" s="139">
        <v>173.1</v>
      </c>
      <c r="E40" s="139">
        <v>209541</v>
      </c>
      <c r="F40" s="134">
        <v>10160</v>
      </c>
      <c r="G40" s="134">
        <v>12625</v>
      </c>
      <c r="H40" s="134">
        <v>29192</v>
      </c>
      <c r="I40" s="134">
        <v>9340</v>
      </c>
      <c r="J40" s="134">
        <v>1697</v>
      </c>
      <c r="K40" s="140">
        <v>8.4</v>
      </c>
      <c r="L40" s="140">
        <v>11.1</v>
      </c>
      <c r="M40" s="140">
        <v>3</v>
      </c>
      <c r="N40" s="142">
        <v>35</v>
      </c>
      <c r="O40" s="142">
        <v>41</v>
      </c>
      <c r="P40" s="142">
        <f t="shared" si="2"/>
        <v>35</v>
      </c>
      <c r="Q40" s="142">
        <f t="shared" si="0"/>
        <v>73</v>
      </c>
      <c r="R40" s="142">
        <v>257</v>
      </c>
      <c r="S40" s="142">
        <v>858</v>
      </c>
      <c r="T40" s="185">
        <f t="shared" si="1"/>
        <v>63</v>
      </c>
      <c r="U40" s="35" t="s">
        <v>66</v>
      </c>
      <c r="V40" s="72">
        <v>35300</v>
      </c>
      <c r="W40" s="63">
        <v>72600</v>
      </c>
      <c r="X40" s="181">
        <v>63055</v>
      </c>
    </row>
    <row r="41" spans="1:24" ht="13.5">
      <c r="A41" s="31" t="s">
        <v>67</v>
      </c>
      <c r="B41" s="150">
        <v>6707.78</v>
      </c>
      <c r="C41" s="151">
        <v>742223</v>
      </c>
      <c r="D41" s="139">
        <v>110.7</v>
      </c>
      <c r="E41" s="139">
        <v>260864</v>
      </c>
      <c r="F41" s="134">
        <v>11613</v>
      </c>
      <c r="G41" s="134">
        <v>14547</v>
      </c>
      <c r="H41" s="134">
        <v>41814</v>
      </c>
      <c r="I41" s="134">
        <v>12086</v>
      </c>
      <c r="J41" s="134">
        <v>1939</v>
      </c>
      <c r="K41" s="140">
        <v>8.1</v>
      </c>
      <c r="L41" s="140">
        <v>11.9</v>
      </c>
      <c r="M41" s="140">
        <v>2.2</v>
      </c>
      <c r="N41" s="142">
        <v>44</v>
      </c>
      <c r="O41" s="142">
        <v>43</v>
      </c>
      <c r="P41" s="142">
        <f t="shared" si="2"/>
        <v>39</v>
      </c>
      <c r="Q41" s="142">
        <f t="shared" si="0"/>
        <v>99</v>
      </c>
      <c r="R41" s="142">
        <v>528</v>
      </c>
      <c r="S41" s="142">
        <v>2256</v>
      </c>
      <c r="T41" s="185">
        <f t="shared" si="1"/>
        <v>109</v>
      </c>
      <c r="U41" s="35" t="s">
        <v>67</v>
      </c>
      <c r="V41" s="72">
        <v>38600</v>
      </c>
      <c r="W41" s="63">
        <v>99100</v>
      </c>
      <c r="X41" s="181">
        <v>109089</v>
      </c>
    </row>
    <row r="42" spans="1:24" ht="13.5">
      <c r="A42" s="31" t="s">
        <v>68</v>
      </c>
      <c r="B42" s="150">
        <v>7113.2</v>
      </c>
      <c r="C42" s="151">
        <v>1957264</v>
      </c>
      <c r="D42" s="139">
        <v>275.2</v>
      </c>
      <c r="E42" s="139">
        <v>732346</v>
      </c>
      <c r="F42" s="134">
        <v>32164</v>
      </c>
      <c r="G42" s="134">
        <v>33904</v>
      </c>
      <c r="H42" s="134">
        <v>85427</v>
      </c>
      <c r="I42" s="134">
        <v>30616</v>
      </c>
      <c r="J42" s="134">
        <v>5163</v>
      </c>
      <c r="K42" s="140">
        <v>8.8</v>
      </c>
      <c r="L42" s="140">
        <v>9.5</v>
      </c>
      <c r="M42" s="140">
        <v>2.2</v>
      </c>
      <c r="N42" s="142">
        <v>82</v>
      </c>
      <c r="O42" s="142">
        <v>80</v>
      </c>
      <c r="P42" s="142">
        <f t="shared" si="2"/>
        <v>70</v>
      </c>
      <c r="Q42" s="142">
        <f t="shared" si="0"/>
        <v>186</v>
      </c>
      <c r="R42" s="142">
        <v>490</v>
      </c>
      <c r="S42" s="142">
        <v>1411</v>
      </c>
      <c r="T42" s="185">
        <f t="shared" si="1"/>
        <v>7</v>
      </c>
      <c r="U42" s="35" t="s">
        <v>68</v>
      </c>
      <c r="V42" s="72">
        <v>69800</v>
      </c>
      <c r="W42" s="63">
        <v>185500</v>
      </c>
      <c r="X42" s="181">
        <v>7227</v>
      </c>
    </row>
    <row r="43" spans="1:24" ht="13.5">
      <c r="A43" s="31" t="s">
        <v>69</v>
      </c>
      <c r="B43" s="150">
        <v>8479.03</v>
      </c>
      <c r="C43" s="151">
        <v>2876642</v>
      </c>
      <c r="D43" s="139">
        <v>339.3</v>
      </c>
      <c r="E43" s="139">
        <v>1145551</v>
      </c>
      <c r="F43" s="134">
        <v>53031</v>
      </c>
      <c r="G43" s="134">
        <v>56702</v>
      </c>
      <c r="H43" s="134">
        <v>139914</v>
      </c>
      <c r="I43" s="134">
        <v>41981</v>
      </c>
      <c r="J43" s="134">
        <v>6740</v>
      </c>
      <c r="K43" s="140">
        <v>9.1</v>
      </c>
      <c r="L43" s="140">
        <v>9.2</v>
      </c>
      <c r="M43" s="140">
        <v>1.9</v>
      </c>
      <c r="N43" s="142">
        <v>74</v>
      </c>
      <c r="O43" s="142">
        <v>63</v>
      </c>
      <c r="P43" s="142">
        <f t="shared" si="2"/>
        <v>59</v>
      </c>
      <c r="Q43" s="142">
        <f t="shared" si="0"/>
        <v>141</v>
      </c>
      <c r="R43" s="142">
        <v>621</v>
      </c>
      <c r="S43" s="142">
        <v>3068</v>
      </c>
      <c r="T43" s="185">
        <f t="shared" si="1"/>
        <v>19</v>
      </c>
      <c r="U43" s="35" t="s">
        <v>69</v>
      </c>
      <c r="V43" s="72">
        <v>59200</v>
      </c>
      <c r="W43" s="63">
        <v>141200</v>
      </c>
      <c r="X43" s="181">
        <v>18827</v>
      </c>
    </row>
    <row r="44" spans="1:24" ht="13.5">
      <c r="A44" s="31" t="s">
        <v>70</v>
      </c>
      <c r="B44" s="150">
        <v>6112.73</v>
      </c>
      <c r="C44" s="151">
        <v>1492606</v>
      </c>
      <c r="D44" s="139">
        <v>244.2</v>
      </c>
      <c r="E44" s="139">
        <v>591460</v>
      </c>
      <c r="F44" s="134">
        <v>26633</v>
      </c>
      <c r="G44" s="134">
        <v>30862</v>
      </c>
      <c r="H44" s="134">
        <v>71651</v>
      </c>
      <c r="I44" s="134">
        <v>27882</v>
      </c>
      <c r="J44" s="134">
        <v>3588</v>
      </c>
      <c r="K44" s="140">
        <v>8</v>
      </c>
      <c r="L44" s="140">
        <v>11.4</v>
      </c>
      <c r="M44" s="140">
        <v>1.9</v>
      </c>
      <c r="N44" s="142">
        <v>50</v>
      </c>
      <c r="O44" s="142">
        <v>47</v>
      </c>
      <c r="P44" s="142">
        <f t="shared" si="2"/>
        <v>51</v>
      </c>
      <c r="Q44" s="142">
        <f t="shared" si="0"/>
        <v>125</v>
      </c>
      <c r="R44" s="142">
        <v>435</v>
      </c>
      <c r="S44" s="142">
        <v>4469</v>
      </c>
      <c r="T44" s="185">
        <f t="shared" si="1"/>
        <v>48</v>
      </c>
      <c r="U44" s="35" t="s">
        <v>70</v>
      </c>
      <c r="V44" s="72">
        <v>50700</v>
      </c>
      <c r="W44" s="63">
        <v>124500</v>
      </c>
      <c r="X44" s="181">
        <v>48148</v>
      </c>
    </row>
    <row r="45" spans="1:24" ht="13.5">
      <c r="A45" s="31" t="s">
        <v>71</v>
      </c>
      <c r="B45" s="150">
        <v>4145.9</v>
      </c>
      <c r="C45" s="151">
        <v>809950</v>
      </c>
      <c r="D45" s="139">
        <v>195.4</v>
      </c>
      <c r="E45" s="139">
        <v>298480</v>
      </c>
      <c r="F45" s="134">
        <v>10761</v>
      </c>
      <c r="G45" s="134">
        <v>13681</v>
      </c>
      <c r="H45" s="134">
        <v>41295</v>
      </c>
      <c r="I45" s="134">
        <v>15357</v>
      </c>
      <c r="J45" s="134">
        <v>2350</v>
      </c>
      <c r="K45" s="140">
        <v>7.6</v>
      </c>
      <c r="L45" s="140">
        <v>10.7</v>
      </c>
      <c r="M45" s="140">
        <v>3.5</v>
      </c>
      <c r="N45" s="142">
        <v>39</v>
      </c>
      <c r="O45" s="142">
        <v>44</v>
      </c>
      <c r="P45" s="142">
        <f t="shared" si="2"/>
        <v>31</v>
      </c>
      <c r="Q45" s="142">
        <f t="shared" si="0"/>
        <v>70</v>
      </c>
      <c r="R45" s="142">
        <v>312</v>
      </c>
      <c r="S45" s="142">
        <v>1969</v>
      </c>
      <c r="T45" s="185">
        <f t="shared" si="1"/>
        <v>15</v>
      </c>
      <c r="U45" s="35" t="s">
        <v>71</v>
      </c>
      <c r="V45" s="72">
        <v>31400</v>
      </c>
      <c r="W45" s="63">
        <v>70100</v>
      </c>
      <c r="X45" s="181">
        <v>14943</v>
      </c>
    </row>
    <row r="46" spans="1:24" ht="13.5">
      <c r="A46" s="31" t="s">
        <v>72</v>
      </c>
      <c r="B46" s="150">
        <v>1876.51</v>
      </c>
      <c r="C46" s="151">
        <v>1012400</v>
      </c>
      <c r="D46" s="139">
        <v>539.5</v>
      </c>
      <c r="E46" s="139">
        <v>377691</v>
      </c>
      <c r="F46" s="134">
        <v>19789</v>
      </c>
      <c r="G46" s="134">
        <v>21597</v>
      </c>
      <c r="H46" s="134">
        <v>52303</v>
      </c>
      <c r="I46" s="134">
        <v>16387</v>
      </c>
      <c r="J46" s="134">
        <v>2531</v>
      </c>
      <c r="K46" s="140">
        <v>8.7</v>
      </c>
      <c r="L46" s="140">
        <v>10.4</v>
      </c>
      <c r="M46" s="140">
        <v>1.5</v>
      </c>
      <c r="N46" s="142">
        <v>47</v>
      </c>
      <c r="O46" s="142">
        <v>48</v>
      </c>
      <c r="P46" s="142">
        <f t="shared" si="2"/>
        <v>32</v>
      </c>
      <c r="Q46" s="142">
        <f t="shared" si="0"/>
        <v>78</v>
      </c>
      <c r="R46" s="142">
        <v>88</v>
      </c>
      <c r="S46" s="142">
        <v>1964</v>
      </c>
      <c r="T46" s="185">
        <f t="shared" si="1"/>
        <v>23</v>
      </c>
      <c r="U46" s="35" t="s">
        <v>72</v>
      </c>
      <c r="V46" s="72">
        <v>32300</v>
      </c>
      <c r="W46" s="63">
        <v>77700</v>
      </c>
      <c r="X46" s="181">
        <v>22844</v>
      </c>
    </row>
    <row r="47" spans="1:24" ht="13.5">
      <c r="A47" s="31" t="s">
        <v>73</v>
      </c>
      <c r="B47" s="150">
        <v>5677.55</v>
      </c>
      <c r="C47" s="151">
        <v>1467815</v>
      </c>
      <c r="D47" s="139">
        <v>258.5</v>
      </c>
      <c r="E47" s="139">
        <v>582803</v>
      </c>
      <c r="F47" s="134">
        <v>20357</v>
      </c>
      <c r="G47" s="134">
        <v>24816</v>
      </c>
      <c r="H47" s="134">
        <v>71594</v>
      </c>
      <c r="I47" s="134">
        <v>23218</v>
      </c>
      <c r="J47" s="134">
        <v>3399</v>
      </c>
      <c r="K47" s="140">
        <v>8.1</v>
      </c>
      <c r="L47" s="140">
        <v>10.7</v>
      </c>
      <c r="M47" s="140">
        <v>2.1</v>
      </c>
      <c r="N47" s="142">
        <v>56</v>
      </c>
      <c r="O47" s="142">
        <v>64</v>
      </c>
      <c r="P47" s="142">
        <f t="shared" si="2"/>
        <v>55</v>
      </c>
      <c r="Q47" s="142">
        <f t="shared" si="0"/>
        <v>82</v>
      </c>
      <c r="R47" s="142">
        <v>400</v>
      </c>
      <c r="S47" s="142">
        <v>5712</v>
      </c>
      <c r="T47" s="185">
        <f t="shared" si="1"/>
        <v>92</v>
      </c>
      <c r="U47" s="35" t="s">
        <v>73</v>
      </c>
      <c r="V47" s="72">
        <v>54900</v>
      </c>
      <c r="W47" s="63">
        <v>82300</v>
      </c>
      <c r="X47" s="181">
        <v>91625</v>
      </c>
    </row>
    <row r="48" spans="1:24" ht="13.5">
      <c r="A48" s="31" t="s">
        <v>74</v>
      </c>
      <c r="B48" s="150">
        <v>7105.04</v>
      </c>
      <c r="C48" s="151">
        <v>796292</v>
      </c>
      <c r="D48" s="139">
        <v>112.1</v>
      </c>
      <c r="E48" s="139">
        <v>324439</v>
      </c>
      <c r="F48" s="134">
        <v>10287</v>
      </c>
      <c r="G48" s="134">
        <v>14829</v>
      </c>
      <c r="H48" s="134">
        <v>41982</v>
      </c>
      <c r="I48" s="134">
        <v>19124</v>
      </c>
      <c r="J48" s="134">
        <v>2176</v>
      </c>
      <c r="K48" s="140">
        <v>7.3</v>
      </c>
      <c r="L48" s="140">
        <v>11.6</v>
      </c>
      <c r="M48" s="140">
        <v>4.4</v>
      </c>
      <c r="N48" s="142">
        <v>33</v>
      </c>
      <c r="O48" s="142">
        <v>40</v>
      </c>
      <c r="P48" s="142">
        <f t="shared" si="2"/>
        <v>29</v>
      </c>
      <c r="Q48" s="142">
        <f t="shared" si="0"/>
        <v>67</v>
      </c>
      <c r="R48" s="142">
        <v>594</v>
      </c>
      <c r="S48" s="142">
        <v>2996</v>
      </c>
      <c r="T48" s="185">
        <f t="shared" si="1"/>
        <v>90</v>
      </c>
      <c r="U48" s="35" t="s">
        <v>74</v>
      </c>
      <c r="V48" s="72">
        <v>28800</v>
      </c>
      <c r="W48" s="63">
        <v>67000</v>
      </c>
      <c r="X48" s="181">
        <v>89785</v>
      </c>
    </row>
    <row r="49" spans="1:24" ht="13.5">
      <c r="A49" s="31" t="s">
        <v>75</v>
      </c>
      <c r="B49" s="150">
        <v>4976.59</v>
      </c>
      <c r="C49" s="151">
        <v>5049908</v>
      </c>
      <c r="D49" s="139">
        <v>1014.8</v>
      </c>
      <c r="E49" s="139">
        <v>2009911</v>
      </c>
      <c r="F49" s="134">
        <v>107719</v>
      </c>
      <c r="G49" s="134">
        <v>109844</v>
      </c>
      <c r="H49" s="134">
        <v>224954</v>
      </c>
      <c r="I49" s="134">
        <v>88155</v>
      </c>
      <c r="J49" s="134">
        <v>14063</v>
      </c>
      <c r="K49" s="140">
        <v>9.2</v>
      </c>
      <c r="L49" s="140">
        <v>8.8</v>
      </c>
      <c r="M49" s="140">
        <v>2.4</v>
      </c>
      <c r="N49" s="142">
        <v>75</v>
      </c>
      <c r="O49" s="142">
        <v>95</v>
      </c>
      <c r="P49" s="142">
        <f t="shared" si="2"/>
        <v>88</v>
      </c>
      <c r="Q49" s="142">
        <f t="shared" si="0"/>
        <v>198</v>
      </c>
      <c r="R49" s="142">
        <v>223</v>
      </c>
      <c r="S49" s="142">
        <v>3228</v>
      </c>
      <c r="T49" s="185">
        <f t="shared" si="1"/>
        <v>43</v>
      </c>
      <c r="U49" s="35" t="s">
        <v>75</v>
      </c>
      <c r="V49" s="72">
        <v>87800</v>
      </c>
      <c r="W49" s="63">
        <v>198400</v>
      </c>
      <c r="X49" s="181">
        <v>43379</v>
      </c>
    </row>
    <row r="50" spans="1:24" ht="13.5">
      <c r="A50" s="31" t="s">
        <v>76</v>
      </c>
      <c r="B50" s="150">
        <v>2439.58</v>
      </c>
      <c r="C50" s="151">
        <v>866369</v>
      </c>
      <c r="D50" s="139">
        <v>355.1</v>
      </c>
      <c r="E50" s="139">
        <v>287431</v>
      </c>
      <c r="F50" s="134">
        <v>17442</v>
      </c>
      <c r="G50" s="134">
        <v>20176</v>
      </c>
      <c r="H50" s="134">
        <v>41781</v>
      </c>
      <c r="I50" s="134">
        <v>15479</v>
      </c>
      <c r="J50" s="134">
        <v>2079</v>
      </c>
      <c r="K50" s="140">
        <v>9</v>
      </c>
      <c r="L50" s="140">
        <v>10.3</v>
      </c>
      <c r="M50" s="140">
        <v>2.2</v>
      </c>
      <c r="N50" s="142">
        <v>38</v>
      </c>
      <c r="O50" s="142">
        <v>53</v>
      </c>
      <c r="P50" s="142">
        <f t="shared" si="2"/>
        <v>55</v>
      </c>
      <c r="Q50" s="142">
        <f t="shared" si="0"/>
        <v>139</v>
      </c>
      <c r="R50" s="142">
        <v>110</v>
      </c>
      <c r="S50" s="142">
        <v>2177</v>
      </c>
      <c r="T50" s="185">
        <f t="shared" si="1"/>
        <v>13</v>
      </c>
      <c r="U50" s="35" t="s">
        <v>76</v>
      </c>
      <c r="V50" s="72">
        <v>55000</v>
      </c>
      <c r="W50" s="63">
        <v>139100</v>
      </c>
      <c r="X50" s="181">
        <v>13236</v>
      </c>
    </row>
    <row r="51" spans="1:24" ht="13.5">
      <c r="A51" s="31" t="s">
        <v>77</v>
      </c>
      <c r="B51" s="150">
        <v>4095.55</v>
      </c>
      <c r="C51" s="151">
        <v>1478632</v>
      </c>
      <c r="D51" s="139">
        <v>361.1</v>
      </c>
      <c r="E51" s="139">
        <v>553620</v>
      </c>
      <c r="F51" s="134">
        <v>26029</v>
      </c>
      <c r="G51" s="134">
        <v>36093</v>
      </c>
      <c r="H51" s="134">
        <v>70794</v>
      </c>
      <c r="I51" s="134">
        <v>27799</v>
      </c>
      <c r="J51" s="134">
        <v>3977</v>
      </c>
      <c r="K51" s="140">
        <v>8.4</v>
      </c>
      <c r="L51" s="140">
        <v>10.6</v>
      </c>
      <c r="M51" s="140">
        <v>3</v>
      </c>
      <c r="N51" s="142">
        <v>42</v>
      </c>
      <c r="O51" s="142">
        <v>53</v>
      </c>
      <c r="P51" s="142">
        <f t="shared" si="2"/>
        <v>51</v>
      </c>
      <c r="Q51" s="142">
        <f t="shared" si="0"/>
        <v>69</v>
      </c>
      <c r="R51" s="142">
        <v>246</v>
      </c>
      <c r="S51" s="142">
        <v>10721</v>
      </c>
      <c r="T51" s="185">
        <f t="shared" si="1"/>
        <v>272</v>
      </c>
      <c r="U51" s="35" t="s">
        <v>77</v>
      </c>
      <c r="V51" s="72">
        <v>50900</v>
      </c>
      <c r="W51" s="63">
        <v>68600</v>
      </c>
      <c r="X51" s="181">
        <v>271867</v>
      </c>
    </row>
    <row r="52" spans="1:24" ht="13.5">
      <c r="A52" s="31" t="s">
        <v>78</v>
      </c>
      <c r="B52" s="150">
        <v>7405.61</v>
      </c>
      <c r="C52" s="151">
        <v>1842233</v>
      </c>
      <c r="D52" s="139">
        <v>248.8</v>
      </c>
      <c r="E52" s="139">
        <v>667533</v>
      </c>
      <c r="F52" s="134">
        <v>31196</v>
      </c>
      <c r="G52" s="134">
        <v>36331</v>
      </c>
      <c r="H52" s="134">
        <v>81452</v>
      </c>
      <c r="I52" s="134">
        <v>35860</v>
      </c>
      <c r="J52" s="134">
        <v>4637</v>
      </c>
      <c r="K52" s="140">
        <v>9</v>
      </c>
      <c r="L52" s="140">
        <v>10.1</v>
      </c>
      <c r="M52" s="140">
        <v>2.8</v>
      </c>
      <c r="N52" s="142">
        <v>74</v>
      </c>
      <c r="O52" s="142">
        <v>106</v>
      </c>
      <c r="P52" s="142">
        <f t="shared" si="2"/>
        <v>118</v>
      </c>
      <c r="Q52" s="142">
        <f t="shared" si="0"/>
        <v>207</v>
      </c>
      <c r="R52" s="142">
        <v>465</v>
      </c>
      <c r="S52" s="142">
        <v>4921</v>
      </c>
      <c r="T52" s="185">
        <f t="shared" si="1"/>
        <v>25</v>
      </c>
      <c r="U52" s="35" t="s">
        <v>78</v>
      </c>
      <c r="V52" s="72">
        <v>118300</v>
      </c>
      <c r="W52" s="63">
        <v>207200</v>
      </c>
      <c r="X52" s="181">
        <v>24824</v>
      </c>
    </row>
    <row r="53" spans="1:24" s="50" customFormat="1" ht="40.5" customHeight="1">
      <c r="A53" s="43" t="s">
        <v>79</v>
      </c>
      <c r="B53" s="153">
        <v>6339.42</v>
      </c>
      <c r="C53" s="154">
        <v>1209571</v>
      </c>
      <c r="D53" s="143">
        <v>190.8</v>
      </c>
      <c r="E53" s="143">
        <v>469270</v>
      </c>
      <c r="F53" s="137">
        <v>23492</v>
      </c>
      <c r="G53" s="137">
        <v>24337</v>
      </c>
      <c r="H53" s="137">
        <v>59658</v>
      </c>
      <c r="I53" s="146">
        <v>20877</v>
      </c>
      <c r="J53" s="137">
        <v>2904</v>
      </c>
      <c r="K53" s="144">
        <v>8.5</v>
      </c>
      <c r="L53" s="144">
        <v>10.2</v>
      </c>
      <c r="M53" s="144">
        <v>2.7</v>
      </c>
      <c r="N53" s="146">
        <v>52</v>
      </c>
      <c r="O53" s="146">
        <v>55</v>
      </c>
      <c r="P53" s="146">
        <f t="shared" si="2"/>
        <v>59</v>
      </c>
      <c r="Q53" s="146">
        <f t="shared" si="0"/>
        <v>129</v>
      </c>
      <c r="R53" s="146">
        <v>456</v>
      </c>
      <c r="S53" s="146">
        <v>3152</v>
      </c>
      <c r="T53" s="185">
        <f t="shared" si="1"/>
        <v>49</v>
      </c>
      <c r="U53" s="49" t="s">
        <v>79</v>
      </c>
      <c r="V53" s="73">
        <v>58500</v>
      </c>
      <c r="W53" s="74">
        <v>128700</v>
      </c>
      <c r="X53" s="181">
        <v>48517</v>
      </c>
    </row>
    <row r="54" spans="1:24" ht="13.5" customHeight="1">
      <c r="A54" s="31" t="s">
        <v>80</v>
      </c>
      <c r="B54" s="150">
        <v>7734.78</v>
      </c>
      <c r="C54" s="151">
        <v>1153042</v>
      </c>
      <c r="D54" s="139">
        <v>149.1</v>
      </c>
      <c r="E54" s="139">
        <v>451208</v>
      </c>
      <c r="F54" s="134">
        <v>21864</v>
      </c>
      <c r="G54" s="134">
        <v>26608</v>
      </c>
      <c r="H54" s="134">
        <v>58127</v>
      </c>
      <c r="I54" s="134">
        <v>19964</v>
      </c>
      <c r="J54" s="134">
        <v>2557</v>
      </c>
      <c r="K54" s="140">
        <v>9.1</v>
      </c>
      <c r="L54" s="140">
        <v>10</v>
      </c>
      <c r="M54" s="140">
        <v>2.3</v>
      </c>
      <c r="N54" s="142">
        <v>51</v>
      </c>
      <c r="O54" s="142">
        <v>66</v>
      </c>
      <c r="P54" s="142">
        <f t="shared" si="2"/>
        <v>70</v>
      </c>
      <c r="Q54" s="142">
        <f t="shared" si="0"/>
        <v>104</v>
      </c>
      <c r="R54" s="142">
        <v>588</v>
      </c>
      <c r="S54" s="142">
        <v>1373</v>
      </c>
      <c r="T54" s="185">
        <f t="shared" si="1"/>
        <v>103</v>
      </c>
      <c r="U54" s="35" t="s">
        <v>80</v>
      </c>
      <c r="V54" s="72">
        <v>69500</v>
      </c>
      <c r="W54" s="63">
        <v>104200</v>
      </c>
      <c r="X54" s="181">
        <v>103020</v>
      </c>
    </row>
    <row r="55" spans="1:24" ht="13.5" customHeight="1">
      <c r="A55" s="31" t="s">
        <v>81</v>
      </c>
      <c r="B55" s="150">
        <v>9188.41</v>
      </c>
      <c r="C55" s="151">
        <v>1753179</v>
      </c>
      <c r="D55" s="139">
        <v>190.8</v>
      </c>
      <c r="E55" s="139">
        <v>725045</v>
      </c>
      <c r="F55" s="134">
        <v>31141</v>
      </c>
      <c r="G55" s="134">
        <v>38216</v>
      </c>
      <c r="H55" s="134">
        <v>85655</v>
      </c>
      <c r="I55" s="134">
        <v>35425</v>
      </c>
      <c r="J55" s="134">
        <v>4023</v>
      </c>
      <c r="K55" s="140">
        <v>8.7</v>
      </c>
      <c r="L55" s="140">
        <v>11.3</v>
      </c>
      <c r="M55" s="140">
        <v>3</v>
      </c>
      <c r="N55" s="142">
        <v>89</v>
      </c>
      <c r="O55" s="142">
        <v>91</v>
      </c>
      <c r="P55" s="142">
        <f t="shared" si="2"/>
        <v>124</v>
      </c>
      <c r="Q55" s="142">
        <f t="shared" si="0"/>
        <v>123</v>
      </c>
      <c r="R55" s="142">
        <v>590</v>
      </c>
      <c r="S55" s="142">
        <v>4258</v>
      </c>
      <c r="T55" s="185">
        <f t="shared" si="1"/>
        <v>94</v>
      </c>
      <c r="U55" s="35" t="s">
        <v>81</v>
      </c>
      <c r="V55" s="72">
        <v>123800</v>
      </c>
      <c r="W55" s="63">
        <v>122500</v>
      </c>
      <c r="X55" s="181">
        <v>94319</v>
      </c>
    </row>
    <row r="56" spans="1:24" ht="13.5" customHeight="1">
      <c r="A56" s="57" t="s">
        <v>82</v>
      </c>
      <c r="B56" s="155">
        <v>2275.71</v>
      </c>
      <c r="C56" s="151">
        <v>1361594</v>
      </c>
      <c r="D56" s="138">
        <v>598.6</v>
      </c>
      <c r="E56" s="138">
        <v>488368</v>
      </c>
      <c r="F56" s="134">
        <v>25841</v>
      </c>
      <c r="G56" s="138">
        <v>28037</v>
      </c>
      <c r="H56" s="138">
        <v>72441</v>
      </c>
      <c r="I56" s="138">
        <v>19579</v>
      </c>
      <c r="J56" s="138">
        <v>2964</v>
      </c>
      <c r="K56" s="147">
        <v>12.1</v>
      </c>
      <c r="L56" s="147">
        <v>6.9</v>
      </c>
      <c r="M56" s="147">
        <v>2.5</v>
      </c>
      <c r="N56" s="149">
        <v>24</v>
      </c>
      <c r="O56" s="142">
        <v>28</v>
      </c>
      <c r="P56" s="142">
        <f t="shared" si="2"/>
        <v>39</v>
      </c>
      <c r="Q56" s="142">
        <f t="shared" si="0"/>
        <v>3</v>
      </c>
      <c r="R56" s="142">
        <v>112</v>
      </c>
      <c r="S56" s="142">
        <v>3373</v>
      </c>
      <c r="T56" s="185">
        <f t="shared" si="1"/>
        <v>19</v>
      </c>
      <c r="U56" s="58" t="s">
        <v>82</v>
      </c>
      <c r="V56" s="72">
        <v>39100</v>
      </c>
      <c r="W56" s="75">
        <v>3160</v>
      </c>
      <c r="X56" s="181">
        <v>18650</v>
      </c>
    </row>
    <row r="57" spans="1:24" s="191" customFormat="1" ht="13.5" customHeight="1">
      <c r="A57" s="215" t="s">
        <v>83</v>
      </c>
      <c r="B57" s="202" t="s">
        <v>97</v>
      </c>
      <c r="C57" s="205" t="s">
        <v>84</v>
      </c>
      <c r="D57" s="217"/>
      <c r="E57" s="218"/>
      <c r="F57" s="205" t="s">
        <v>274</v>
      </c>
      <c r="G57" s="206"/>
      <c r="H57" s="161" t="s">
        <v>85</v>
      </c>
      <c r="I57" s="205" t="s">
        <v>275</v>
      </c>
      <c r="J57" s="206"/>
      <c r="K57" s="205" t="s">
        <v>276</v>
      </c>
      <c r="L57" s="217"/>
      <c r="M57" s="218"/>
      <c r="N57" s="211" t="s">
        <v>86</v>
      </c>
      <c r="O57" s="212"/>
      <c r="P57" s="224" t="s">
        <v>273</v>
      </c>
      <c r="Q57" s="222" t="s">
        <v>183</v>
      </c>
      <c r="R57" s="189" t="s">
        <v>87</v>
      </c>
      <c r="S57" s="190" t="s">
        <v>88</v>
      </c>
      <c r="T57" s="190" t="s">
        <v>192</v>
      </c>
      <c r="U57" s="209" t="s">
        <v>83</v>
      </c>
      <c r="V57" s="162"/>
      <c r="W57" s="162"/>
      <c r="X57" s="181"/>
    </row>
    <row r="58" spans="1:24" s="191" customFormat="1" ht="13.5" customHeight="1">
      <c r="A58" s="216"/>
      <c r="B58" s="203"/>
      <c r="C58" s="219"/>
      <c r="D58" s="220"/>
      <c r="E58" s="221"/>
      <c r="F58" s="226" t="s">
        <v>277</v>
      </c>
      <c r="G58" s="227"/>
      <c r="H58" s="160" t="s">
        <v>89</v>
      </c>
      <c r="I58" s="207" t="s">
        <v>90</v>
      </c>
      <c r="J58" s="208"/>
      <c r="K58" s="219"/>
      <c r="L58" s="220"/>
      <c r="M58" s="221"/>
      <c r="N58" s="213" t="s">
        <v>91</v>
      </c>
      <c r="O58" s="214"/>
      <c r="P58" s="225"/>
      <c r="Q58" s="223"/>
      <c r="R58" s="192" t="s">
        <v>92</v>
      </c>
      <c r="S58" s="193" t="s">
        <v>93</v>
      </c>
      <c r="T58" s="194" t="s">
        <v>94</v>
      </c>
      <c r="U58" s="210"/>
      <c r="V58" s="162"/>
      <c r="W58" s="163"/>
      <c r="X58" s="181"/>
    </row>
    <row r="59" ht="13.5" customHeight="1">
      <c r="A59" s="59" t="s">
        <v>95</v>
      </c>
    </row>
  </sheetData>
  <sheetProtection/>
  <mergeCells count="23">
    <mergeCell ref="M2:M3"/>
    <mergeCell ref="J2:J3"/>
    <mergeCell ref="K2:K3"/>
    <mergeCell ref="A1:U1"/>
    <mergeCell ref="F2:G2"/>
    <mergeCell ref="L2:L3"/>
    <mergeCell ref="U57:U58"/>
    <mergeCell ref="N57:O57"/>
    <mergeCell ref="N58:O58"/>
    <mergeCell ref="A57:A58"/>
    <mergeCell ref="C57:E58"/>
    <mergeCell ref="K57:M58"/>
    <mergeCell ref="F57:G57"/>
    <mergeCell ref="Q57:Q58"/>
    <mergeCell ref="P57:P58"/>
    <mergeCell ref="F58:G58"/>
    <mergeCell ref="N5:O5"/>
    <mergeCell ref="K5:M5"/>
    <mergeCell ref="F5:G5"/>
    <mergeCell ref="B57:B58"/>
    <mergeCell ref="C5:E5"/>
    <mergeCell ref="I57:J57"/>
    <mergeCell ref="I58:J58"/>
  </mergeCells>
  <hyperlinks>
    <hyperlink ref="P57" r:id="rId1" display="耕地及び作"/>
    <hyperlink ref="Q57:Q58" r:id="rId2" display="作物統計"/>
  </hyperlinks>
  <printOptions horizontalCentered="1"/>
  <pageMargins left="0.48" right="0.19" top="0.3937007874015748" bottom="0.3937007874015748" header="0.5118110236220472" footer="0.5118110236220472"/>
  <pageSetup fitToWidth="2" fitToHeight="1"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3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O57" sqref="O57:O58"/>
    </sheetView>
  </sheetViews>
  <sheetFormatPr defaultColWidth="9.00390625" defaultRowHeight="13.5"/>
  <cols>
    <col min="1" max="1" width="9.00390625" style="110" customWidth="1"/>
    <col min="2" max="2" width="9.375" style="110" bestFit="1" customWidth="1"/>
    <col min="3" max="3" width="7.625" style="110" customWidth="1"/>
    <col min="4" max="4" width="10.50390625" style="110" customWidth="1"/>
    <col min="5" max="5" width="8.125" style="110" customWidth="1"/>
    <col min="6" max="6" width="11.00390625" style="110" customWidth="1"/>
    <col min="7" max="7" width="7.625" style="131" customWidth="1"/>
    <col min="8" max="8" width="11.00390625" style="110" customWidth="1"/>
    <col min="9" max="9" width="9.625" style="110" bestFit="1" customWidth="1"/>
    <col min="10" max="10" width="10.50390625" style="110" customWidth="1"/>
    <col min="11" max="11" width="11.00390625" style="110" customWidth="1"/>
    <col min="12" max="12" width="8.875" style="131" customWidth="1"/>
    <col min="13" max="13" width="9.375" style="110" bestFit="1" customWidth="1"/>
    <col min="14" max="14" width="8.375" style="110" customWidth="1"/>
    <col min="15" max="15" width="11.125" style="110" customWidth="1"/>
    <col min="16" max="16" width="6.25390625" style="131" customWidth="1"/>
    <col min="17" max="17" width="7.00390625" style="131" customWidth="1"/>
    <col min="18" max="18" width="8.50390625" style="110" customWidth="1"/>
    <col min="19" max="19" width="9.125" style="110" bestFit="1" customWidth="1"/>
    <col min="20" max="20" width="9.875" style="110" customWidth="1"/>
    <col min="21" max="21" width="7.875" style="110" customWidth="1"/>
    <col min="22" max="22" width="11.25390625" style="63" bestFit="1" customWidth="1"/>
    <col min="23" max="23" width="10.25390625" style="63" bestFit="1" customWidth="1"/>
    <col min="24" max="24" width="10.50390625" style="169" customWidth="1"/>
    <col min="25" max="16384" width="9.00390625" style="110" customWidth="1"/>
  </cols>
  <sheetData>
    <row r="1" spans="1:24" s="1" customFormat="1" ht="21" customHeight="1" thickBot="1">
      <c r="A1" s="232" t="s">
        <v>272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W1" s="63"/>
      <c r="X1" s="63"/>
    </row>
    <row r="2" spans="1:24" s="81" customFormat="1" ht="13.5" customHeight="1" thickTop="1">
      <c r="A2" s="76"/>
      <c r="B2" s="251" t="s">
        <v>115</v>
      </c>
      <c r="C2" s="252"/>
      <c r="D2" s="253"/>
      <c r="E2" s="77" t="s">
        <v>116</v>
      </c>
      <c r="F2" s="251" t="s">
        <v>260</v>
      </c>
      <c r="G2" s="253"/>
      <c r="H2" s="288" t="s">
        <v>165</v>
      </c>
      <c r="I2" s="289"/>
      <c r="J2" s="290"/>
      <c r="K2" s="78" t="s">
        <v>117</v>
      </c>
      <c r="L2" s="268" t="s">
        <v>152</v>
      </c>
      <c r="M2" s="77" t="s">
        <v>143</v>
      </c>
      <c r="N2" s="77" t="s">
        <v>118</v>
      </c>
      <c r="O2" s="257" t="s">
        <v>119</v>
      </c>
      <c r="P2" s="261" t="s">
        <v>263</v>
      </c>
      <c r="Q2" s="262"/>
      <c r="R2" s="251" t="s">
        <v>158</v>
      </c>
      <c r="S2" s="253"/>
      <c r="T2" s="79" t="s">
        <v>120</v>
      </c>
      <c r="U2" s="80"/>
      <c r="V2" s="63"/>
      <c r="W2" s="63"/>
      <c r="X2" s="63"/>
    </row>
    <row r="3" spans="1:24" s="81" customFormat="1" ht="13.5" customHeight="1">
      <c r="A3" s="82" t="s">
        <v>11</v>
      </c>
      <c r="B3" s="249" t="s">
        <v>16</v>
      </c>
      <c r="C3" s="249" t="s">
        <v>121</v>
      </c>
      <c r="D3" s="83" t="s">
        <v>122</v>
      </c>
      <c r="E3" s="83" t="s">
        <v>123</v>
      </c>
      <c r="F3" s="249" t="s">
        <v>171</v>
      </c>
      <c r="G3" s="282" t="s">
        <v>172</v>
      </c>
      <c r="H3" s="291" t="s">
        <v>166</v>
      </c>
      <c r="I3" s="291" t="s">
        <v>121</v>
      </c>
      <c r="J3" s="84" t="s">
        <v>122</v>
      </c>
      <c r="K3" s="85"/>
      <c r="L3" s="269"/>
      <c r="M3" s="86"/>
      <c r="N3" s="83" t="s">
        <v>124</v>
      </c>
      <c r="O3" s="258"/>
      <c r="P3" s="87" t="s">
        <v>176</v>
      </c>
      <c r="Q3" s="88" t="s">
        <v>177</v>
      </c>
      <c r="R3" s="83" t="s">
        <v>159</v>
      </c>
      <c r="S3" s="83" t="s">
        <v>160</v>
      </c>
      <c r="T3" s="89" t="s">
        <v>125</v>
      </c>
      <c r="U3" s="90" t="s">
        <v>11</v>
      </c>
      <c r="V3" s="63"/>
      <c r="W3" s="63"/>
      <c r="X3" s="166"/>
    </row>
    <row r="4" spans="1:24" s="81" customFormat="1" ht="13.5" customHeight="1">
      <c r="A4" s="91"/>
      <c r="B4" s="250"/>
      <c r="C4" s="275"/>
      <c r="D4" s="93" t="s">
        <v>126</v>
      </c>
      <c r="E4" s="93" t="s">
        <v>127</v>
      </c>
      <c r="F4" s="250"/>
      <c r="G4" s="283"/>
      <c r="H4" s="293"/>
      <c r="I4" s="292"/>
      <c r="J4" s="94" t="s">
        <v>167</v>
      </c>
      <c r="K4" s="92" t="s">
        <v>128</v>
      </c>
      <c r="L4" s="95" t="s">
        <v>153</v>
      </c>
      <c r="M4" s="93" t="s">
        <v>144</v>
      </c>
      <c r="N4" s="93" t="s">
        <v>129</v>
      </c>
      <c r="O4" s="96" t="s">
        <v>130</v>
      </c>
      <c r="P4" s="97" t="s">
        <v>178</v>
      </c>
      <c r="Q4" s="98" t="s">
        <v>178</v>
      </c>
      <c r="R4" s="93" t="s">
        <v>161</v>
      </c>
      <c r="S4" s="93" t="s">
        <v>162</v>
      </c>
      <c r="T4" s="99" t="s">
        <v>131</v>
      </c>
      <c r="U4" s="100"/>
      <c r="V4" s="63"/>
      <c r="W4" s="63"/>
      <c r="X4" s="166"/>
    </row>
    <row r="5" spans="1:24" s="81" customFormat="1" ht="13.5" customHeight="1">
      <c r="A5" s="101" t="s">
        <v>31</v>
      </c>
      <c r="B5" s="254" t="s">
        <v>193</v>
      </c>
      <c r="C5" s="255"/>
      <c r="D5" s="256"/>
      <c r="E5" s="102" t="s">
        <v>186</v>
      </c>
      <c r="F5" s="273" t="s">
        <v>261</v>
      </c>
      <c r="G5" s="274"/>
      <c r="H5" s="263" t="s">
        <v>254</v>
      </c>
      <c r="I5" s="264"/>
      <c r="J5" s="264"/>
      <c r="K5" s="103" t="s">
        <v>262</v>
      </c>
      <c r="L5" s="156" t="s">
        <v>154</v>
      </c>
      <c r="M5" s="254" t="s">
        <v>145</v>
      </c>
      <c r="N5" s="256"/>
      <c r="O5" s="102" t="s">
        <v>146</v>
      </c>
      <c r="P5" s="273" t="s">
        <v>264</v>
      </c>
      <c r="Q5" s="274"/>
      <c r="R5" s="254" t="s">
        <v>267</v>
      </c>
      <c r="S5" s="256"/>
      <c r="T5" s="102" t="s">
        <v>265</v>
      </c>
      <c r="U5" s="104" t="s">
        <v>31</v>
      </c>
      <c r="V5" s="63"/>
      <c r="W5" s="63"/>
      <c r="X5" s="167"/>
    </row>
    <row r="6" spans="1:24" ht="13.5" customHeight="1">
      <c r="A6" s="105" t="s">
        <v>32</v>
      </c>
      <c r="B6" s="106" t="s">
        <v>132</v>
      </c>
      <c r="C6" s="107" t="s">
        <v>108</v>
      </c>
      <c r="D6" s="107" t="s">
        <v>133</v>
      </c>
      <c r="E6" s="107" t="s">
        <v>134</v>
      </c>
      <c r="F6" s="107" t="s">
        <v>173</v>
      </c>
      <c r="G6" s="108" t="s">
        <v>174</v>
      </c>
      <c r="H6" s="107" t="s">
        <v>168</v>
      </c>
      <c r="I6" s="107" t="s">
        <v>108</v>
      </c>
      <c r="J6" s="107" t="s">
        <v>133</v>
      </c>
      <c r="K6" s="106" t="s">
        <v>133</v>
      </c>
      <c r="L6" s="108" t="s">
        <v>155</v>
      </c>
      <c r="M6" s="107" t="s">
        <v>135</v>
      </c>
      <c r="N6" s="107" t="s">
        <v>136</v>
      </c>
      <c r="O6" s="107" t="s">
        <v>137</v>
      </c>
      <c r="P6" s="108" t="s">
        <v>174</v>
      </c>
      <c r="Q6" s="108" t="s">
        <v>174</v>
      </c>
      <c r="R6" s="107" t="s">
        <v>163</v>
      </c>
      <c r="S6" s="107" t="s">
        <v>163</v>
      </c>
      <c r="T6" s="107" t="s">
        <v>138</v>
      </c>
      <c r="U6" s="109" t="s">
        <v>32</v>
      </c>
      <c r="X6" s="107"/>
    </row>
    <row r="7" spans="1:24" ht="13.5">
      <c r="A7" s="111"/>
      <c r="B7" s="112"/>
      <c r="C7" s="113"/>
      <c r="D7" s="113"/>
      <c r="E7" s="114"/>
      <c r="F7" s="114"/>
      <c r="G7" s="115"/>
      <c r="H7" s="114"/>
      <c r="I7" s="114"/>
      <c r="J7" s="114"/>
      <c r="K7" s="112"/>
      <c r="L7" s="115"/>
      <c r="M7" s="114"/>
      <c r="N7" s="114"/>
      <c r="O7" s="114"/>
      <c r="P7" s="116"/>
      <c r="Q7" s="116"/>
      <c r="R7" s="113"/>
      <c r="S7" s="113"/>
      <c r="T7" s="113"/>
      <c r="U7" s="117"/>
      <c r="X7" s="113"/>
    </row>
    <row r="8" spans="1:24" s="123" customFormat="1" ht="13.5">
      <c r="A8" s="118" t="s">
        <v>35</v>
      </c>
      <c r="B8" s="46">
        <v>258543</v>
      </c>
      <c r="C8" s="170">
        <v>8225</v>
      </c>
      <c r="D8" s="170">
        <v>3148346</v>
      </c>
      <c r="E8" s="60">
        <v>79080.762</v>
      </c>
      <c r="F8" s="46">
        <f>SUM(F10:F56)</f>
        <v>1193458.5999999996</v>
      </c>
      <c r="G8" s="62">
        <v>79.4</v>
      </c>
      <c r="H8" s="171">
        <v>1472658</v>
      </c>
      <c r="I8" s="171">
        <v>11106</v>
      </c>
      <c r="J8" s="171">
        <v>5482371</v>
      </c>
      <c r="K8" s="61">
        <v>5502137</v>
      </c>
      <c r="L8" s="62">
        <v>11.8</v>
      </c>
      <c r="M8" s="170">
        <f>ROUND(V8,-2)/100</f>
        <v>5161662</v>
      </c>
      <c r="N8" s="121">
        <v>3043</v>
      </c>
      <c r="O8" s="60">
        <v>47535945</v>
      </c>
      <c r="P8" s="62">
        <v>97.8</v>
      </c>
      <c r="Q8" s="62">
        <v>52.8</v>
      </c>
      <c r="R8" s="60">
        <f>SUM(R10:R56)-1</f>
        <v>37509</v>
      </c>
      <c r="S8" s="60">
        <f>SUM(S10:S56)-1</f>
        <v>12548</v>
      </c>
      <c r="T8" s="60">
        <f>SUM(T10:T56)</f>
        <v>832454</v>
      </c>
      <c r="U8" s="122" t="s">
        <v>35</v>
      </c>
      <c r="V8" s="61">
        <f>SUM(V10:V56)</f>
        <v>516166228</v>
      </c>
      <c r="W8" s="74">
        <v>8159364</v>
      </c>
      <c r="X8" s="46">
        <v>295800300</v>
      </c>
    </row>
    <row r="9" spans="1:24" ht="13.5">
      <c r="A9" s="124"/>
      <c r="B9" s="39"/>
      <c r="C9" s="119"/>
      <c r="D9" s="133"/>
      <c r="E9" s="41"/>
      <c r="F9" s="38"/>
      <c r="G9" s="55"/>
      <c r="H9" s="120"/>
      <c r="I9" s="120"/>
      <c r="J9" s="120"/>
      <c r="K9" s="39"/>
      <c r="L9" s="126"/>
      <c r="M9" s="119"/>
      <c r="N9" s="41"/>
      <c r="O9" s="41"/>
      <c r="P9" s="127"/>
      <c r="Q9" s="127"/>
      <c r="R9" s="41"/>
      <c r="S9" s="41"/>
      <c r="T9" s="125"/>
      <c r="U9" s="117"/>
      <c r="V9" s="41" t="s">
        <v>148</v>
      </c>
      <c r="W9" s="63" t="s">
        <v>149</v>
      </c>
      <c r="X9" s="125" t="s">
        <v>184</v>
      </c>
    </row>
    <row r="10" spans="1:24" ht="13.5">
      <c r="A10" s="128" t="s">
        <v>36</v>
      </c>
      <c r="B10" s="133">
        <v>6813</v>
      </c>
      <c r="C10" s="133">
        <v>183</v>
      </c>
      <c r="D10" s="133">
        <v>57496</v>
      </c>
      <c r="E10" s="134">
        <v>3685.741</v>
      </c>
      <c r="F10" s="172">
        <v>88664.4</v>
      </c>
      <c r="G10" s="140">
        <v>64</v>
      </c>
      <c r="H10" s="173">
        <v>58236</v>
      </c>
      <c r="I10" s="173">
        <v>464</v>
      </c>
      <c r="J10" s="173">
        <v>178194</v>
      </c>
      <c r="K10" s="139">
        <v>127342</v>
      </c>
      <c r="L10" s="140">
        <v>24.2</v>
      </c>
      <c r="M10" s="133">
        <f>ROUND(V10,-3)/100</f>
        <v>197420</v>
      </c>
      <c r="N10" s="141">
        <v>2577</v>
      </c>
      <c r="O10" s="134">
        <v>2551075</v>
      </c>
      <c r="P10" s="177">
        <v>98.6</v>
      </c>
      <c r="Q10" s="140">
        <v>40.4</v>
      </c>
      <c r="R10" s="142">
        <v>1613</v>
      </c>
      <c r="S10" s="142">
        <v>479</v>
      </c>
      <c r="T10" s="134">
        <v>23582</v>
      </c>
      <c r="U10" s="109" t="s">
        <v>36</v>
      </c>
      <c r="V10" s="56">
        <v>19741587</v>
      </c>
      <c r="W10" s="63">
        <v>188605</v>
      </c>
      <c r="X10" s="119">
        <v>5464682</v>
      </c>
    </row>
    <row r="11" spans="1:24" ht="13.5">
      <c r="A11" s="128" t="s">
        <v>37</v>
      </c>
      <c r="B11" s="133">
        <v>1743</v>
      </c>
      <c r="C11" s="133">
        <v>61</v>
      </c>
      <c r="D11" s="133">
        <v>16236</v>
      </c>
      <c r="E11" s="134">
        <v>988.691</v>
      </c>
      <c r="F11" s="172">
        <v>19464.1</v>
      </c>
      <c r="G11" s="140">
        <v>67.3</v>
      </c>
      <c r="H11" s="173">
        <v>18672</v>
      </c>
      <c r="I11" s="173">
        <v>119</v>
      </c>
      <c r="J11" s="173">
        <v>33103</v>
      </c>
      <c r="K11" s="139">
        <v>34455</v>
      </c>
      <c r="L11" s="140">
        <v>19.5</v>
      </c>
      <c r="M11" s="133">
        <f aca="true" t="shared" si="0" ref="M11:M56">ROUND(V11,-3)/100</f>
        <v>42750</v>
      </c>
      <c r="N11" s="141">
        <v>2184</v>
      </c>
      <c r="O11" s="134">
        <v>718632</v>
      </c>
      <c r="P11" s="177">
        <v>97.7</v>
      </c>
      <c r="Q11" s="140">
        <v>41.7</v>
      </c>
      <c r="R11" s="142">
        <v>463</v>
      </c>
      <c r="S11" s="142">
        <v>156</v>
      </c>
      <c r="T11" s="134">
        <v>6856</v>
      </c>
      <c r="U11" s="109" t="s">
        <v>37</v>
      </c>
      <c r="V11" s="56">
        <v>4274837</v>
      </c>
      <c r="W11" s="63">
        <v>58843</v>
      </c>
      <c r="X11" s="119">
        <v>1205148</v>
      </c>
    </row>
    <row r="12" spans="1:24" ht="13.5">
      <c r="A12" s="128" t="s">
        <v>38</v>
      </c>
      <c r="B12" s="133">
        <v>2668</v>
      </c>
      <c r="C12" s="133">
        <v>101</v>
      </c>
      <c r="D12" s="133">
        <v>24747</v>
      </c>
      <c r="E12" s="134">
        <v>983.51</v>
      </c>
      <c r="F12" s="172">
        <v>32688.5</v>
      </c>
      <c r="G12" s="140">
        <v>60</v>
      </c>
      <c r="H12" s="173">
        <v>17922</v>
      </c>
      <c r="I12" s="173">
        <v>110</v>
      </c>
      <c r="J12" s="173">
        <v>31881</v>
      </c>
      <c r="K12" s="139">
        <v>34374</v>
      </c>
      <c r="L12" s="140">
        <v>8.1</v>
      </c>
      <c r="M12" s="133">
        <f t="shared" si="0"/>
        <v>45950</v>
      </c>
      <c r="N12" s="141">
        <v>2363</v>
      </c>
      <c r="O12" s="134">
        <v>726380</v>
      </c>
      <c r="P12" s="177">
        <v>98.7</v>
      </c>
      <c r="Q12" s="140">
        <v>39</v>
      </c>
      <c r="R12" s="142">
        <v>438</v>
      </c>
      <c r="S12" s="142">
        <v>182</v>
      </c>
      <c r="T12" s="134">
        <v>5369</v>
      </c>
      <c r="U12" s="109" t="s">
        <v>38</v>
      </c>
      <c r="V12" s="56">
        <v>4595362</v>
      </c>
      <c r="W12" s="63">
        <v>97616</v>
      </c>
      <c r="X12" s="119">
        <v>2377009</v>
      </c>
    </row>
    <row r="13" spans="1:24" ht="13.5">
      <c r="A13" s="128" t="s">
        <v>39</v>
      </c>
      <c r="B13" s="133">
        <v>3433</v>
      </c>
      <c r="C13" s="133">
        <v>126</v>
      </c>
      <c r="D13" s="133">
        <v>38184</v>
      </c>
      <c r="E13" s="134">
        <v>1572.434</v>
      </c>
      <c r="F13" s="172">
        <v>24315.7</v>
      </c>
      <c r="G13" s="140">
        <v>75.3</v>
      </c>
      <c r="H13" s="173">
        <v>29498</v>
      </c>
      <c r="I13" s="173">
        <v>230</v>
      </c>
      <c r="J13" s="173">
        <v>106014</v>
      </c>
      <c r="K13" s="139">
        <v>72653</v>
      </c>
      <c r="L13" s="140">
        <v>8.2</v>
      </c>
      <c r="M13" s="133">
        <f t="shared" si="0"/>
        <v>85260</v>
      </c>
      <c r="N13" s="141">
        <v>2620</v>
      </c>
      <c r="O13" s="134">
        <v>783003</v>
      </c>
      <c r="P13" s="177">
        <v>98.6</v>
      </c>
      <c r="Q13" s="140">
        <v>44.9</v>
      </c>
      <c r="R13" s="142">
        <v>704</v>
      </c>
      <c r="S13" s="142">
        <v>283</v>
      </c>
      <c r="T13" s="134">
        <v>12803</v>
      </c>
      <c r="U13" s="109" t="s">
        <v>39</v>
      </c>
      <c r="V13" s="56">
        <v>8525555</v>
      </c>
      <c r="W13" s="63">
        <v>123882</v>
      </c>
      <c r="X13" s="119">
        <v>3570238</v>
      </c>
    </row>
    <row r="14" spans="1:24" ht="13.5">
      <c r="A14" s="128" t="s">
        <v>40</v>
      </c>
      <c r="B14" s="133">
        <v>2346</v>
      </c>
      <c r="C14" s="133">
        <v>76</v>
      </c>
      <c r="D14" s="133">
        <v>15856</v>
      </c>
      <c r="E14" s="134">
        <v>822.11</v>
      </c>
      <c r="F14" s="172">
        <v>23414.9</v>
      </c>
      <c r="G14" s="140">
        <v>67.4</v>
      </c>
      <c r="H14" s="173">
        <v>15665</v>
      </c>
      <c r="I14" s="173">
        <v>93</v>
      </c>
      <c r="J14" s="173">
        <v>24708</v>
      </c>
      <c r="K14" s="139">
        <v>29915</v>
      </c>
      <c r="L14" s="140">
        <v>11.1</v>
      </c>
      <c r="M14" s="133">
        <f t="shared" si="0"/>
        <v>36950</v>
      </c>
      <c r="N14" s="141">
        <v>2295</v>
      </c>
      <c r="O14" s="134">
        <v>630291</v>
      </c>
      <c r="P14" s="177">
        <v>98.2</v>
      </c>
      <c r="Q14" s="140">
        <v>43.1</v>
      </c>
      <c r="R14" s="142">
        <v>379</v>
      </c>
      <c r="S14" s="142">
        <v>171</v>
      </c>
      <c r="T14" s="134">
        <v>4365</v>
      </c>
      <c r="U14" s="109" t="s">
        <v>40</v>
      </c>
      <c r="V14" s="56">
        <v>3694684</v>
      </c>
      <c r="W14" s="63">
        <v>76002</v>
      </c>
      <c r="X14" s="119">
        <v>1402567</v>
      </c>
    </row>
    <row r="15" spans="1:24" ht="13.5">
      <c r="A15" s="128" t="s">
        <v>41</v>
      </c>
      <c r="B15" s="133">
        <v>3283</v>
      </c>
      <c r="C15" s="133">
        <v>115</v>
      </c>
      <c r="D15" s="133">
        <v>30212</v>
      </c>
      <c r="E15" s="134">
        <v>921.22</v>
      </c>
      <c r="F15" s="172">
        <v>16162.9</v>
      </c>
      <c r="G15" s="140">
        <v>81.7</v>
      </c>
      <c r="H15" s="173">
        <v>16906</v>
      </c>
      <c r="I15" s="173">
        <v>99</v>
      </c>
      <c r="J15" s="173">
        <v>27027</v>
      </c>
      <c r="K15" s="139">
        <v>31789</v>
      </c>
      <c r="L15" s="140">
        <v>4.2</v>
      </c>
      <c r="M15" s="133">
        <f t="shared" si="0"/>
        <v>41150</v>
      </c>
      <c r="N15" s="141">
        <v>2427</v>
      </c>
      <c r="O15" s="134">
        <v>562645</v>
      </c>
      <c r="P15" s="177">
        <v>99</v>
      </c>
      <c r="Q15" s="140">
        <v>45.1</v>
      </c>
      <c r="R15" s="142">
        <v>365</v>
      </c>
      <c r="S15" s="142">
        <v>145</v>
      </c>
      <c r="T15" s="134">
        <v>8411</v>
      </c>
      <c r="U15" s="109" t="s">
        <v>41</v>
      </c>
      <c r="V15" s="56">
        <v>4115192</v>
      </c>
      <c r="W15" s="63">
        <v>112472</v>
      </c>
      <c r="X15" s="119">
        <v>2869203</v>
      </c>
    </row>
    <row r="16" spans="1:24" ht="13.5">
      <c r="A16" s="128" t="s">
        <v>42</v>
      </c>
      <c r="B16" s="133">
        <v>4870</v>
      </c>
      <c r="C16" s="133">
        <v>185</v>
      </c>
      <c r="D16" s="133">
        <v>59147</v>
      </c>
      <c r="E16" s="134">
        <v>1568.799</v>
      </c>
      <c r="F16" s="172">
        <v>38676.8</v>
      </c>
      <c r="G16" s="140">
        <v>68.8</v>
      </c>
      <c r="H16" s="173">
        <v>26124</v>
      </c>
      <c r="I16" s="173">
        <v>165</v>
      </c>
      <c r="J16" s="173">
        <v>46702</v>
      </c>
      <c r="K16" s="139">
        <v>44790</v>
      </c>
      <c r="L16" s="140">
        <v>7.2</v>
      </c>
      <c r="M16" s="133">
        <f t="shared" si="0"/>
        <v>78300</v>
      </c>
      <c r="N16" s="141">
        <v>2728</v>
      </c>
      <c r="O16" s="134">
        <v>830848</v>
      </c>
      <c r="P16" s="177">
        <v>97.9</v>
      </c>
      <c r="Q16" s="140">
        <v>42.6</v>
      </c>
      <c r="R16" s="142">
        <v>611</v>
      </c>
      <c r="S16" s="142">
        <v>216</v>
      </c>
      <c r="T16" s="134">
        <v>12744</v>
      </c>
      <c r="U16" s="109" t="s">
        <v>42</v>
      </c>
      <c r="V16" s="56">
        <v>7830109</v>
      </c>
      <c r="W16" s="63">
        <v>182399</v>
      </c>
      <c r="X16" s="119">
        <v>5568577</v>
      </c>
    </row>
    <row r="17" spans="1:24" ht="13.5">
      <c r="A17" s="128" t="s">
        <v>43</v>
      </c>
      <c r="B17" s="133">
        <v>6566</v>
      </c>
      <c r="C17" s="133">
        <v>274</v>
      </c>
      <c r="D17" s="133">
        <v>114918</v>
      </c>
      <c r="E17" s="134">
        <v>2442.792</v>
      </c>
      <c r="F17" s="172">
        <v>55602.2</v>
      </c>
      <c r="G17" s="140">
        <v>64.1</v>
      </c>
      <c r="H17" s="173">
        <v>31248</v>
      </c>
      <c r="I17" s="173">
        <v>215</v>
      </c>
      <c r="J17" s="173">
        <v>68698</v>
      </c>
      <c r="K17" s="139">
        <v>88314</v>
      </c>
      <c r="L17" s="140">
        <v>5.4</v>
      </c>
      <c r="M17" s="133">
        <f t="shared" si="0"/>
        <v>109560</v>
      </c>
      <c r="N17" s="141">
        <v>2838</v>
      </c>
      <c r="O17" s="134">
        <v>1033687</v>
      </c>
      <c r="P17" s="177">
        <v>98.1</v>
      </c>
      <c r="Q17" s="140">
        <v>51</v>
      </c>
      <c r="R17" s="142">
        <v>843</v>
      </c>
      <c r="S17" s="142">
        <v>265</v>
      </c>
      <c r="T17" s="134">
        <v>20415</v>
      </c>
      <c r="U17" s="109" t="s">
        <v>43</v>
      </c>
      <c r="V17" s="56">
        <v>10955711</v>
      </c>
      <c r="W17" s="63">
        <v>267608</v>
      </c>
      <c r="X17" s="119">
        <v>10798152</v>
      </c>
    </row>
    <row r="18" spans="1:24" ht="13.5">
      <c r="A18" s="128" t="s">
        <v>44</v>
      </c>
      <c r="B18" s="133">
        <v>5436</v>
      </c>
      <c r="C18" s="133">
        <v>209</v>
      </c>
      <c r="D18" s="133">
        <v>87279</v>
      </c>
      <c r="E18" s="134">
        <v>1644.224</v>
      </c>
      <c r="F18" s="172">
        <v>24425.5</v>
      </c>
      <c r="G18" s="140">
        <v>83.1</v>
      </c>
      <c r="H18" s="173">
        <v>23991</v>
      </c>
      <c r="I18" s="173">
        <v>160</v>
      </c>
      <c r="J18" s="173">
        <v>56503</v>
      </c>
      <c r="K18" s="139">
        <v>64994</v>
      </c>
      <c r="L18" s="140">
        <v>6.6</v>
      </c>
      <c r="M18" s="133">
        <f t="shared" si="0"/>
        <v>81960</v>
      </c>
      <c r="N18" s="141">
        <v>3101</v>
      </c>
      <c r="O18" s="134">
        <v>774274</v>
      </c>
      <c r="P18" s="177">
        <v>97.6</v>
      </c>
      <c r="Q18" s="140">
        <v>52.6</v>
      </c>
      <c r="R18" s="142">
        <v>602</v>
      </c>
      <c r="S18" s="142">
        <v>195</v>
      </c>
      <c r="T18" s="134">
        <v>13693</v>
      </c>
      <c r="U18" s="109" t="s">
        <v>44</v>
      </c>
      <c r="V18" s="56">
        <v>8195884</v>
      </c>
      <c r="W18" s="63">
        <v>207732</v>
      </c>
      <c r="X18" s="119">
        <v>8352186</v>
      </c>
    </row>
    <row r="19" spans="1:24" ht="13.5">
      <c r="A19" s="128" t="s">
        <v>45</v>
      </c>
      <c r="B19" s="133">
        <v>6405</v>
      </c>
      <c r="C19" s="133">
        <v>212</v>
      </c>
      <c r="D19" s="133">
        <v>77761</v>
      </c>
      <c r="E19" s="134">
        <v>1732.96</v>
      </c>
      <c r="F19" s="172">
        <v>34673.5</v>
      </c>
      <c r="G19" s="140">
        <v>69.6</v>
      </c>
      <c r="H19" s="173">
        <v>24771</v>
      </c>
      <c r="I19" s="173">
        <v>170</v>
      </c>
      <c r="J19" s="173">
        <v>68300</v>
      </c>
      <c r="K19" s="139">
        <v>61420</v>
      </c>
      <c r="L19" s="140">
        <v>4.3</v>
      </c>
      <c r="M19" s="133">
        <f t="shared" si="0"/>
        <v>75500</v>
      </c>
      <c r="N19" s="141">
        <v>2859</v>
      </c>
      <c r="O19" s="134">
        <v>744080</v>
      </c>
      <c r="P19" s="177">
        <v>97.9</v>
      </c>
      <c r="Q19" s="140">
        <v>52.9</v>
      </c>
      <c r="R19" s="142">
        <v>611</v>
      </c>
      <c r="S19" s="142">
        <v>178</v>
      </c>
      <c r="T19" s="134">
        <v>21649</v>
      </c>
      <c r="U19" s="109" t="s">
        <v>45</v>
      </c>
      <c r="V19" s="56">
        <v>7550066</v>
      </c>
      <c r="W19" s="63">
        <v>210883</v>
      </c>
      <c r="X19" s="119">
        <v>7739027</v>
      </c>
    </row>
    <row r="20" spans="1:24" ht="13.5">
      <c r="A20" s="128" t="s">
        <v>46</v>
      </c>
      <c r="B20" s="133">
        <v>14969</v>
      </c>
      <c r="C20" s="133">
        <v>425</v>
      </c>
      <c r="D20" s="133">
        <v>142316</v>
      </c>
      <c r="E20" s="134">
        <v>3919.309</v>
      </c>
      <c r="F20" s="172">
        <v>46422.6</v>
      </c>
      <c r="G20" s="140">
        <v>70</v>
      </c>
      <c r="H20" s="173">
        <v>56427</v>
      </c>
      <c r="I20" s="173">
        <v>467</v>
      </c>
      <c r="J20" s="173">
        <v>151539</v>
      </c>
      <c r="K20" s="139">
        <v>224834</v>
      </c>
      <c r="L20" s="140">
        <v>7.5</v>
      </c>
      <c r="M20" s="133">
        <f t="shared" si="0"/>
        <v>206510</v>
      </c>
      <c r="N20" s="141">
        <v>2955</v>
      </c>
      <c r="O20" s="134">
        <v>1558039</v>
      </c>
      <c r="P20" s="177">
        <v>98</v>
      </c>
      <c r="Q20" s="140">
        <v>55.1</v>
      </c>
      <c r="R20" s="142">
        <v>1975</v>
      </c>
      <c r="S20" s="142">
        <v>605</v>
      </c>
      <c r="T20" s="134">
        <v>44820</v>
      </c>
      <c r="U20" s="109" t="s">
        <v>46</v>
      </c>
      <c r="V20" s="56">
        <v>20650938</v>
      </c>
      <c r="W20" s="63">
        <v>421442</v>
      </c>
      <c r="X20" s="119">
        <v>13802092</v>
      </c>
    </row>
    <row r="21" spans="1:24" ht="13.5">
      <c r="A21" s="128" t="s">
        <v>47</v>
      </c>
      <c r="B21" s="133">
        <v>6318</v>
      </c>
      <c r="C21" s="133">
        <v>220</v>
      </c>
      <c r="D21" s="133">
        <v>129712</v>
      </c>
      <c r="E21" s="134">
        <v>3459.646</v>
      </c>
      <c r="F21" s="172">
        <v>39652</v>
      </c>
      <c r="G21" s="140">
        <v>82.9</v>
      </c>
      <c r="H21" s="173">
        <v>48596</v>
      </c>
      <c r="I21" s="173">
        <v>415</v>
      </c>
      <c r="J21" s="173">
        <v>123222</v>
      </c>
      <c r="K21" s="139">
        <v>214944</v>
      </c>
      <c r="L21" s="140">
        <v>8.1</v>
      </c>
      <c r="M21" s="133">
        <f t="shared" si="0"/>
        <v>199180</v>
      </c>
      <c r="N21" s="141">
        <v>3000</v>
      </c>
      <c r="O21" s="134">
        <v>1419321</v>
      </c>
      <c r="P21" s="177">
        <v>97.8</v>
      </c>
      <c r="Q21" s="140">
        <v>53.3</v>
      </c>
      <c r="R21" s="142">
        <v>1701</v>
      </c>
      <c r="S21" s="142">
        <v>552</v>
      </c>
      <c r="T21" s="134">
        <v>31161</v>
      </c>
      <c r="U21" s="109" t="s">
        <v>47</v>
      </c>
      <c r="V21" s="56">
        <v>19917728</v>
      </c>
      <c r="W21" s="63">
        <v>217810</v>
      </c>
      <c r="X21" s="119">
        <v>12112737</v>
      </c>
    </row>
    <row r="22" spans="1:24" ht="13.5">
      <c r="A22" s="128" t="s">
        <v>48</v>
      </c>
      <c r="B22" s="133">
        <v>19038</v>
      </c>
      <c r="C22" s="133">
        <v>367</v>
      </c>
      <c r="D22" s="133">
        <v>103597</v>
      </c>
      <c r="E22" s="134">
        <v>4591.468</v>
      </c>
      <c r="F22" s="172">
        <v>23854.7</v>
      </c>
      <c r="G22" s="140">
        <v>88.2</v>
      </c>
      <c r="H22" s="173">
        <v>149965</v>
      </c>
      <c r="I22" s="173">
        <v>1574</v>
      </c>
      <c r="J22" s="173">
        <v>1822113</v>
      </c>
      <c r="K22" s="139">
        <v>1597615</v>
      </c>
      <c r="L22" s="140">
        <v>15.6</v>
      </c>
      <c r="M22" s="133">
        <f t="shared" si="0"/>
        <v>922690</v>
      </c>
      <c r="N22" s="141">
        <v>4778</v>
      </c>
      <c r="O22" s="134">
        <v>6516448</v>
      </c>
      <c r="P22" s="177">
        <v>97.9</v>
      </c>
      <c r="Q22" s="140">
        <v>63.8</v>
      </c>
      <c r="R22" s="142">
        <v>3686</v>
      </c>
      <c r="S22" s="142">
        <v>1211</v>
      </c>
      <c r="T22" s="134">
        <v>68603</v>
      </c>
      <c r="U22" s="109" t="s">
        <v>48</v>
      </c>
      <c r="V22" s="56">
        <v>92269424</v>
      </c>
      <c r="W22" s="63">
        <v>382831</v>
      </c>
      <c r="X22" s="119">
        <v>10808197</v>
      </c>
    </row>
    <row r="23" spans="1:24" ht="13.5">
      <c r="A23" s="128" t="s">
        <v>49</v>
      </c>
      <c r="B23" s="133">
        <v>10541</v>
      </c>
      <c r="C23" s="133">
        <v>415</v>
      </c>
      <c r="D23" s="133">
        <v>201502</v>
      </c>
      <c r="E23" s="134">
        <v>4006.806</v>
      </c>
      <c r="F23" s="172">
        <v>25063.2</v>
      </c>
      <c r="G23" s="140">
        <v>90.7</v>
      </c>
      <c r="H23" s="173">
        <v>67716</v>
      </c>
      <c r="I23" s="173">
        <v>606</v>
      </c>
      <c r="J23" s="173">
        <v>209470</v>
      </c>
      <c r="K23" s="139">
        <v>321150</v>
      </c>
      <c r="L23" s="140">
        <v>11.8</v>
      </c>
      <c r="M23" s="133">
        <f t="shared" si="0"/>
        <v>311840</v>
      </c>
      <c r="N23" s="141">
        <v>3204</v>
      </c>
      <c r="O23" s="134">
        <v>1747717</v>
      </c>
      <c r="P23" s="177">
        <v>97.7</v>
      </c>
      <c r="Q23" s="140">
        <v>60.3</v>
      </c>
      <c r="R23" s="142">
        <v>2590</v>
      </c>
      <c r="S23" s="142">
        <v>952</v>
      </c>
      <c r="T23" s="134">
        <v>50450</v>
      </c>
      <c r="U23" s="109" t="s">
        <v>49</v>
      </c>
      <c r="V23" s="56">
        <v>31184324</v>
      </c>
      <c r="W23" s="63">
        <v>426482</v>
      </c>
      <c r="X23" s="119">
        <v>19400192</v>
      </c>
    </row>
    <row r="24" spans="1:24" ht="13.5">
      <c r="A24" s="128" t="s">
        <v>50</v>
      </c>
      <c r="B24" s="133">
        <v>6745</v>
      </c>
      <c r="C24" s="133">
        <v>203</v>
      </c>
      <c r="D24" s="133">
        <v>48281</v>
      </c>
      <c r="E24" s="134">
        <v>1806.488</v>
      </c>
      <c r="F24" s="172">
        <v>36745.1</v>
      </c>
      <c r="G24" s="140">
        <v>77.2</v>
      </c>
      <c r="H24" s="173">
        <v>34087</v>
      </c>
      <c r="I24" s="173">
        <v>214</v>
      </c>
      <c r="J24" s="173">
        <v>71852</v>
      </c>
      <c r="K24" s="139">
        <v>73502</v>
      </c>
      <c r="L24" s="140">
        <v>5.7</v>
      </c>
      <c r="M24" s="133">
        <f t="shared" si="0"/>
        <v>93730</v>
      </c>
      <c r="N24" s="141">
        <v>2772</v>
      </c>
      <c r="O24" s="134">
        <v>1205340</v>
      </c>
      <c r="P24" s="177">
        <v>99.1</v>
      </c>
      <c r="Q24" s="140">
        <v>48.7</v>
      </c>
      <c r="R24" s="142">
        <v>776</v>
      </c>
      <c r="S24" s="142">
        <v>293</v>
      </c>
      <c r="T24" s="134">
        <v>12791</v>
      </c>
      <c r="U24" s="109" t="s">
        <v>50</v>
      </c>
      <c r="V24" s="56">
        <v>9373105</v>
      </c>
      <c r="W24" s="63">
        <v>201728</v>
      </c>
      <c r="X24" s="119">
        <v>4637785</v>
      </c>
    </row>
    <row r="25" spans="1:24" ht="13.5">
      <c r="A25" s="128" t="s">
        <v>51</v>
      </c>
      <c r="B25" s="133">
        <v>3320</v>
      </c>
      <c r="C25" s="133">
        <v>126</v>
      </c>
      <c r="D25" s="133">
        <v>37254</v>
      </c>
      <c r="E25" s="134">
        <v>877.688</v>
      </c>
      <c r="F25" s="172">
        <v>13496.6</v>
      </c>
      <c r="G25" s="140">
        <v>90</v>
      </c>
      <c r="H25" s="173">
        <v>16409</v>
      </c>
      <c r="I25" s="173">
        <v>98</v>
      </c>
      <c r="J25" s="173">
        <v>32980</v>
      </c>
      <c r="K25" s="139">
        <v>41160</v>
      </c>
      <c r="L25" s="140">
        <v>2.3</v>
      </c>
      <c r="M25" s="133">
        <f t="shared" si="0"/>
        <v>46810</v>
      </c>
      <c r="N25" s="141">
        <v>3097</v>
      </c>
      <c r="O25" s="134">
        <v>504413</v>
      </c>
      <c r="P25" s="177">
        <v>98.6</v>
      </c>
      <c r="Q25" s="140">
        <v>54.6</v>
      </c>
      <c r="R25" s="142">
        <v>344</v>
      </c>
      <c r="S25" s="142">
        <v>163</v>
      </c>
      <c r="T25" s="134">
        <v>6996</v>
      </c>
      <c r="U25" s="109" t="s">
        <v>51</v>
      </c>
      <c r="V25" s="56">
        <v>4680734</v>
      </c>
      <c r="W25" s="63">
        <v>123890</v>
      </c>
      <c r="X25" s="119">
        <v>3589351</v>
      </c>
    </row>
    <row r="26" spans="1:24" ht="13.5">
      <c r="A26" s="128" t="s">
        <v>52</v>
      </c>
      <c r="B26" s="133">
        <v>3757</v>
      </c>
      <c r="C26" s="133">
        <v>100</v>
      </c>
      <c r="D26" s="133">
        <v>26553</v>
      </c>
      <c r="E26" s="134">
        <v>870.788</v>
      </c>
      <c r="F26" s="172">
        <v>12849.9</v>
      </c>
      <c r="G26" s="140">
        <v>89.5</v>
      </c>
      <c r="H26" s="173">
        <v>16564</v>
      </c>
      <c r="I26" s="173">
        <v>108</v>
      </c>
      <c r="J26" s="173">
        <v>41576</v>
      </c>
      <c r="K26" s="139">
        <v>39709</v>
      </c>
      <c r="L26" s="140">
        <v>4.5</v>
      </c>
      <c r="M26" s="133">
        <f t="shared" si="0"/>
        <v>46130</v>
      </c>
      <c r="N26" s="141">
        <v>2852</v>
      </c>
      <c r="O26" s="134">
        <v>501484</v>
      </c>
      <c r="P26" s="177">
        <v>98.7</v>
      </c>
      <c r="Q26" s="140">
        <v>54.5</v>
      </c>
      <c r="R26" s="142">
        <v>363</v>
      </c>
      <c r="S26" s="142">
        <v>131</v>
      </c>
      <c r="T26" s="134">
        <v>7438</v>
      </c>
      <c r="U26" s="109" t="s">
        <v>52</v>
      </c>
      <c r="V26" s="56">
        <v>4612872</v>
      </c>
      <c r="W26" s="63">
        <v>97453</v>
      </c>
      <c r="X26" s="119">
        <v>2491257</v>
      </c>
    </row>
    <row r="27" spans="1:24" ht="13.5">
      <c r="A27" s="128" t="s">
        <v>53</v>
      </c>
      <c r="B27" s="133">
        <v>2897</v>
      </c>
      <c r="C27" s="133">
        <v>77</v>
      </c>
      <c r="D27" s="133">
        <v>20182</v>
      </c>
      <c r="E27" s="134">
        <v>643.993</v>
      </c>
      <c r="F27" s="172">
        <v>10541.7</v>
      </c>
      <c r="G27" s="140">
        <v>91.7</v>
      </c>
      <c r="H27" s="173">
        <v>12021</v>
      </c>
      <c r="I27" s="173">
        <v>74</v>
      </c>
      <c r="J27" s="173">
        <v>22303</v>
      </c>
      <c r="K27" s="139">
        <v>26853</v>
      </c>
      <c r="L27" s="140">
        <v>2.7</v>
      </c>
      <c r="M27" s="133">
        <f t="shared" si="0"/>
        <v>33580</v>
      </c>
      <c r="N27" s="141">
        <v>2869</v>
      </c>
      <c r="O27" s="134">
        <v>469266</v>
      </c>
      <c r="P27" s="177">
        <v>98.5</v>
      </c>
      <c r="Q27" s="140">
        <v>56.8</v>
      </c>
      <c r="R27" s="142">
        <v>240</v>
      </c>
      <c r="S27" s="142">
        <v>120</v>
      </c>
      <c r="T27" s="134">
        <v>4658</v>
      </c>
      <c r="U27" s="109" t="s">
        <v>53</v>
      </c>
      <c r="V27" s="56">
        <v>3358434</v>
      </c>
      <c r="W27" s="63">
        <v>75209</v>
      </c>
      <c r="X27" s="119">
        <v>1852261</v>
      </c>
    </row>
    <row r="28" spans="1:24" ht="13.5">
      <c r="A28" s="128" t="s">
        <v>54</v>
      </c>
      <c r="B28" s="133">
        <v>2410</v>
      </c>
      <c r="C28" s="133">
        <v>79</v>
      </c>
      <c r="D28" s="133">
        <v>25594</v>
      </c>
      <c r="E28" s="134">
        <v>727.486</v>
      </c>
      <c r="F28" s="172">
        <v>10886.4</v>
      </c>
      <c r="G28" s="140">
        <v>83.7</v>
      </c>
      <c r="H28" s="173">
        <v>11280</v>
      </c>
      <c r="I28" s="173">
        <v>69</v>
      </c>
      <c r="J28" s="173">
        <v>18997</v>
      </c>
      <c r="K28" s="139">
        <v>23192</v>
      </c>
      <c r="L28" s="140">
        <v>4</v>
      </c>
      <c r="M28" s="133">
        <f t="shared" si="0"/>
        <v>32060</v>
      </c>
      <c r="N28" s="141">
        <v>2729</v>
      </c>
      <c r="O28" s="134">
        <v>433314</v>
      </c>
      <c r="P28" s="177">
        <v>98.4</v>
      </c>
      <c r="Q28" s="140">
        <v>57.6</v>
      </c>
      <c r="R28" s="142">
        <v>272</v>
      </c>
      <c r="S28" s="142">
        <v>93</v>
      </c>
      <c r="T28" s="134">
        <v>6992</v>
      </c>
      <c r="U28" s="109" t="s">
        <v>54</v>
      </c>
      <c r="V28" s="56">
        <v>3206199</v>
      </c>
      <c r="W28" s="63">
        <v>76953</v>
      </c>
      <c r="X28" s="119">
        <v>2446860</v>
      </c>
    </row>
    <row r="29" spans="1:24" ht="13.5">
      <c r="A29" s="128" t="s">
        <v>55</v>
      </c>
      <c r="B29" s="133">
        <v>6371</v>
      </c>
      <c r="C29" s="133">
        <v>216</v>
      </c>
      <c r="D29" s="133">
        <v>63620</v>
      </c>
      <c r="E29" s="134">
        <v>1856.859</v>
      </c>
      <c r="F29" s="172">
        <v>47414</v>
      </c>
      <c r="G29" s="140">
        <v>71.3</v>
      </c>
      <c r="H29" s="173">
        <v>27362</v>
      </c>
      <c r="I29" s="173">
        <v>184</v>
      </c>
      <c r="J29" s="173">
        <v>58322</v>
      </c>
      <c r="K29" s="139">
        <v>62322</v>
      </c>
      <c r="L29" s="140">
        <v>3.3</v>
      </c>
      <c r="M29" s="133">
        <f t="shared" si="0"/>
        <v>81990</v>
      </c>
      <c r="N29" s="141">
        <v>2838</v>
      </c>
      <c r="O29" s="134">
        <v>819862</v>
      </c>
      <c r="P29" s="177">
        <v>98.5</v>
      </c>
      <c r="Q29" s="140">
        <v>50.7</v>
      </c>
      <c r="R29" s="142">
        <v>711</v>
      </c>
      <c r="S29" s="142">
        <v>289</v>
      </c>
      <c r="T29" s="134">
        <v>12471</v>
      </c>
      <c r="U29" s="109" t="s">
        <v>55</v>
      </c>
      <c r="V29" s="56">
        <v>8199272</v>
      </c>
      <c r="W29" s="63">
        <v>211994</v>
      </c>
      <c r="X29" s="119">
        <v>6259934</v>
      </c>
    </row>
    <row r="30" spans="1:24" ht="13.5">
      <c r="A30" s="128" t="s">
        <v>56</v>
      </c>
      <c r="B30" s="133">
        <v>7543</v>
      </c>
      <c r="C30" s="133">
        <v>205</v>
      </c>
      <c r="D30" s="133">
        <v>55280</v>
      </c>
      <c r="E30" s="134">
        <v>1665.918</v>
      </c>
      <c r="F30" s="172">
        <v>30106.7</v>
      </c>
      <c r="G30" s="140">
        <v>82.3</v>
      </c>
      <c r="H30" s="173">
        <v>27006</v>
      </c>
      <c r="I30" s="173">
        <v>177</v>
      </c>
      <c r="J30" s="173">
        <v>47606</v>
      </c>
      <c r="K30" s="139">
        <v>58542</v>
      </c>
      <c r="L30" s="140">
        <v>3.2</v>
      </c>
      <c r="M30" s="133">
        <f t="shared" si="0"/>
        <v>72480</v>
      </c>
      <c r="N30" s="141">
        <v>2794</v>
      </c>
      <c r="O30" s="134">
        <v>777133</v>
      </c>
      <c r="P30" s="177">
        <v>97.9</v>
      </c>
      <c r="Q30" s="140">
        <v>55.3</v>
      </c>
      <c r="R30" s="142">
        <v>622</v>
      </c>
      <c r="S30" s="142">
        <v>229</v>
      </c>
      <c r="T30" s="134">
        <v>13080</v>
      </c>
      <c r="U30" s="109" t="s">
        <v>56</v>
      </c>
      <c r="V30" s="56">
        <v>7247705</v>
      </c>
      <c r="W30" s="63">
        <v>200864</v>
      </c>
      <c r="X30" s="119">
        <v>5088016</v>
      </c>
    </row>
    <row r="31" spans="1:24" ht="13.5">
      <c r="A31" s="128" t="s">
        <v>57</v>
      </c>
      <c r="B31" s="133">
        <v>12525</v>
      </c>
      <c r="C31" s="133">
        <v>447</v>
      </c>
      <c r="D31" s="133">
        <v>182347</v>
      </c>
      <c r="E31" s="134">
        <v>2815.068</v>
      </c>
      <c r="F31" s="172">
        <v>36426.1</v>
      </c>
      <c r="G31" s="140">
        <v>83.5</v>
      </c>
      <c r="H31" s="173">
        <v>47394</v>
      </c>
      <c r="I31" s="173">
        <v>317</v>
      </c>
      <c r="J31" s="173">
        <v>110546</v>
      </c>
      <c r="K31" s="139">
        <v>111999</v>
      </c>
      <c r="L31" s="140">
        <v>4.4</v>
      </c>
      <c r="M31" s="133">
        <f t="shared" si="0"/>
        <v>164150</v>
      </c>
      <c r="N31" s="141">
        <v>3344</v>
      </c>
      <c r="O31" s="134">
        <v>1095317</v>
      </c>
      <c r="P31" s="177">
        <v>97.4</v>
      </c>
      <c r="Q31" s="140">
        <v>52.6</v>
      </c>
      <c r="R31" s="142">
        <v>1156</v>
      </c>
      <c r="S31" s="142">
        <v>443</v>
      </c>
      <c r="T31" s="134">
        <v>38682</v>
      </c>
      <c r="U31" s="109" t="s">
        <v>57</v>
      </c>
      <c r="V31" s="56">
        <v>16415050</v>
      </c>
      <c r="W31" s="63">
        <v>441562</v>
      </c>
      <c r="X31" s="119">
        <v>17322744</v>
      </c>
    </row>
    <row r="32" spans="1:24" ht="13.5">
      <c r="A32" s="128" t="s">
        <v>58</v>
      </c>
      <c r="B32" s="133">
        <v>21737</v>
      </c>
      <c r="C32" s="133">
        <v>842</v>
      </c>
      <c r="D32" s="133">
        <v>437263</v>
      </c>
      <c r="E32" s="134">
        <v>4951.083</v>
      </c>
      <c r="F32" s="172">
        <v>49194.1</v>
      </c>
      <c r="G32" s="140">
        <v>89.8</v>
      </c>
      <c r="H32" s="173">
        <v>80001</v>
      </c>
      <c r="I32" s="173">
        <v>695</v>
      </c>
      <c r="J32" s="173">
        <v>434432</v>
      </c>
      <c r="K32" s="139">
        <v>288461</v>
      </c>
      <c r="L32" s="140">
        <v>6</v>
      </c>
      <c r="M32" s="133">
        <f t="shared" si="0"/>
        <v>358200</v>
      </c>
      <c r="N32" s="141">
        <v>3524</v>
      </c>
      <c r="O32" s="134">
        <v>2181775</v>
      </c>
      <c r="P32" s="177">
        <v>97.2</v>
      </c>
      <c r="Q32" s="140">
        <v>58.4</v>
      </c>
      <c r="R32" s="142">
        <v>2141</v>
      </c>
      <c r="S32" s="142">
        <v>661</v>
      </c>
      <c r="T32" s="134">
        <v>55604</v>
      </c>
      <c r="U32" s="109" t="s">
        <v>58</v>
      </c>
      <c r="V32" s="56">
        <v>35819911</v>
      </c>
      <c r="W32" s="63">
        <v>816755</v>
      </c>
      <c r="X32" s="119">
        <v>39514017</v>
      </c>
    </row>
    <row r="33" spans="1:24" ht="13.5">
      <c r="A33" s="128" t="s">
        <v>59</v>
      </c>
      <c r="B33" s="133">
        <v>4651</v>
      </c>
      <c r="C33" s="133">
        <v>201</v>
      </c>
      <c r="D33" s="133">
        <v>107885</v>
      </c>
      <c r="E33" s="134">
        <v>1458.949</v>
      </c>
      <c r="F33" s="172">
        <v>24540.9</v>
      </c>
      <c r="G33" s="140">
        <v>78.6</v>
      </c>
      <c r="H33" s="173">
        <v>21602</v>
      </c>
      <c r="I33" s="173">
        <v>145</v>
      </c>
      <c r="J33" s="173">
        <v>39404</v>
      </c>
      <c r="K33" s="139">
        <v>64610</v>
      </c>
      <c r="L33" s="140">
        <v>7</v>
      </c>
      <c r="M33" s="133">
        <f t="shared" si="0"/>
        <v>77000</v>
      </c>
      <c r="N33" s="141">
        <v>3068</v>
      </c>
      <c r="O33" s="134">
        <v>665082</v>
      </c>
      <c r="P33" s="177">
        <v>98.1</v>
      </c>
      <c r="Q33" s="140">
        <v>51.1</v>
      </c>
      <c r="R33" s="142">
        <v>548</v>
      </c>
      <c r="S33" s="142">
        <v>161</v>
      </c>
      <c r="T33" s="134">
        <v>12790</v>
      </c>
      <c r="U33" s="109" t="s">
        <v>59</v>
      </c>
      <c r="V33" s="56">
        <v>7699787</v>
      </c>
      <c r="W33" s="63">
        <v>193492</v>
      </c>
      <c r="X33" s="119">
        <v>9458095</v>
      </c>
    </row>
    <row r="34" spans="1:24" ht="13.5">
      <c r="A34" s="128" t="s">
        <v>60</v>
      </c>
      <c r="B34" s="133">
        <v>3248</v>
      </c>
      <c r="C34" s="133">
        <v>155</v>
      </c>
      <c r="D34" s="133">
        <v>68400</v>
      </c>
      <c r="E34" s="134">
        <v>974.754</v>
      </c>
      <c r="F34" s="172">
        <v>11958.2</v>
      </c>
      <c r="G34" s="140">
        <v>91.5</v>
      </c>
      <c r="H34" s="173">
        <v>14008</v>
      </c>
      <c r="I34" s="173">
        <v>103</v>
      </c>
      <c r="J34" s="173">
        <v>25166</v>
      </c>
      <c r="K34" s="139">
        <v>44177</v>
      </c>
      <c r="L34" s="140">
        <v>5.7</v>
      </c>
      <c r="M34" s="133">
        <f t="shared" si="0"/>
        <v>59250</v>
      </c>
      <c r="N34" s="141">
        <v>3275</v>
      </c>
      <c r="O34" s="134">
        <v>484729</v>
      </c>
      <c r="P34" s="177">
        <v>98.3</v>
      </c>
      <c r="Q34" s="140">
        <v>56.8</v>
      </c>
      <c r="R34" s="142">
        <v>368</v>
      </c>
      <c r="S34" s="142">
        <v>125</v>
      </c>
      <c r="T34" s="134">
        <v>9626</v>
      </c>
      <c r="U34" s="109" t="s">
        <v>60</v>
      </c>
      <c r="V34" s="56">
        <v>5924757</v>
      </c>
      <c r="W34" s="63">
        <v>147426</v>
      </c>
      <c r="X34" s="119">
        <v>6384228</v>
      </c>
    </row>
    <row r="35" spans="1:24" ht="13.5">
      <c r="A35" s="128" t="s">
        <v>61</v>
      </c>
      <c r="B35" s="133">
        <v>5782</v>
      </c>
      <c r="C35" s="133">
        <v>157</v>
      </c>
      <c r="D35" s="133">
        <v>53193</v>
      </c>
      <c r="E35" s="134">
        <v>1355.058</v>
      </c>
      <c r="F35" s="172">
        <v>15159.6</v>
      </c>
      <c r="G35" s="140">
        <v>82.4</v>
      </c>
      <c r="H35" s="173">
        <v>34767</v>
      </c>
      <c r="I35" s="173">
        <v>250</v>
      </c>
      <c r="J35" s="173">
        <v>73962</v>
      </c>
      <c r="K35" s="139">
        <v>106374</v>
      </c>
      <c r="L35" s="140">
        <v>19.1</v>
      </c>
      <c r="M35" s="133">
        <f t="shared" si="0"/>
        <v>100300</v>
      </c>
      <c r="N35" s="141">
        <v>2895</v>
      </c>
      <c r="O35" s="134">
        <v>813315</v>
      </c>
      <c r="P35" s="177">
        <v>98.3</v>
      </c>
      <c r="Q35" s="140">
        <v>64.6</v>
      </c>
      <c r="R35" s="142">
        <v>757</v>
      </c>
      <c r="S35" s="142">
        <v>233</v>
      </c>
      <c r="T35" s="134">
        <v>17094</v>
      </c>
      <c r="U35" s="109" t="s">
        <v>61</v>
      </c>
      <c r="V35" s="56">
        <v>10029686</v>
      </c>
      <c r="W35" s="63">
        <v>157255</v>
      </c>
      <c r="X35" s="119">
        <v>4869525</v>
      </c>
    </row>
    <row r="36" spans="1:24" ht="13.5">
      <c r="A36" s="128" t="s">
        <v>62</v>
      </c>
      <c r="B36" s="133">
        <v>23564</v>
      </c>
      <c r="C36" s="133">
        <v>518</v>
      </c>
      <c r="D36" s="133">
        <v>166478</v>
      </c>
      <c r="E36" s="134">
        <v>3768.661</v>
      </c>
      <c r="F36" s="172">
        <v>18863.4</v>
      </c>
      <c r="G36" s="140">
        <v>95.5</v>
      </c>
      <c r="H36" s="173">
        <v>107650</v>
      </c>
      <c r="I36" s="173">
        <v>913</v>
      </c>
      <c r="J36" s="173">
        <v>616602</v>
      </c>
      <c r="K36" s="139">
        <v>538052</v>
      </c>
      <c r="L36" s="140">
        <v>25.1</v>
      </c>
      <c r="M36" s="133">
        <f t="shared" si="0"/>
        <v>385290</v>
      </c>
      <c r="N36" s="141">
        <v>3048</v>
      </c>
      <c r="O36" s="134">
        <v>2802544</v>
      </c>
      <c r="P36" s="177">
        <v>97.4</v>
      </c>
      <c r="Q36" s="140">
        <v>57.1</v>
      </c>
      <c r="R36" s="142">
        <v>2351</v>
      </c>
      <c r="S36" s="142">
        <v>668</v>
      </c>
      <c r="T36" s="134">
        <v>59060</v>
      </c>
      <c r="U36" s="109" t="s">
        <v>62</v>
      </c>
      <c r="V36" s="56">
        <v>38529386</v>
      </c>
      <c r="W36" s="63">
        <v>526216</v>
      </c>
      <c r="X36" s="119">
        <v>16301874</v>
      </c>
    </row>
    <row r="37" spans="1:24" ht="13.5">
      <c r="A37" s="128" t="s">
        <v>63</v>
      </c>
      <c r="B37" s="133">
        <v>10795</v>
      </c>
      <c r="C37" s="133">
        <v>363</v>
      </c>
      <c r="D37" s="133">
        <v>144550</v>
      </c>
      <c r="E37" s="134">
        <v>2964.956</v>
      </c>
      <c r="F37" s="172">
        <v>35572.7</v>
      </c>
      <c r="G37" s="140">
        <v>84.5</v>
      </c>
      <c r="H37" s="173">
        <v>61597</v>
      </c>
      <c r="I37" s="173">
        <v>434</v>
      </c>
      <c r="J37" s="173">
        <v>132693</v>
      </c>
      <c r="K37" s="139">
        <v>181383</v>
      </c>
      <c r="L37" s="140">
        <v>14.4</v>
      </c>
      <c r="M37" s="133">
        <f t="shared" si="0"/>
        <v>188570</v>
      </c>
      <c r="N37" s="141">
        <v>2731</v>
      </c>
      <c r="O37" s="134">
        <v>2187526</v>
      </c>
      <c r="P37" s="177">
        <v>97.8</v>
      </c>
      <c r="Q37" s="140">
        <v>59.3</v>
      </c>
      <c r="R37" s="142">
        <v>1499</v>
      </c>
      <c r="S37" s="142">
        <v>466</v>
      </c>
      <c r="T37" s="134">
        <v>38551</v>
      </c>
      <c r="U37" s="109" t="s">
        <v>63</v>
      </c>
      <c r="V37" s="56">
        <v>18857185</v>
      </c>
      <c r="W37" s="63">
        <v>360195</v>
      </c>
      <c r="X37" s="119">
        <v>13477827</v>
      </c>
    </row>
    <row r="38" spans="1:24" ht="13.5">
      <c r="A38" s="128" t="s">
        <v>64</v>
      </c>
      <c r="B38" s="133">
        <v>2576</v>
      </c>
      <c r="C38" s="133">
        <v>71</v>
      </c>
      <c r="D38" s="133">
        <v>23354</v>
      </c>
      <c r="E38" s="134">
        <v>834.724</v>
      </c>
      <c r="F38" s="172">
        <v>12447.6</v>
      </c>
      <c r="G38" s="140">
        <v>81.7</v>
      </c>
      <c r="H38" s="173">
        <v>13460</v>
      </c>
      <c r="I38" s="173">
        <v>93</v>
      </c>
      <c r="J38" s="173">
        <v>21262</v>
      </c>
      <c r="K38" s="139">
        <v>56392</v>
      </c>
      <c r="L38" s="140">
        <v>11.1</v>
      </c>
      <c r="M38" s="133">
        <f t="shared" si="0"/>
        <v>37710</v>
      </c>
      <c r="N38" s="141">
        <v>2654</v>
      </c>
      <c r="O38" s="134">
        <v>454691</v>
      </c>
      <c r="P38" s="177">
        <v>98.1</v>
      </c>
      <c r="Q38" s="140">
        <v>57.5</v>
      </c>
      <c r="R38" s="142">
        <v>378</v>
      </c>
      <c r="S38" s="142">
        <v>121</v>
      </c>
      <c r="T38" s="134">
        <v>7522</v>
      </c>
      <c r="U38" s="109" t="s">
        <v>64</v>
      </c>
      <c r="V38" s="56">
        <v>3770747</v>
      </c>
      <c r="W38" s="63">
        <v>70378</v>
      </c>
      <c r="X38" s="119">
        <v>2156489</v>
      </c>
    </row>
    <row r="39" spans="1:24" ht="13.5">
      <c r="A39" s="128" t="s">
        <v>65</v>
      </c>
      <c r="B39" s="133">
        <v>2259</v>
      </c>
      <c r="C39" s="133">
        <v>51</v>
      </c>
      <c r="D39" s="133">
        <v>28342</v>
      </c>
      <c r="E39" s="134">
        <v>744.635</v>
      </c>
      <c r="F39" s="172">
        <v>13166.7</v>
      </c>
      <c r="G39" s="140">
        <v>85.9</v>
      </c>
      <c r="H39" s="173">
        <v>14871</v>
      </c>
      <c r="I39" s="173">
        <v>83</v>
      </c>
      <c r="J39" s="173">
        <v>18661</v>
      </c>
      <c r="K39" s="139">
        <v>34778</v>
      </c>
      <c r="L39" s="140">
        <v>11.4</v>
      </c>
      <c r="M39" s="133">
        <f t="shared" si="0"/>
        <v>35680</v>
      </c>
      <c r="N39" s="141">
        <v>2708</v>
      </c>
      <c r="O39" s="134">
        <v>502431</v>
      </c>
      <c r="P39" s="177">
        <v>98.4</v>
      </c>
      <c r="Q39" s="140">
        <v>49.9</v>
      </c>
      <c r="R39" s="142">
        <v>329</v>
      </c>
      <c r="S39" s="142">
        <v>92</v>
      </c>
      <c r="T39" s="134">
        <v>7785</v>
      </c>
      <c r="U39" s="109" t="s">
        <v>65</v>
      </c>
      <c r="V39" s="56">
        <v>3567658</v>
      </c>
      <c r="W39" s="63">
        <v>52416</v>
      </c>
      <c r="X39" s="119">
        <v>2780266</v>
      </c>
    </row>
    <row r="40" spans="1:24" ht="13.5">
      <c r="A40" s="128" t="s">
        <v>66</v>
      </c>
      <c r="B40" s="133">
        <v>1118</v>
      </c>
      <c r="C40" s="133">
        <v>41</v>
      </c>
      <c r="D40" s="133">
        <v>11375</v>
      </c>
      <c r="E40" s="134">
        <v>454.864</v>
      </c>
      <c r="F40" s="172">
        <v>8602.7</v>
      </c>
      <c r="G40" s="140">
        <v>91.6</v>
      </c>
      <c r="H40" s="173">
        <v>7770</v>
      </c>
      <c r="I40" s="173">
        <v>50</v>
      </c>
      <c r="J40" s="173">
        <v>13482</v>
      </c>
      <c r="K40" s="139">
        <v>18727</v>
      </c>
      <c r="L40" s="140">
        <v>7.9</v>
      </c>
      <c r="M40" s="133">
        <f t="shared" si="0"/>
        <v>20060</v>
      </c>
      <c r="N40" s="141">
        <v>2308</v>
      </c>
      <c r="O40" s="134">
        <v>365289</v>
      </c>
      <c r="P40" s="177">
        <v>98.3</v>
      </c>
      <c r="Q40" s="140">
        <v>43.6</v>
      </c>
      <c r="R40" s="142">
        <v>189</v>
      </c>
      <c r="S40" s="142">
        <v>89</v>
      </c>
      <c r="T40" s="134">
        <v>2539</v>
      </c>
      <c r="U40" s="109" t="s">
        <v>66</v>
      </c>
      <c r="V40" s="56">
        <v>2005681</v>
      </c>
      <c r="W40" s="63">
        <v>40171</v>
      </c>
      <c r="X40" s="119">
        <v>1068232</v>
      </c>
    </row>
    <row r="41" spans="1:24" ht="13.5">
      <c r="A41" s="128" t="s">
        <v>67</v>
      </c>
      <c r="B41" s="133">
        <v>1565</v>
      </c>
      <c r="C41" s="133">
        <v>45</v>
      </c>
      <c r="D41" s="133">
        <v>11117</v>
      </c>
      <c r="E41" s="134">
        <v>540.565</v>
      </c>
      <c r="F41" s="172">
        <v>17882.1</v>
      </c>
      <c r="G41" s="140">
        <v>79.9</v>
      </c>
      <c r="H41" s="173">
        <v>10782</v>
      </c>
      <c r="I41" s="173">
        <v>60</v>
      </c>
      <c r="J41" s="173">
        <v>14214</v>
      </c>
      <c r="K41" s="139">
        <v>19567</v>
      </c>
      <c r="L41" s="140">
        <v>5.8</v>
      </c>
      <c r="M41" s="133">
        <f t="shared" si="0"/>
        <v>24970</v>
      </c>
      <c r="N41" s="141">
        <v>2453</v>
      </c>
      <c r="O41" s="134">
        <v>525864</v>
      </c>
      <c r="P41" s="177">
        <v>98.7</v>
      </c>
      <c r="Q41" s="140">
        <v>45.9</v>
      </c>
      <c r="R41" s="142">
        <v>247</v>
      </c>
      <c r="S41" s="142">
        <v>119</v>
      </c>
      <c r="T41" s="134">
        <v>2676</v>
      </c>
      <c r="U41" s="109" t="s">
        <v>67</v>
      </c>
      <c r="V41" s="56">
        <v>2496698</v>
      </c>
      <c r="W41" s="63">
        <v>43594</v>
      </c>
      <c r="X41" s="119">
        <v>1063635</v>
      </c>
    </row>
    <row r="42" spans="1:24" ht="13.5">
      <c r="A42" s="128" t="s">
        <v>68</v>
      </c>
      <c r="B42" s="133">
        <v>4187</v>
      </c>
      <c r="C42" s="133">
        <v>152</v>
      </c>
      <c r="D42" s="133">
        <v>82973</v>
      </c>
      <c r="E42" s="134">
        <v>1480.15</v>
      </c>
      <c r="F42" s="172">
        <v>31523.5</v>
      </c>
      <c r="G42" s="140">
        <v>81.3</v>
      </c>
      <c r="H42" s="173">
        <v>23097</v>
      </c>
      <c r="I42" s="173">
        <v>161</v>
      </c>
      <c r="J42" s="173">
        <v>51817</v>
      </c>
      <c r="K42" s="139">
        <v>62021</v>
      </c>
      <c r="L42" s="140">
        <v>10</v>
      </c>
      <c r="M42" s="133">
        <f t="shared" si="0"/>
        <v>73110</v>
      </c>
      <c r="N42" s="141">
        <v>2653</v>
      </c>
      <c r="O42" s="134">
        <v>735545</v>
      </c>
      <c r="P42" s="177">
        <v>97.7</v>
      </c>
      <c r="Q42" s="140">
        <v>51.9</v>
      </c>
      <c r="R42" s="142">
        <v>588</v>
      </c>
      <c r="S42" s="142">
        <v>188</v>
      </c>
      <c r="T42" s="134">
        <v>19265</v>
      </c>
      <c r="U42" s="109" t="s">
        <v>68</v>
      </c>
      <c r="V42" s="56">
        <v>7311368</v>
      </c>
      <c r="W42" s="63">
        <v>150174</v>
      </c>
      <c r="X42" s="119">
        <v>7295599</v>
      </c>
    </row>
    <row r="43" spans="1:24" ht="13.5">
      <c r="A43" s="128" t="s">
        <v>69</v>
      </c>
      <c r="B43" s="133">
        <v>6062</v>
      </c>
      <c r="C43" s="133">
        <v>214</v>
      </c>
      <c r="D43" s="133">
        <v>85786</v>
      </c>
      <c r="E43" s="134">
        <v>1836.116</v>
      </c>
      <c r="F43" s="172">
        <v>28131.2</v>
      </c>
      <c r="G43" s="140">
        <v>88.3</v>
      </c>
      <c r="H43" s="173">
        <v>35839</v>
      </c>
      <c r="I43" s="173">
        <v>263</v>
      </c>
      <c r="J43" s="173">
        <v>118684</v>
      </c>
      <c r="K43" s="139">
        <v>98692</v>
      </c>
      <c r="L43" s="140">
        <v>11.7</v>
      </c>
      <c r="M43" s="133">
        <f t="shared" si="0"/>
        <v>119990</v>
      </c>
      <c r="N43" s="141">
        <v>3038</v>
      </c>
      <c r="O43" s="134">
        <v>944243</v>
      </c>
      <c r="P43" s="177">
        <v>97.5</v>
      </c>
      <c r="Q43" s="140">
        <v>61.6</v>
      </c>
      <c r="R43" s="142">
        <v>982</v>
      </c>
      <c r="S43" s="142">
        <v>331</v>
      </c>
      <c r="T43" s="134">
        <v>19819</v>
      </c>
      <c r="U43" s="109" t="s">
        <v>69</v>
      </c>
      <c r="V43" s="56">
        <v>11998795</v>
      </c>
      <c r="W43" s="63">
        <v>209183</v>
      </c>
      <c r="X43" s="119">
        <v>7786582</v>
      </c>
    </row>
    <row r="44" spans="1:24" ht="13.5">
      <c r="A44" s="128" t="s">
        <v>70</v>
      </c>
      <c r="B44" s="133">
        <v>2236</v>
      </c>
      <c r="C44" s="133">
        <v>95</v>
      </c>
      <c r="D44" s="133">
        <v>66570</v>
      </c>
      <c r="E44" s="134">
        <v>1059.399</v>
      </c>
      <c r="F44" s="172">
        <v>16105.5</v>
      </c>
      <c r="G44" s="140">
        <v>93.2</v>
      </c>
      <c r="H44" s="173">
        <v>20010</v>
      </c>
      <c r="I44" s="173">
        <v>125</v>
      </c>
      <c r="J44" s="173">
        <v>35487</v>
      </c>
      <c r="K44" s="139">
        <v>46082</v>
      </c>
      <c r="L44" s="140">
        <v>10.4</v>
      </c>
      <c r="M44" s="133">
        <f t="shared" si="0"/>
        <v>59460</v>
      </c>
      <c r="N44" s="141">
        <v>3001</v>
      </c>
      <c r="O44" s="134">
        <v>705626</v>
      </c>
      <c r="P44" s="177">
        <v>97</v>
      </c>
      <c r="Q44" s="140">
        <v>43.1</v>
      </c>
      <c r="R44" s="142">
        <v>524</v>
      </c>
      <c r="S44" s="142">
        <v>200</v>
      </c>
      <c r="T44" s="134">
        <v>8939</v>
      </c>
      <c r="U44" s="109" t="s">
        <v>70</v>
      </c>
      <c r="V44" s="56">
        <v>5946338</v>
      </c>
      <c r="W44" s="63">
        <v>95397</v>
      </c>
      <c r="X44" s="119">
        <v>6024963</v>
      </c>
    </row>
    <row r="45" spans="1:24" ht="13.5">
      <c r="A45" s="128" t="s">
        <v>71</v>
      </c>
      <c r="B45" s="133">
        <v>1694</v>
      </c>
      <c r="C45" s="133">
        <v>50</v>
      </c>
      <c r="D45" s="133">
        <v>16432</v>
      </c>
      <c r="E45" s="134">
        <v>611.807</v>
      </c>
      <c r="F45" s="172">
        <v>14809.2</v>
      </c>
      <c r="G45" s="140">
        <v>80</v>
      </c>
      <c r="H45" s="173">
        <v>10982</v>
      </c>
      <c r="I45" s="173">
        <v>63</v>
      </c>
      <c r="J45" s="173">
        <v>16615</v>
      </c>
      <c r="K45" s="139">
        <v>36393</v>
      </c>
      <c r="L45" s="140">
        <v>14.6</v>
      </c>
      <c r="M45" s="133">
        <f t="shared" si="0"/>
        <v>27390</v>
      </c>
      <c r="N45" s="141">
        <v>2757</v>
      </c>
      <c r="O45" s="134">
        <v>500310</v>
      </c>
      <c r="P45" s="177">
        <v>98.5</v>
      </c>
      <c r="Q45" s="140">
        <v>51.9</v>
      </c>
      <c r="R45" s="142">
        <v>226</v>
      </c>
      <c r="S45" s="142">
        <v>80</v>
      </c>
      <c r="T45" s="134">
        <v>6251</v>
      </c>
      <c r="U45" s="109" t="s">
        <v>71</v>
      </c>
      <c r="V45" s="56">
        <v>2739249</v>
      </c>
      <c r="W45" s="63">
        <v>50393</v>
      </c>
      <c r="X45" s="119">
        <v>1605572</v>
      </c>
    </row>
    <row r="46" spans="1:24" ht="13.5">
      <c r="A46" s="128" t="s">
        <v>72</v>
      </c>
      <c r="B46" s="133">
        <v>2455</v>
      </c>
      <c r="C46" s="133">
        <v>68</v>
      </c>
      <c r="D46" s="133">
        <v>25635</v>
      </c>
      <c r="E46" s="134">
        <v>755.264</v>
      </c>
      <c r="F46" s="172">
        <v>10049.1</v>
      </c>
      <c r="G46" s="140">
        <v>94.8</v>
      </c>
      <c r="H46" s="173">
        <v>13983</v>
      </c>
      <c r="I46" s="173">
        <v>93</v>
      </c>
      <c r="J46" s="173">
        <v>39805</v>
      </c>
      <c r="K46" s="139">
        <v>43195</v>
      </c>
      <c r="L46" s="140">
        <v>9.4</v>
      </c>
      <c r="M46" s="133">
        <f t="shared" si="0"/>
        <v>36610</v>
      </c>
      <c r="N46" s="141">
        <v>2616</v>
      </c>
      <c r="O46" s="134">
        <v>426196</v>
      </c>
      <c r="P46" s="177">
        <v>97.3</v>
      </c>
      <c r="Q46" s="140">
        <v>51.6</v>
      </c>
      <c r="R46" s="142">
        <v>312</v>
      </c>
      <c r="S46" s="142">
        <v>97</v>
      </c>
      <c r="T46" s="134">
        <v>12243</v>
      </c>
      <c r="U46" s="109" t="s">
        <v>72</v>
      </c>
      <c r="V46" s="56">
        <v>3660987</v>
      </c>
      <c r="W46" s="63">
        <v>67616</v>
      </c>
      <c r="X46" s="119">
        <v>2159953</v>
      </c>
    </row>
    <row r="47" spans="1:24" ht="13.5">
      <c r="A47" s="128" t="s">
        <v>73</v>
      </c>
      <c r="B47" s="133">
        <v>2808</v>
      </c>
      <c r="C47" s="133">
        <v>83</v>
      </c>
      <c r="D47" s="133">
        <v>37382</v>
      </c>
      <c r="E47" s="134">
        <v>1003.273</v>
      </c>
      <c r="F47" s="172">
        <v>17776.8</v>
      </c>
      <c r="G47" s="140">
        <v>86.4</v>
      </c>
      <c r="H47" s="173">
        <v>19600</v>
      </c>
      <c r="I47" s="173">
        <v>120</v>
      </c>
      <c r="J47" s="173">
        <v>35374</v>
      </c>
      <c r="K47" s="139">
        <v>55221</v>
      </c>
      <c r="L47" s="140">
        <v>10.8</v>
      </c>
      <c r="M47" s="133">
        <f t="shared" si="0"/>
        <v>47610</v>
      </c>
      <c r="N47" s="141">
        <v>2357</v>
      </c>
      <c r="O47" s="134">
        <v>608038</v>
      </c>
      <c r="P47" s="177">
        <v>97.6</v>
      </c>
      <c r="Q47" s="140">
        <v>52.5</v>
      </c>
      <c r="R47" s="142">
        <v>465</v>
      </c>
      <c r="S47" s="142">
        <v>151</v>
      </c>
      <c r="T47" s="134">
        <v>10262</v>
      </c>
      <c r="U47" s="109" t="s">
        <v>73</v>
      </c>
      <c r="V47" s="56">
        <v>4760666</v>
      </c>
      <c r="W47" s="63">
        <v>84532</v>
      </c>
      <c r="X47" s="119">
        <v>3435178</v>
      </c>
    </row>
    <row r="48" spans="1:24" ht="13.5">
      <c r="A48" s="128" t="s">
        <v>74</v>
      </c>
      <c r="B48" s="133">
        <v>1236</v>
      </c>
      <c r="C48" s="133">
        <v>27</v>
      </c>
      <c r="D48" s="133">
        <v>5498</v>
      </c>
      <c r="E48" s="134">
        <v>557.39</v>
      </c>
      <c r="F48" s="172">
        <v>13490.3</v>
      </c>
      <c r="G48" s="140">
        <v>84.6</v>
      </c>
      <c r="H48" s="173">
        <v>11702</v>
      </c>
      <c r="I48" s="173">
        <v>66</v>
      </c>
      <c r="J48" s="173">
        <v>15932</v>
      </c>
      <c r="K48" s="139">
        <v>24131</v>
      </c>
      <c r="L48" s="140">
        <v>21.1</v>
      </c>
      <c r="M48" s="133">
        <f t="shared" si="0"/>
        <v>23460</v>
      </c>
      <c r="N48" s="141">
        <v>2146</v>
      </c>
      <c r="O48" s="134">
        <v>431793</v>
      </c>
      <c r="P48" s="177">
        <v>97.5</v>
      </c>
      <c r="Q48" s="140">
        <v>44.9</v>
      </c>
      <c r="R48" s="142">
        <v>238</v>
      </c>
      <c r="S48" s="142">
        <v>99</v>
      </c>
      <c r="T48" s="134">
        <v>4563</v>
      </c>
      <c r="U48" s="109" t="s">
        <v>74</v>
      </c>
      <c r="V48" s="56">
        <v>2346016</v>
      </c>
      <c r="W48" s="63">
        <v>26620</v>
      </c>
      <c r="X48" s="119">
        <v>546895</v>
      </c>
    </row>
    <row r="49" spans="1:24" ht="13.5">
      <c r="A49" s="128" t="s">
        <v>75</v>
      </c>
      <c r="B49" s="133">
        <v>6620</v>
      </c>
      <c r="C49" s="133">
        <v>222</v>
      </c>
      <c r="D49" s="133">
        <v>81598</v>
      </c>
      <c r="E49" s="134">
        <v>3191.053</v>
      </c>
      <c r="F49" s="172">
        <v>36713.5</v>
      </c>
      <c r="G49" s="140">
        <v>85.6</v>
      </c>
      <c r="H49" s="173">
        <v>64043</v>
      </c>
      <c r="I49" s="173">
        <v>479</v>
      </c>
      <c r="J49" s="173">
        <v>221264</v>
      </c>
      <c r="K49" s="139">
        <v>169727</v>
      </c>
      <c r="L49" s="140">
        <v>18.5</v>
      </c>
      <c r="M49" s="133">
        <f t="shared" si="0"/>
        <v>180840</v>
      </c>
      <c r="N49" s="141">
        <v>2661</v>
      </c>
      <c r="O49" s="134">
        <v>1457015</v>
      </c>
      <c r="P49" s="177">
        <v>96.7</v>
      </c>
      <c r="Q49" s="140">
        <v>51.7</v>
      </c>
      <c r="R49" s="142">
        <v>1460</v>
      </c>
      <c r="S49" s="142">
        <v>475</v>
      </c>
      <c r="T49" s="134">
        <v>45703</v>
      </c>
      <c r="U49" s="109" t="s">
        <v>75</v>
      </c>
      <c r="V49" s="56">
        <v>18084033</v>
      </c>
      <c r="W49" s="63">
        <v>219368</v>
      </c>
      <c r="X49" s="119">
        <v>7751547</v>
      </c>
    </row>
    <row r="50" spans="1:24" ht="13.5">
      <c r="A50" s="128" t="s">
        <v>76</v>
      </c>
      <c r="B50" s="133">
        <v>1683</v>
      </c>
      <c r="C50" s="133">
        <v>63</v>
      </c>
      <c r="D50" s="133">
        <v>17101</v>
      </c>
      <c r="E50" s="134">
        <v>644.109</v>
      </c>
      <c r="F50" s="172">
        <v>10547.8</v>
      </c>
      <c r="G50" s="140">
        <v>95.2</v>
      </c>
      <c r="H50" s="173">
        <v>11969</v>
      </c>
      <c r="I50" s="173">
        <v>71</v>
      </c>
      <c r="J50" s="173">
        <v>18359</v>
      </c>
      <c r="K50" s="139">
        <v>20266</v>
      </c>
      <c r="L50" s="140">
        <v>7.2</v>
      </c>
      <c r="M50" s="133">
        <f t="shared" si="0"/>
        <v>29360</v>
      </c>
      <c r="N50" s="141">
        <v>2507</v>
      </c>
      <c r="O50" s="134">
        <v>404925</v>
      </c>
      <c r="P50" s="177">
        <v>97.5</v>
      </c>
      <c r="Q50" s="140">
        <v>42.6</v>
      </c>
      <c r="R50" s="142">
        <v>243</v>
      </c>
      <c r="S50" s="142">
        <v>68</v>
      </c>
      <c r="T50" s="134">
        <v>8906</v>
      </c>
      <c r="U50" s="109" t="s">
        <v>76</v>
      </c>
      <c r="V50" s="56">
        <v>2935514</v>
      </c>
      <c r="W50" s="63">
        <v>60210</v>
      </c>
      <c r="X50" s="119">
        <v>1561574</v>
      </c>
    </row>
    <row r="51" spans="1:24" ht="13.5">
      <c r="A51" s="128" t="s">
        <v>77</v>
      </c>
      <c r="B51" s="133">
        <v>2280</v>
      </c>
      <c r="C51" s="133">
        <v>58</v>
      </c>
      <c r="D51" s="133">
        <v>15148</v>
      </c>
      <c r="E51" s="134">
        <v>916.281</v>
      </c>
      <c r="F51" s="172">
        <v>17881.1</v>
      </c>
      <c r="G51" s="140">
        <v>89</v>
      </c>
      <c r="H51" s="173">
        <v>20413</v>
      </c>
      <c r="I51" s="173">
        <v>119</v>
      </c>
      <c r="J51" s="173">
        <v>30243</v>
      </c>
      <c r="K51" s="139">
        <v>40318</v>
      </c>
      <c r="L51" s="140">
        <v>15.8</v>
      </c>
      <c r="M51" s="133">
        <f t="shared" si="0"/>
        <v>43800</v>
      </c>
      <c r="N51" s="141">
        <v>2222</v>
      </c>
      <c r="O51" s="134">
        <v>644547</v>
      </c>
      <c r="P51" s="177">
        <v>98.7</v>
      </c>
      <c r="Q51" s="140">
        <v>41</v>
      </c>
      <c r="R51" s="142">
        <v>463</v>
      </c>
      <c r="S51" s="142">
        <v>128</v>
      </c>
      <c r="T51" s="134">
        <v>7938</v>
      </c>
      <c r="U51" s="109" t="s">
        <v>77</v>
      </c>
      <c r="V51" s="56">
        <v>4379952</v>
      </c>
      <c r="W51" s="63">
        <v>59023</v>
      </c>
      <c r="X51" s="119">
        <v>1492355</v>
      </c>
    </row>
    <row r="52" spans="1:24" ht="13.5">
      <c r="A52" s="128" t="s">
        <v>78</v>
      </c>
      <c r="B52" s="133">
        <v>2500</v>
      </c>
      <c r="C52" s="133">
        <v>99</v>
      </c>
      <c r="D52" s="133">
        <v>28332</v>
      </c>
      <c r="E52" s="134">
        <v>1309.886</v>
      </c>
      <c r="F52" s="172">
        <v>25335.4</v>
      </c>
      <c r="G52" s="140">
        <v>89.5</v>
      </c>
      <c r="H52" s="173">
        <v>22976</v>
      </c>
      <c r="I52" s="173">
        <v>150</v>
      </c>
      <c r="J52" s="173">
        <v>39503</v>
      </c>
      <c r="K52" s="139">
        <v>47122</v>
      </c>
      <c r="L52" s="140">
        <v>8.8</v>
      </c>
      <c r="M52" s="133">
        <f t="shared" si="0"/>
        <v>57090</v>
      </c>
      <c r="N52" s="141">
        <v>2384</v>
      </c>
      <c r="O52" s="134">
        <v>727716</v>
      </c>
      <c r="P52" s="177">
        <v>98.6</v>
      </c>
      <c r="Q52" s="140">
        <v>41.7</v>
      </c>
      <c r="R52" s="142">
        <v>544</v>
      </c>
      <c r="S52" s="142">
        <v>164</v>
      </c>
      <c r="T52" s="134">
        <v>12091</v>
      </c>
      <c r="U52" s="109" t="s">
        <v>78</v>
      </c>
      <c r="V52" s="56">
        <v>5708791</v>
      </c>
      <c r="W52" s="63">
        <v>96141</v>
      </c>
      <c r="X52" s="119">
        <v>2620777</v>
      </c>
    </row>
    <row r="53" spans="1:24" s="123" customFormat="1" ht="40.5" customHeight="1">
      <c r="A53" s="118" t="s">
        <v>79</v>
      </c>
      <c r="B53" s="135">
        <v>1867</v>
      </c>
      <c r="C53" s="136">
        <v>70</v>
      </c>
      <c r="D53" s="136">
        <v>38914</v>
      </c>
      <c r="E53" s="137">
        <v>888.718</v>
      </c>
      <c r="F53" s="174">
        <v>17892.1</v>
      </c>
      <c r="G53" s="144">
        <v>91.4</v>
      </c>
      <c r="H53" s="179">
        <v>16218</v>
      </c>
      <c r="I53" s="179">
        <v>101</v>
      </c>
      <c r="J53" s="179">
        <v>25570</v>
      </c>
      <c r="K53" s="143">
        <v>30960</v>
      </c>
      <c r="L53" s="144">
        <v>13.3</v>
      </c>
      <c r="M53" s="136">
        <f t="shared" si="0"/>
        <v>44730</v>
      </c>
      <c r="N53" s="145">
        <v>2608</v>
      </c>
      <c r="O53" s="137">
        <v>577316</v>
      </c>
      <c r="P53" s="180">
        <v>98.6</v>
      </c>
      <c r="Q53" s="144">
        <v>46.1</v>
      </c>
      <c r="R53" s="146">
        <v>355</v>
      </c>
      <c r="S53" s="146">
        <v>128</v>
      </c>
      <c r="T53" s="137">
        <v>7327</v>
      </c>
      <c r="U53" s="122" t="s">
        <v>79</v>
      </c>
      <c r="V53" s="61">
        <v>4473007</v>
      </c>
      <c r="W53" s="74">
        <v>68856</v>
      </c>
      <c r="X53" s="168">
        <v>3671743</v>
      </c>
    </row>
    <row r="54" spans="1:24" ht="13.5">
      <c r="A54" s="128" t="s">
        <v>80</v>
      </c>
      <c r="B54" s="133">
        <v>1697</v>
      </c>
      <c r="C54" s="133">
        <v>59</v>
      </c>
      <c r="D54" s="133">
        <v>13321</v>
      </c>
      <c r="E54" s="134">
        <v>908.864</v>
      </c>
      <c r="F54" s="172">
        <v>19702.2</v>
      </c>
      <c r="G54" s="140">
        <v>84.6</v>
      </c>
      <c r="H54" s="173">
        <v>15674</v>
      </c>
      <c r="I54" s="173">
        <v>96</v>
      </c>
      <c r="J54" s="173">
        <v>25864</v>
      </c>
      <c r="K54" s="139">
        <v>22608</v>
      </c>
      <c r="L54" s="140">
        <v>11.2</v>
      </c>
      <c r="M54" s="133">
        <f t="shared" si="0"/>
        <v>35610</v>
      </c>
      <c r="N54" s="141">
        <v>2212</v>
      </c>
      <c r="O54" s="134">
        <v>579989</v>
      </c>
      <c r="P54" s="177">
        <v>97.9</v>
      </c>
      <c r="Q54" s="140">
        <v>42.2</v>
      </c>
      <c r="R54" s="142">
        <v>344</v>
      </c>
      <c r="S54" s="142">
        <v>129</v>
      </c>
      <c r="T54" s="134">
        <v>9820</v>
      </c>
      <c r="U54" s="109" t="s">
        <v>80</v>
      </c>
      <c r="V54" s="56">
        <v>3560996</v>
      </c>
      <c r="W54" s="63">
        <v>58201</v>
      </c>
      <c r="X54" s="119">
        <v>1288769</v>
      </c>
    </row>
    <row r="55" spans="1:24" ht="13.5">
      <c r="A55" s="128" t="s">
        <v>81</v>
      </c>
      <c r="B55" s="133">
        <v>2599</v>
      </c>
      <c r="C55" s="133">
        <v>75</v>
      </c>
      <c r="D55" s="133">
        <v>18344</v>
      </c>
      <c r="E55" s="134">
        <v>1315.075</v>
      </c>
      <c r="F55" s="172">
        <v>26732.5</v>
      </c>
      <c r="G55" s="140">
        <v>88.6</v>
      </c>
      <c r="H55" s="173">
        <v>23858</v>
      </c>
      <c r="I55" s="173">
        <v>140</v>
      </c>
      <c r="J55" s="173">
        <v>40267</v>
      </c>
      <c r="K55" s="139">
        <v>35265</v>
      </c>
      <c r="L55" s="140">
        <v>14.8</v>
      </c>
      <c r="M55" s="133">
        <f t="shared" si="0"/>
        <v>53580</v>
      </c>
      <c r="N55" s="141">
        <v>2272</v>
      </c>
      <c r="O55" s="134">
        <v>823268</v>
      </c>
      <c r="P55" s="177">
        <v>98.4</v>
      </c>
      <c r="Q55" s="140">
        <v>40.5</v>
      </c>
      <c r="R55" s="142">
        <v>585</v>
      </c>
      <c r="S55" s="142">
        <v>160</v>
      </c>
      <c r="T55" s="134">
        <v>11526</v>
      </c>
      <c r="U55" s="109" t="s">
        <v>81</v>
      </c>
      <c r="V55" s="56">
        <v>5357544</v>
      </c>
      <c r="W55" s="63">
        <v>76967</v>
      </c>
      <c r="X55" s="119">
        <v>1811335</v>
      </c>
    </row>
    <row r="56" spans="1:24" ht="13.5">
      <c r="A56" s="129" t="s">
        <v>82</v>
      </c>
      <c r="B56" s="133">
        <v>1327</v>
      </c>
      <c r="C56" s="133">
        <v>24</v>
      </c>
      <c r="D56" s="133">
        <v>5283</v>
      </c>
      <c r="E56" s="138">
        <v>951.13</v>
      </c>
      <c r="F56" s="175">
        <v>7832.9</v>
      </c>
      <c r="G56" s="147">
        <v>86.3</v>
      </c>
      <c r="H56" s="176">
        <v>17926</v>
      </c>
      <c r="I56" s="176">
        <v>108</v>
      </c>
      <c r="J56" s="176">
        <v>26053</v>
      </c>
      <c r="K56" s="138">
        <v>31727</v>
      </c>
      <c r="L56" s="147">
        <v>16.3</v>
      </c>
      <c r="M56" s="133">
        <f t="shared" si="0"/>
        <v>36070</v>
      </c>
      <c r="N56" s="148">
        <v>2021</v>
      </c>
      <c r="O56" s="139">
        <v>583605</v>
      </c>
      <c r="P56" s="178">
        <v>94.3</v>
      </c>
      <c r="Q56" s="147">
        <v>36.1</v>
      </c>
      <c r="R56" s="149">
        <v>309</v>
      </c>
      <c r="S56" s="149">
        <v>65</v>
      </c>
      <c r="T56" s="138">
        <v>6525</v>
      </c>
      <c r="U56" s="130" t="s">
        <v>82</v>
      </c>
      <c r="V56" s="56">
        <v>3606704</v>
      </c>
      <c r="W56" s="63">
        <v>24525</v>
      </c>
      <c r="X56" s="119">
        <v>515057</v>
      </c>
    </row>
    <row r="57" spans="1:24" s="165" customFormat="1" ht="13.5" customHeight="1">
      <c r="A57" s="239" t="s">
        <v>83</v>
      </c>
      <c r="B57" s="270" t="s">
        <v>151</v>
      </c>
      <c r="C57" s="271"/>
      <c r="D57" s="272"/>
      <c r="E57" s="164" t="s">
        <v>139</v>
      </c>
      <c r="F57" s="241" t="s">
        <v>175</v>
      </c>
      <c r="G57" s="242"/>
      <c r="H57" s="279" t="s">
        <v>169</v>
      </c>
      <c r="I57" s="280"/>
      <c r="J57" s="281"/>
      <c r="K57" s="259" t="s">
        <v>140</v>
      </c>
      <c r="L57" s="157" t="s">
        <v>156</v>
      </c>
      <c r="M57" s="245" t="s">
        <v>141</v>
      </c>
      <c r="N57" s="246"/>
      <c r="O57" s="294" t="s">
        <v>278</v>
      </c>
      <c r="P57" s="296" t="s">
        <v>179</v>
      </c>
      <c r="Q57" s="297"/>
      <c r="R57" s="286" t="s">
        <v>266</v>
      </c>
      <c r="S57" s="287"/>
      <c r="T57" s="235" t="s">
        <v>279</v>
      </c>
      <c r="U57" s="237" t="s">
        <v>83</v>
      </c>
      <c r="V57" s="163"/>
      <c r="W57" s="163"/>
      <c r="X57" s="163"/>
    </row>
    <row r="58" spans="1:24" s="165" customFormat="1" ht="13.5" customHeight="1">
      <c r="A58" s="240"/>
      <c r="B58" s="265" t="s">
        <v>150</v>
      </c>
      <c r="C58" s="266"/>
      <c r="D58" s="267"/>
      <c r="E58" s="159" t="s">
        <v>142</v>
      </c>
      <c r="F58" s="243"/>
      <c r="G58" s="244"/>
      <c r="H58" s="276" t="s">
        <v>170</v>
      </c>
      <c r="I58" s="277"/>
      <c r="J58" s="278"/>
      <c r="K58" s="260"/>
      <c r="L58" s="158" t="s">
        <v>157</v>
      </c>
      <c r="M58" s="247"/>
      <c r="N58" s="248"/>
      <c r="O58" s="295"/>
      <c r="P58" s="298"/>
      <c r="Q58" s="299"/>
      <c r="R58" s="284" t="s">
        <v>164</v>
      </c>
      <c r="S58" s="285"/>
      <c r="T58" s="236"/>
      <c r="U58" s="238"/>
      <c r="V58" s="163"/>
      <c r="W58" s="163"/>
      <c r="X58" s="163"/>
    </row>
    <row r="60" ht="13.5">
      <c r="G60" s="195"/>
    </row>
    <row r="64" spans="2:10" ht="13.5">
      <c r="B64" s="187"/>
      <c r="C64" s="187"/>
      <c r="D64" s="187"/>
      <c r="H64" s="187"/>
      <c r="I64" s="187"/>
      <c r="J64" s="187"/>
    </row>
    <row r="65" spans="2:10" ht="13.5">
      <c r="B65" s="187"/>
      <c r="C65" s="187"/>
      <c r="D65" s="187"/>
      <c r="H65" s="187" t="s">
        <v>255</v>
      </c>
      <c r="I65" s="187" t="s">
        <v>256</v>
      </c>
      <c r="J65" s="187" t="s">
        <v>257</v>
      </c>
    </row>
    <row r="66" spans="2:10" ht="13.5">
      <c r="B66" s="187"/>
      <c r="C66" s="187" t="s">
        <v>194</v>
      </c>
      <c r="D66" s="187" t="s">
        <v>195</v>
      </c>
      <c r="H66" s="187"/>
      <c r="I66" s="187"/>
      <c r="J66" s="187"/>
    </row>
    <row r="67" spans="2:10" ht="13.5">
      <c r="B67" s="187"/>
      <c r="C67" s="187"/>
      <c r="D67" s="187"/>
      <c r="H67" s="187" t="s">
        <v>258</v>
      </c>
      <c r="I67" s="187" t="s">
        <v>259</v>
      </c>
      <c r="J67" s="187" t="s">
        <v>259</v>
      </c>
    </row>
    <row r="68" spans="2:10" ht="13.5">
      <c r="B68" s="187"/>
      <c r="C68" s="187" t="s">
        <v>196</v>
      </c>
      <c r="D68" s="187" t="s">
        <v>197</v>
      </c>
      <c r="H68" s="187">
        <v>10460345</v>
      </c>
      <c r="I68" s="187">
        <v>492507425</v>
      </c>
      <c r="J68" s="187">
        <v>26964118</v>
      </c>
    </row>
    <row r="69" spans="2:10" ht="13.5">
      <c r="B69" s="187"/>
      <c r="C69" s="187" t="s">
        <v>196</v>
      </c>
      <c r="D69" s="187" t="s">
        <v>198</v>
      </c>
      <c r="H69" s="187">
        <v>10327051</v>
      </c>
      <c r="I69" s="187">
        <v>529469703</v>
      </c>
      <c r="J69" s="187">
        <v>27026453</v>
      </c>
    </row>
    <row r="70" spans="2:10" ht="13.5">
      <c r="B70" s="187"/>
      <c r="C70" s="187" t="s">
        <v>196</v>
      </c>
      <c r="D70" s="187" t="s">
        <v>199</v>
      </c>
      <c r="H70" s="187">
        <v>11183062</v>
      </c>
      <c r="I70" s="187">
        <v>561323898</v>
      </c>
      <c r="J70" s="187">
        <v>29731184</v>
      </c>
    </row>
    <row r="71" spans="2:10" ht="13.5">
      <c r="B71" s="187"/>
      <c r="C71" s="187" t="s">
        <v>196</v>
      </c>
      <c r="D71" s="187" t="s">
        <v>200</v>
      </c>
      <c r="H71" s="187">
        <v>11709235</v>
      </c>
      <c r="I71" s="187">
        <v>713802802</v>
      </c>
      <c r="J71" s="187">
        <v>38765597</v>
      </c>
    </row>
    <row r="72" spans="2:10" ht="13.5">
      <c r="B72" s="187"/>
      <c r="C72" s="187" t="s">
        <v>196</v>
      </c>
      <c r="D72" s="187"/>
      <c r="H72" s="187">
        <v>11709235</v>
      </c>
      <c r="I72" s="187">
        <v>713802802</v>
      </c>
      <c r="J72" s="187">
        <v>38765597</v>
      </c>
    </row>
    <row r="73" spans="2:10" ht="13.5">
      <c r="B73" s="187"/>
      <c r="C73" s="187" t="s">
        <v>196</v>
      </c>
      <c r="D73" s="187" t="s">
        <v>201</v>
      </c>
      <c r="H73" s="187">
        <v>11965549</v>
      </c>
      <c r="I73" s="187">
        <v>657641928</v>
      </c>
      <c r="J73" s="187">
        <v>37097291</v>
      </c>
    </row>
    <row r="74" spans="2:10" ht="13.5">
      <c r="B74" s="187"/>
      <c r="C74" s="187" t="s">
        <v>196</v>
      </c>
      <c r="D74" s="187" t="s">
        <v>202</v>
      </c>
      <c r="H74" s="187">
        <v>11515397</v>
      </c>
      <c r="I74" s="187">
        <v>627556411</v>
      </c>
      <c r="J74" s="187">
        <v>36131214</v>
      </c>
    </row>
    <row r="75" spans="2:10" ht="13.5">
      <c r="B75" s="187"/>
      <c r="C75" s="187" t="s">
        <v>196</v>
      </c>
      <c r="D75" s="187" t="s">
        <v>203</v>
      </c>
      <c r="H75" s="187">
        <v>12524768</v>
      </c>
      <c r="I75" s="187">
        <v>639285131</v>
      </c>
      <c r="J75" s="187" t="s">
        <v>114</v>
      </c>
    </row>
    <row r="76" spans="2:10" ht="13.5">
      <c r="B76" s="187"/>
      <c r="C76" s="187" t="s">
        <v>196</v>
      </c>
      <c r="D76" s="187" t="s">
        <v>204</v>
      </c>
      <c r="H76" s="187">
        <v>11974766</v>
      </c>
      <c r="I76" s="187">
        <v>548464125</v>
      </c>
      <c r="J76" s="187">
        <v>30044496</v>
      </c>
    </row>
    <row r="77" spans="2:10" ht="13.5">
      <c r="B77" s="187"/>
      <c r="C77" s="187" t="s">
        <v>196</v>
      </c>
      <c r="D77" s="187" t="s">
        <v>205</v>
      </c>
      <c r="H77" s="187">
        <v>11565953</v>
      </c>
      <c r="I77" s="187">
        <v>538775810</v>
      </c>
      <c r="J77" s="187" t="s">
        <v>114</v>
      </c>
    </row>
    <row r="78" spans="2:10" ht="13.5">
      <c r="B78" s="187"/>
      <c r="C78" s="187" t="s">
        <v>196</v>
      </c>
      <c r="D78" s="187" t="s">
        <v>206</v>
      </c>
      <c r="H78" s="188">
        <v>11105669</v>
      </c>
      <c r="I78" s="188">
        <v>548237119</v>
      </c>
      <c r="J78" s="187">
        <v>31439684</v>
      </c>
    </row>
    <row r="79" spans="2:10" ht="13.5">
      <c r="B79" s="187"/>
      <c r="C79" s="187" t="s">
        <v>207</v>
      </c>
      <c r="D79" s="187" t="s">
        <v>206</v>
      </c>
      <c r="H79" s="187">
        <v>463793</v>
      </c>
      <c r="I79" s="187">
        <v>17819365</v>
      </c>
      <c r="J79" s="187">
        <v>926921</v>
      </c>
    </row>
    <row r="80" spans="2:10" ht="13.5">
      <c r="B80" s="187"/>
      <c r="C80" s="187" t="s">
        <v>208</v>
      </c>
      <c r="D80" s="187" t="s">
        <v>206</v>
      </c>
      <c r="H80" s="187">
        <v>119221</v>
      </c>
      <c r="I80" s="187">
        <v>3310311</v>
      </c>
      <c r="J80" s="187">
        <v>223087</v>
      </c>
    </row>
    <row r="81" spans="2:10" ht="13.5">
      <c r="B81" s="187"/>
      <c r="C81" s="187" t="s">
        <v>209</v>
      </c>
      <c r="D81" s="187" t="s">
        <v>206</v>
      </c>
      <c r="H81" s="187">
        <v>110081</v>
      </c>
      <c r="I81" s="187">
        <v>3188084</v>
      </c>
      <c r="J81" s="187">
        <v>206464</v>
      </c>
    </row>
    <row r="82" spans="2:10" ht="13.5">
      <c r="B82" s="187"/>
      <c r="C82" s="187" t="s">
        <v>210</v>
      </c>
      <c r="D82" s="187" t="s">
        <v>206</v>
      </c>
      <c r="H82" s="187">
        <v>230396</v>
      </c>
      <c r="I82" s="187">
        <v>10601386</v>
      </c>
      <c r="J82" s="187">
        <v>439897</v>
      </c>
    </row>
    <row r="83" spans="2:10" ht="13.5">
      <c r="B83" s="187"/>
      <c r="C83" s="187" t="s">
        <v>211</v>
      </c>
      <c r="D83" s="187" t="s">
        <v>206</v>
      </c>
      <c r="H83" s="187">
        <v>92958</v>
      </c>
      <c r="I83" s="187">
        <v>2470794</v>
      </c>
      <c r="J83" s="187">
        <v>179636</v>
      </c>
    </row>
    <row r="84" spans="2:10" ht="13.5">
      <c r="B84" s="187"/>
      <c r="C84" s="187" t="s">
        <v>212</v>
      </c>
      <c r="D84" s="187" t="s">
        <v>206</v>
      </c>
      <c r="H84" s="187">
        <v>99082</v>
      </c>
      <c r="I84" s="187">
        <v>2702748</v>
      </c>
      <c r="J84" s="187">
        <v>180995</v>
      </c>
    </row>
    <row r="85" spans="2:10" ht="13.5">
      <c r="B85" s="187"/>
      <c r="C85" s="187" t="s">
        <v>213</v>
      </c>
      <c r="D85" s="187" t="s">
        <v>206</v>
      </c>
      <c r="H85" s="187">
        <v>164752</v>
      </c>
      <c r="I85" s="187">
        <v>4670152</v>
      </c>
      <c r="J85" s="187">
        <v>299854</v>
      </c>
    </row>
    <row r="86" spans="2:10" ht="13.5">
      <c r="B86" s="187"/>
      <c r="C86" s="187" t="s">
        <v>214</v>
      </c>
      <c r="D86" s="187" t="s">
        <v>206</v>
      </c>
      <c r="H86" s="187">
        <v>214725</v>
      </c>
      <c r="I86" s="187">
        <v>6869837</v>
      </c>
      <c r="J86" s="187">
        <v>443656</v>
      </c>
    </row>
    <row r="87" spans="2:10" ht="13.5">
      <c r="B87" s="187"/>
      <c r="C87" s="187" t="s">
        <v>215</v>
      </c>
      <c r="D87" s="187" t="s">
        <v>206</v>
      </c>
      <c r="H87" s="187">
        <v>159909</v>
      </c>
      <c r="I87" s="187">
        <v>5650308</v>
      </c>
      <c r="J87" s="187">
        <v>345541</v>
      </c>
    </row>
    <row r="88" spans="2:10" ht="13.5">
      <c r="B88" s="187"/>
      <c r="C88" s="187" t="s">
        <v>216</v>
      </c>
      <c r="D88" s="187" t="s">
        <v>206</v>
      </c>
      <c r="H88" s="187">
        <v>169896</v>
      </c>
      <c r="I88" s="187">
        <v>6830048</v>
      </c>
      <c r="J88" s="187">
        <v>347003</v>
      </c>
    </row>
    <row r="89" spans="2:10" ht="13.5">
      <c r="B89" s="187"/>
      <c r="C89" s="187" t="s">
        <v>217</v>
      </c>
      <c r="D89" s="187" t="s">
        <v>206</v>
      </c>
      <c r="H89" s="187">
        <v>467022</v>
      </c>
      <c r="I89" s="187">
        <v>15153850</v>
      </c>
      <c r="J89" s="187">
        <v>886800</v>
      </c>
    </row>
    <row r="90" spans="2:10" ht="13.5">
      <c r="B90" s="187"/>
      <c r="C90" s="187" t="s">
        <v>218</v>
      </c>
      <c r="D90" s="187" t="s">
        <v>206</v>
      </c>
      <c r="H90" s="187">
        <v>414626</v>
      </c>
      <c r="I90" s="187">
        <v>12322192</v>
      </c>
      <c r="J90" s="187">
        <v>706986</v>
      </c>
    </row>
    <row r="91" spans="2:10" ht="13.5">
      <c r="B91" s="187"/>
      <c r="C91" s="187" t="s">
        <v>219</v>
      </c>
      <c r="D91" s="187" t="s">
        <v>206</v>
      </c>
      <c r="H91" s="187">
        <v>1574020</v>
      </c>
      <c r="I91" s="187">
        <v>182211327</v>
      </c>
      <c r="J91" s="187">
        <v>9210253</v>
      </c>
    </row>
    <row r="92" spans="2:10" ht="13.5">
      <c r="B92" s="187"/>
      <c r="C92" s="187" t="s">
        <v>220</v>
      </c>
      <c r="D92" s="187" t="s">
        <v>206</v>
      </c>
      <c r="H92" s="187">
        <v>605617</v>
      </c>
      <c r="I92" s="187">
        <v>20946950</v>
      </c>
      <c r="J92" s="187">
        <v>1403129</v>
      </c>
    </row>
    <row r="93" spans="2:10" ht="13.5">
      <c r="B93" s="187"/>
      <c r="C93" s="187" t="s">
        <v>221</v>
      </c>
      <c r="D93" s="187" t="s">
        <v>206</v>
      </c>
      <c r="H93" s="187">
        <v>214156</v>
      </c>
      <c r="I93" s="187">
        <v>7185195</v>
      </c>
      <c r="J93" s="187">
        <v>472414</v>
      </c>
    </row>
    <row r="94" spans="2:10" ht="13.5">
      <c r="B94" s="187"/>
      <c r="C94" s="187" t="s">
        <v>222</v>
      </c>
      <c r="D94" s="187" t="s">
        <v>206</v>
      </c>
      <c r="H94" s="187">
        <v>97614</v>
      </c>
      <c r="I94" s="187">
        <v>3297996</v>
      </c>
      <c r="J94" s="187">
        <v>214378</v>
      </c>
    </row>
    <row r="95" spans="2:10" ht="13.5">
      <c r="B95" s="187"/>
      <c r="C95" s="187" t="s">
        <v>223</v>
      </c>
      <c r="D95" s="187" t="s">
        <v>206</v>
      </c>
      <c r="H95" s="187">
        <v>107999</v>
      </c>
      <c r="I95" s="187">
        <v>4157618</v>
      </c>
      <c r="J95" s="187">
        <v>309828</v>
      </c>
    </row>
    <row r="96" spans="2:10" ht="13.5">
      <c r="B96" s="187"/>
      <c r="C96" s="187" t="s">
        <v>224</v>
      </c>
      <c r="D96" s="187" t="s">
        <v>206</v>
      </c>
      <c r="H96" s="187">
        <v>73751</v>
      </c>
      <c r="I96" s="187">
        <v>2230298</v>
      </c>
      <c r="J96" s="187">
        <v>191832</v>
      </c>
    </row>
    <row r="97" spans="2:10" ht="13.5">
      <c r="B97" s="187"/>
      <c r="C97" s="187" t="s">
        <v>225</v>
      </c>
      <c r="D97" s="187" t="s">
        <v>206</v>
      </c>
      <c r="H97" s="187">
        <v>68580</v>
      </c>
      <c r="I97" s="187">
        <v>1899724</v>
      </c>
      <c r="J97" s="187">
        <v>140486</v>
      </c>
    </row>
    <row r="98" spans="2:10" ht="13.5">
      <c r="B98" s="187"/>
      <c r="C98" s="187" t="s">
        <v>226</v>
      </c>
      <c r="D98" s="187" t="s">
        <v>206</v>
      </c>
      <c r="H98" s="187">
        <v>183819</v>
      </c>
      <c r="I98" s="187">
        <v>5832187</v>
      </c>
      <c r="J98" s="187">
        <v>372792</v>
      </c>
    </row>
    <row r="99" spans="2:10" ht="13.5">
      <c r="B99" s="187"/>
      <c r="C99" s="187" t="s">
        <v>227</v>
      </c>
      <c r="D99" s="187" t="s">
        <v>206</v>
      </c>
      <c r="H99" s="187">
        <v>176723</v>
      </c>
      <c r="I99" s="187">
        <v>4760601</v>
      </c>
      <c r="J99" s="187">
        <v>428275</v>
      </c>
    </row>
    <row r="100" spans="2:10" ht="13.5">
      <c r="B100" s="187"/>
      <c r="C100" s="187" t="s">
        <v>228</v>
      </c>
      <c r="D100" s="187" t="s">
        <v>206</v>
      </c>
      <c r="H100" s="187">
        <v>317092</v>
      </c>
      <c r="I100" s="187">
        <v>11054615</v>
      </c>
      <c r="J100" s="187">
        <v>666260</v>
      </c>
    </row>
    <row r="101" spans="2:10" ht="13.5">
      <c r="B101" s="187"/>
      <c r="C101" s="187" t="s">
        <v>229</v>
      </c>
      <c r="D101" s="187" t="s">
        <v>206</v>
      </c>
      <c r="H101" s="187">
        <v>694512</v>
      </c>
      <c r="I101" s="187">
        <v>43443249</v>
      </c>
      <c r="J101" s="187">
        <v>1860114</v>
      </c>
    </row>
    <row r="102" spans="2:10" ht="13.5">
      <c r="B102" s="187"/>
      <c r="C102" s="187" t="s">
        <v>230</v>
      </c>
      <c r="D102" s="187" t="s">
        <v>206</v>
      </c>
      <c r="H102" s="187">
        <v>145169</v>
      </c>
      <c r="I102" s="187">
        <v>3940384</v>
      </c>
      <c r="J102" s="187">
        <v>281318</v>
      </c>
    </row>
    <row r="103" spans="2:10" ht="13.5">
      <c r="B103" s="187"/>
      <c r="C103" s="187" t="s">
        <v>231</v>
      </c>
      <c r="D103" s="187" t="s">
        <v>206</v>
      </c>
      <c r="H103" s="187">
        <v>103138</v>
      </c>
      <c r="I103" s="187">
        <v>2516575</v>
      </c>
      <c r="J103" s="187">
        <v>174917</v>
      </c>
    </row>
    <row r="104" spans="2:10" ht="13.5">
      <c r="B104" s="187"/>
      <c r="C104" s="187" t="s">
        <v>232</v>
      </c>
      <c r="D104" s="187" t="s">
        <v>206</v>
      </c>
      <c r="H104" s="187">
        <v>249668</v>
      </c>
      <c r="I104" s="187">
        <v>7396170</v>
      </c>
      <c r="J104" s="187">
        <v>622926</v>
      </c>
    </row>
    <row r="105" spans="2:10" ht="13.5">
      <c r="B105" s="187"/>
      <c r="C105" s="187" t="s">
        <v>233</v>
      </c>
      <c r="D105" s="187" t="s">
        <v>206</v>
      </c>
      <c r="H105" s="187">
        <v>913217</v>
      </c>
      <c r="I105" s="187">
        <v>61660209</v>
      </c>
      <c r="J105" s="187">
        <v>4261155</v>
      </c>
    </row>
    <row r="106" spans="2:10" ht="13.5">
      <c r="B106" s="187"/>
      <c r="C106" s="187" t="s">
        <v>234</v>
      </c>
      <c r="D106" s="187" t="s">
        <v>206</v>
      </c>
      <c r="H106" s="187">
        <v>434283</v>
      </c>
      <c r="I106" s="187">
        <v>13269264</v>
      </c>
      <c r="J106" s="187">
        <v>923554</v>
      </c>
    </row>
    <row r="107" spans="2:10" ht="13.5">
      <c r="B107" s="187"/>
      <c r="C107" s="187" t="s">
        <v>235</v>
      </c>
      <c r="D107" s="187" t="s">
        <v>206</v>
      </c>
      <c r="H107" s="187">
        <v>93360</v>
      </c>
      <c r="I107" s="187">
        <v>2126234</v>
      </c>
      <c r="J107" s="187">
        <v>161342</v>
      </c>
    </row>
    <row r="108" spans="2:10" ht="13.5">
      <c r="B108" s="187"/>
      <c r="C108" s="187" t="s">
        <v>236</v>
      </c>
      <c r="D108" s="187" t="s">
        <v>206</v>
      </c>
      <c r="H108" s="187">
        <v>82554</v>
      </c>
      <c r="I108" s="187">
        <v>1866101</v>
      </c>
      <c r="J108" s="187">
        <v>146310</v>
      </c>
    </row>
    <row r="109" spans="2:10" ht="13.5">
      <c r="B109" s="187"/>
      <c r="C109" s="187" t="s">
        <v>237</v>
      </c>
      <c r="D109" s="187" t="s">
        <v>206</v>
      </c>
      <c r="H109" s="187">
        <v>50030</v>
      </c>
      <c r="I109" s="187">
        <v>1348156</v>
      </c>
      <c r="J109" s="187">
        <v>112433</v>
      </c>
    </row>
    <row r="110" spans="2:10" ht="13.5">
      <c r="B110" s="187"/>
      <c r="C110" s="187" t="s">
        <v>238</v>
      </c>
      <c r="D110" s="187" t="s">
        <v>206</v>
      </c>
      <c r="H110" s="187">
        <v>59793</v>
      </c>
      <c r="I110" s="187">
        <v>1421377</v>
      </c>
      <c r="J110" s="187">
        <v>103580</v>
      </c>
    </row>
    <row r="111" spans="2:10" ht="13.5">
      <c r="B111" s="187"/>
      <c r="C111" s="187" t="s">
        <v>239</v>
      </c>
      <c r="D111" s="187" t="s">
        <v>206</v>
      </c>
      <c r="H111" s="187">
        <v>160901</v>
      </c>
      <c r="I111" s="187">
        <v>5181731</v>
      </c>
      <c r="J111" s="187">
        <v>412436</v>
      </c>
    </row>
    <row r="112" spans="2:10" ht="13.5">
      <c r="B112" s="187"/>
      <c r="C112" s="187" t="s">
        <v>240</v>
      </c>
      <c r="D112" s="187" t="s">
        <v>206</v>
      </c>
      <c r="H112" s="187">
        <v>262675</v>
      </c>
      <c r="I112" s="187">
        <v>11868449</v>
      </c>
      <c r="J112" s="187">
        <v>577164</v>
      </c>
    </row>
    <row r="113" spans="2:10" ht="13.5">
      <c r="B113" s="187"/>
      <c r="C113" s="187" t="s">
        <v>241</v>
      </c>
      <c r="D113" s="187" t="s">
        <v>206</v>
      </c>
      <c r="H113" s="187">
        <v>124572</v>
      </c>
      <c r="I113" s="187">
        <v>3548663</v>
      </c>
      <c r="J113" s="187">
        <v>209279</v>
      </c>
    </row>
    <row r="114" spans="2:10" ht="13.5">
      <c r="B114" s="187"/>
      <c r="C114" s="187" t="s">
        <v>242</v>
      </c>
      <c r="D114" s="187" t="s">
        <v>206</v>
      </c>
      <c r="H114" s="187">
        <v>62825</v>
      </c>
      <c r="I114" s="187">
        <v>1661534</v>
      </c>
      <c r="J114" s="187">
        <v>128283</v>
      </c>
    </row>
    <row r="115" spans="2:10" ht="13.5">
      <c r="B115" s="187"/>
      <c r="C115" s="187" t="s">
        <v>243</v>
      </c>
      <c r="D115" s="187" t="s">
        <v>206</v>
      </c>
      <c r="H115" s="187">
        <v>93172</v>
      </c>
      <c r="I115" s="187">
        <v>3980519</v>
      </c>
      <c r="J115" s="187">
        <v>199758</v>
      </c>
    </row>
    <row r="116" spans="2:10" ht="13.5">
      <c r="B116" s="187"/>
      <c r="C116" s="187" t="s">
        <v>244</v>
      </c>
      <c r="D116" s="187" t="s">
        <v>206</v>
      </c>
      <c r="H116" s="187">
        <v>119974</v>
      </c>
      <c r="I116" s="187">
        <v>3537416</v>
      </c>
      <c r="J116" s="187">
        <v>225961</v>
      </c>
    </row>
    <row r="117" spans="2:10" ht="13.5">
      <c r="B117" s="187"/>
      <c r="C117" s="187" t="s">
        <v>245</v>
      </c>
      <c r="D117" s="187" t="s">
        <v>206</v>
      </c>
      <c r="H117" s="187">
        <v>66062</v>
      </c>
      <c r="I117" s="187">
        <v>1593153</v>
      </c>
      <c r="J117" s="187">
        <v>113467</v>
      </c>
    </row>
    <row r="118" spans="2:10" ht="13.5">
      <c r="B118" s="187"/>
      <c r="C118" s="187" t="s">
        <v>246</v>
      </c>
      <c r="D118" s="187" t="s">
        <v>206</v>
      </c>
      <c r="H118" s="187">
        <v>479210</v>
      </c>
      <c r="I118" s="187">
        <v>22126399</v>
      </c>
      <c r="J118" s="187">
        <v>996892</v>
      </c>
    </row>
    <row r="119" spans="2:10" ht="13.5">
      <c r="B119" s="187"/>
      <c r="C119" s="187" t="s">
        <v>247</v>
      </c>
      <c r="D119" s="187" t="s">
        <v>206</v>
      </c>
      <c r="H119" s="187">
        <v>71221</v>
      </c>
      <c r="I119" s="187">
        <v>1835911</v>
      </c>
      <c r="J119" s="187">
        <v>130109</v>
      </c>
    </row>
    <row r="120" spans="2:10" ht="13.5">
      <c r="B120" s="187"/>
      <c r="C120" s="187" t="s">
        <v>248</v>
      </c>
      <c r="D120" s="187" t="s">
        <v>206</v>
      </c>
      <c r="H120" s="187">
        <v>118872</v>
      </c>
      <c r="I120" s="187">
        <v>3024321</v>
      </c>
      <c r="J120" s="187">
        <v>193442</v>
      </c>
    </row>
    <row r="121" spans="2:10" ht="13.5">
      <c r="B121" s="187"/>
      <c r="C121" s="187" t="s">
        <v>249</v>
      </c>
      <c r="D121" s="187" t="s">
        <v>206</v>
      </c>
      <c r="H121" s="187">
        <v>150135</v>
      </c>
      <c r="I121" s="187">
        <v>3950340</v>
      </c>
      <c r="J121" s="187">
        <v>250753</v>
      </c>
    </row>
    <row r="122" spans="2:10" ht="13.5">
      <c r="B122" s="187"/>
      <c r="C122" s="187" t="s">
        <v>250</v>
      </c>
      <c r="D122" s="187" t="s">
        <v>206</v>
      </c>
      <c r="H122" s="187">
        <v>100651</v>
      </c>
      <c r="I122" s="187">
        <v>2557027</v>
      </c>
      <c r="J122" s="187">
        <v>183088</v>
      </c>
    </row>
    <row r="123" spans="2:10" ht="13.5">
      <c r="B123" s="187"/>
      <c r="C123" s="187" t="s">
        <v>251</v>
      </c>
      <c r="D123" s="187" t="s">
        <v>206</v>
      </c>
      <c r="H123" s="187">
        <v>95939</v>
      </c>
      <c r="I123" s="187">
        <v>2586434</v>
      </c>
      <c r="J123" s="187">
        <v>156759</v>
      </c>
    </row>
    <row r="124" spans="2:10" ht="13.5">
      <c r="B124" s="187"/>
      <c r="C124" s="187" t="s">
        <v>252</v>
      </c>
      <c r="D124" s="187" t="s">
        <v>206</v>
      </c>
      <c r="H124" s="187">
        <v>140281</v>
      </c>
      <c r="I124" s="187">
        <v>4026665</v>
      </c>
      <c r="J124" s="187">
        <v>228180</v>
      </c>
    </row>
    <row r="125" spans="2:10" ht="13.5">
      <c r="B125" s="187"/>
      <c r="C125" s="187" t="s">
        <v>253</v>
      </c>
      <c r="D125" s="187" t="s">
        <v>206</v>
      </c>
      <c r="H125" s="187">
        <v>107623</v>
      </c>
      <c r="I125" s="187">
        <v>2605252</v>
      </c>
      <c r="J125" s="187">
        <v>189979</v>
      </c>
    </row>
    <row r="126" spans="2:10" ht="13.5">
      <c r="B126" s="187"/>
      <c r="C126" s="187"/>
      <c r="D126" s="187"/>
      <c r="H126" s="187"/>
      <c r="I126" s="187"/>
      <c r="J126" s="187"/>
    </row>
    <row r="127" ht="13.5">
      <c r="H127" s="110">
        <f>SUM(H128:H174)</f>
        <v>11109</v>
      </c>
    </row>
    <row r="128" spans="3:9" ht="13.5">
      <c r="C128" s="110" t="s">
        <v>207</v>
      </c>
      <c r="H128" s="110">
        <f>ROUND(H79/1000,0)</f>
        <v>464</v>
      </c>
      <c r="I128" s="110">
        <f>ROUND(I79/100,0)</f>
        <v>178194</v>
      </c>
    </row>
    <row r="129" spans="3:9" ht="13.5">
      <c r="C129" s="110" t="s">
        <v>208</v>
      </c>
      <c r="H129" s="110">
        <f aca="true" t="shared" si="1" ref="H129:H174">ROUND(H80/1000,0)</f>
        <v>119</v>
      </c>
      <c r="I129" s="110">
        <f aca="true" t="shared" si="2" ref="I129:I174">ROUND(I80/100,0)</f>
        <v>33103</v>
      </c>
    </row>
    <row r="130" spans="3:9" ht="13.5">
      <c r="C130" s="110" t="s">
        <v>209</v>
      </c>
      <c r="H130" s="110">
        <f t="shared" si="1"/>
        <v>110</v>
      </c>
      <c r="I130" s="110">
        <f t="shared" si="2"/>
        <v>31881</v>
      </c>
    </row>
    <row r="131" spans="3:9" ht="13.5">
      <c r="C131" s="110" t="s">
        <v>210</v>
      </c>
      <c r="H131" s="110">
        <f t="shared" si="1"/>
        <v>230</v>
      </c>
      <c r="I131" s="110">
        <f t="shared" si="2"/>
        <v>106014</v>
      </c>
    </row>
    <row r="132" spans="3:9" ht="13.5">
      <c r="C132" s="110" t="s">
        <v>211</v>
      </c>
      <c r="H132" s="110">
        <f t="shared" si="1"/>
        <v>93</v>
      </c>
      <c r="I132" s="110">
        <f t="shared" si="2"/>
        <v>24708</v>
      </c>
    </row>
    <row r="133" spans="3:9" ht="13.5">
      <c r="C133" s="110" t="s">
        <v>212</v>
      </c>
      <c r="H133" s="110">
        <f t="shared" si="1"/>
        <v>99</v>
      </c>
      <c r="I133" s="110">
        <f t="shared" si="2"/>
        <v>27027</v>
      </c>
    </row>
    <row r="134" spans="3:9" ht="13.5">
      <c r="C134" s="110" t="s">
        <v>213</v>
      </c>
      <c r="H134" s="110">
        <f t="shared" si="1"/>
        <v>165</v>
      </c>
      <c r="I134" s="110">
        <f t="shared" si="2"/>
        <v>46702</v>
      </c>
    </row>
    <row r="135" spans="3:9" ht="13.5">
      <c r="C135" s="110" t="s">
        <v>214</v>
      </c>
      <c r="H135" s="110">
        <f t="shared" si="1"/>
        <v>215</v>
      </c>
      <c r="I135" s="110">
        <f t="shared" si="2"/>
        <v>68698</v>
      </c>
    </row>
    <row r="136" spans="3:9" ht="13.5">
      <c r="C136" s="110" t="s">
        <v>215</v>
      </c>
      <c r="H136" s="110">
        <f t="shared" si="1"/>
        <v>160</v>
      </c>
      <c r="I136" s="110">
        <f t="shared" si="2"/>
        <v>56503</v>
      </c>
    </row>
    <row r="137" spans="3:9" ht="13.5">
      <c r="C137" s="110" t="s">
        <v>216</v>
      </c>
      <c r="H137" s="110">
        <f t="shared" si="1"/>
        <v>170</v>
      </c>
      <c r="I137" s="110">
        <f t="shared" si="2"/>
        <v>68300</v>
      </c>
    </row>
    <row r="138" spans="3:9" ht="13.5">
      <c r="C138" s="110" t="s">
        <v>217</v>
      </c>
      <c r="H138" s="110">
        <f t="shared" si="1"/>
        <v>467</v>
      </c>
      <c r="I138" s="110">
        <f t="shared" si="2"/>
        <v>151539</v>
      </c>
    </row>
    <row r="139" spans="3:9" ht="13.5">
      <c r="C139" s="110" t="s">
        <v>218</v>
      </c>
      <c r="H139" s="110">
        <f t="shared" si="1"/>
        <v>415</v>
      </c>
      <c r="I139" s="110">
        <f t="shared" si="2"/>
        <v>123222</v>
      </c>
    </row>
    <row r="140" spans="3:9" ht="13.5">
      <c r="C140" s="110" t="s">
        <v>219</v>
      </c>
      <c r="H140" s="110">
        <f t="shared" si="1"/>
        <v>1574</v>
      </c>
      <c r="I140" s="110">
        <f t="shared" si="2"/>
        <v>1822113</v>
      </c>
    </row>
    <row r="141" spans="3:9" ht="13.5">
      <c r="C141" s="110" t="s">
        <v>220</v>
      </c>
      <c r="H141" s="110">
        <f t="shared" si="1"/>
        <v>606</v>
      </c>
      <c r="I141" s="110">
        <f t="shared" si="2"/>
        <v>209470</v>
      </c>
    </row>
    <row r="142" spans="3:9" ht="13.5">
      <c r="C142" s="110" t="s">
        <v>221</v>
      </c>
      <c r="H142" s="110">
        <f t="shared" si="1"/>
        <v>214</v>
      </c>
      <c r="I142" s="110">
        <f t="shared" si="2"/>
        <v>71852</v>
      </c>
    </row>
    <row r="143" spans="3:9" ht="13.5">
      <c r="C143" s="110" t="s">
        <v>222</v>
      </c>
      <c r="H143" s="110">
        <f t="shared" si="1"/>
        <v>98</v>
      </c>
      <c r="I143" s="110">
        <f t="shared" si="2"/>
        <v>32980</v>
      </c>
    </row>
    <row r="144" spans="3:9" ht="13.5">
      <c r="C144" s="110" t="s">
        <v>223</v>
      </c>
      <c r="H144" s="110">
        <f t="shared" si="1"/>
        <v>108</v>
      </c>
      <c r="I144" s="110">
        <f t="shared" si="2"/>
        <v>41576</v>
      </c>
    </row>
    <row r="145" spans="3:9" ht="13.5">
      <c r="C145" s="110" t="s">
        <v>224</v>
      </c>
      <c r="H145" s="110">
        <f t="shared" si="1"/>
        <v>74</v>
      </c>
      <c r="I145" s="110">
        <f t="shared" si="2"/>
        <v>22303</v>
      </c>
    </row>
    <row r="146" spans="3:9" ht="13.5">
      <c r="C146" s="110" t="s">
        <v>225</v>
      </c>
      <c r="H146" s="110">
        <f t="shared" si="1"/>
        <v>69</v>
      </c>
      <c r="I146" s="110">
        <f t="shared" si="2"/>
        <v>18997</v>
      </c>
    </row>
    <row r="147" spans="3:9" ht="13.5">
      <c r="C147" s="110" t="s">
        <v>226</v>
      </c>
      <c r="H147" s="110">
        <f t="shared" si="1"/>
        <v>184</v>
      </c>
      <c r="I147" s="110">
        <f t="shared" si="2"/>
        <v>58322</v>
      </c>
    </row>
    <row r="148" spans="3:9" ht="13.5">
      <c r="C148" s="110" t="s">
        <v>227</v>
      </c>
      <c r="H148" s="110">
        <f t="shared" si="1"/>
        <v>177</v>
      </c>
      <c r="I148" s="110">
        <f t="shared" si="2"/>
        <v>47606</v>
      </c>
    </row>
    <row r="149" spans="3:9" ht="13.5">
      <c r="C149" s="110" t="s">
        <v>228</v>
      </c>
      <c r="H149" s="110">
        <f t="shared" si="1"/>
        <v>317</v>
      </c>
      <c r="I149" s="110">
        <f t="shared" si="2"/>
        <v>110546</v>
      </c>
    </row>
    <row r="150" spans="3:9" ht="13.5">
      <c r="C150" s="110" t="s">
        <v>229</v>
      </c>
      <c r="H150" s="110">
        <f t="shared" si="1"/>
        <v>695</v>
      </c>
      <c r="I150" s="110">
        <f t="shared" si="2"/>
        <v>434432</v>
      </c>
    </row>
    <row r="151" spans="3:9" ht="13.5">
      <c r="C151" s="110" t="s">
        <v>230</v>
      </c>
      <c r="H151" s="110">
        <f t="shared" si="1"/>
        <v>145</v>
      </c>
      <c r="I151" s="110">
        <f t="shared" si="2"/>
        <v>39404</v>
      </c>
    </row>
    <row r="152" spans="3:9" ht="13.5">
      <c r="C152" s="110" t="s">
        <v>231</v>
      </c>
      <c r="H152" s="110">
        <f t="shared" si="1"/>
        <v>103</v>
      </c>
      <c r="I152" s="110">
        <f t="shared" si="2"/>
        <v>25166</v>
      </c>
    </row>
    <row r="153" spans="3:9" ht="13.5">
      <c r="C153" s="110" t="s">
        <v>232</v>
      </c>
      <c r="H153" s="110">
        <f t="shared" si="1"/>
        <v>250</v>
      </c>
      <c r="I153" s="110">
        <f t="shared" si="2"/>
        <v>73962</v>
      </c>
    </row>
    <row r="154" spans="3:9" ht="13.5">
      <c r="C154" s="110" t="s">
        <v>233</v>
      </c>
      <c r="H154" s="110">
        <f t="shared" si="1"/>
        <v>913</v>
      </c>
      <c r="I154" s="110">
        <f t="shared" si="2"/>
        <v>616602</v>
      </c>
    </row>
    <row r="155" spans="3:9" ht="13.5">
      <c r="C155" s="110" t="s">
        <v>234</v>
      </c>
      <c r="H155" s="110">
        <f t="shared" si="1"/>
        <v>434</v>
      </c>
      <c r="I155" s="110">
        <f t="shared" si="2"/>
        <v>132693</v>
      </c>
    </row>
    <row r="156" spans="3:9" ht="13.5">
      <c r="C156" s="110" t="s">
        <v>235</v>
      </c>
      <c r="H156" s="110">
        <f t="shared" si="1"/>
        <v>93</v>
      </c>
      <c r="I156" s="110">
        <f t="shared" si="2"/>
        <v>21262</v>
      </c>
    </row>
    <row r="157" spans="3:9" ht="13.5">
      <c r="C157" s="110" t="s">
        <v>236</v>
      </c>
      <c r="H157" s="110">
        <f t="shared" si="1"/>
        <v>83</v>
      </c>
      <c r="I157" s="110">
        <f t="shared" si="2"/>
        <v>18661</v>
      </c>
    </row>
    <row r="158" spans="3:9" ht="13.5">
      <c r="C158" s="110" t="s">
        <v>237</v>
      </c>
      <c r="H158" s="110">
        <f t="shared" si="1"/>
        <v>50</v>
      </c>
      <c r="I158" s="110">
        <f t="shared" si="2"/>
        <v>13482</v>
      </c>
    </row>
    <row r="159" spans="3:9" ht="13.5">
      <c r="C159" s="110" t="s">
        <v>238</v>
      </c>
      <c r="H159" s="110">
        <f t="shared" si="1"/>
        <v>60</v>
      </c>
      <c r="I159" s="110">
        <f t="shared" si="2"/>
        <v>14214</v>
      </c>
    </row>
    <row r="160" spans="3:9" ht="13.5">
      <c r="C160" s="110" t="s">
        <v>239</v>
      </c>
      <c r="H160" s="110">
        <f t="shared" si="1"/>
        <v>161</v>
      </c>
      <c r="I160" s="110">
        <f t="shared" si="2"/>
        <v>51817</v>
      </c>
    </row>
    <row r="161" spans="3:9" ht="13.5">
      <c r="C161" s="110" t="s">
        <v>240</v>
      </c>
      <c r="H161" s="110">
        <f t="shared" si="1"/>
        <v>263</v>
      </c>
      <c r="I161" s="110">
        <f t="shared" si="2"/>
        <v>118684</v>
      </c>
    </row>
    <row r="162" spans="3:9" ht="13.5">
      <c r="C162" s="110" t="s">
        <v>241</v>
      </c>
      <c r="H162" s="110">
        <f t="shared" si="1"/>
        <v>125</v>
      </c>
      <c r="I162" s="110">
        <f t="shared" si="2"/>
        <v>35487</v>
      </c>
    </row>
    <row r="163" spans="3:9" ht="13.5">
      <c r="C163" s="110" t="s">
        <v>242</v>
      </c>
      <c r="H163" s="110">
        <f t="shared" si="1"/>
        <v>63</v>
      </c>
      <c r="I163" s="110">
        <f t="shared" si="2"/>
        <v>16615</v>
      </c>
    </row>
    <row r="164" spans="3:9" ht="13.5">
      <c r="C164" s="110" t="s">
        <v>243</v>
      </c>
      <c r="H164" s="110">
        <f t="shared" si="1"/>
        <v>93</v>
      </c>
      <c r="I164" s="110">
        <f t="shared" si="2"/>
        <v>39805</v>
      </c>
    </row>
    <row r="165" spans="3:9" ht="13.5">
      <c r="C165" s="110" t="s">
        <v>244</v>
      </c>
      <c r="H165" s="110">
        <f t="shared" si="1"/>
        <v>120</v>
      </c>
      <c r="I165" s="110">
        <f t="shared" si="2"/>
        <v>35374</v>
      </c>
    </row>
    <row r="166" spans="3:9" ht="13.5">
      <c r="C166" s="110" t="s">
        <v>245</v>
      </c>
      <c r="H166" s="110">
        <f t="shared" si="1"/>
        <v>66</v>
      </c>
      <c r="I166" s="110">
        <f t="shared" si="2"/>
        <v>15932</v>
      </c>
    </row>
    <row r="167" spans="3:9" ht="13.5">
      <c r="C167" s="110" t="s">
        <v>246</v>
      </c>
      <c r="H167" s="110">
        <f t="shared" si="1"/>
        <v>479</v>
      </c>
      <c r="I167" s="110">
        <f t="shared" si="2"/>
        <v>221264</v>
      </c>
    </row>
    <row r="168" spans="3:9" ht="13.5">
      <c r="C168" s="110" t="s">
        <v>247</v>
      </c>
      <c r="H168" s="110">
        <f t="shared" si="1"/>
        <v>71</v>
      </c>
      <c r="I168" s="110">
        <f t="shared" si="2"/>
        <v>18359</v>
      </c>
    </row>
    <row r="169" spans="3:9" ht="13.5">
      <c r="C169" s="110" t="s">
        <v>248</v>
      </c>
      <c r="H169" s="110">
        <f t="shared" si="1"/>
        <v>119</v>
      </c>
      <c r="I169" s="110">
        <f t="shared" si="2"/>
        <v>30243</v>
      </c>
    </row>
    <row r="170" spans="3:9" ht="13.5">
      <c r="C170" s="110" t="s">
        <v>249</v>
      </c>
      <c r="H170" s="110">
        <f t="shared" si="1"/>
        <v>150</v>
      </c>
      <c r="I170" s="110">
        <f t="shared" si="2"/>
        <v>39503</v>
      </c>
    </row>
    <row r="171" spans="3:9" ht="13.5">
      <c r="C171" s="110" t="s">
        <v>250</v>
      </c>
      <c r="H171" s="110">
        <f t="shared" si="1"/>
        <v>101</v>
      </c>
      <c r="I171" s="110">
        <f t="shared" si="2"/>
        <v>25570</v>
      </c>
    </row>
    <row r="172" spans="3:9" ht="13.5">
      <c r="C172" s="110" t="s">
        <v>251</v>
      </c>
      <c r="H172" s="110">
        <f t="shared" si="1"/>
        <v>96</v>
      </c>
      <c r="I172" s="110">
        <f t="shared" si="2"/>
        <v>25864</v>
      </c>
    </row>
    <row r="173" spans="3:9" ht="13.5">
      <c r="C173" s="110" t="s">
        <v>252</v>
      </c>
      <c r="H173" s="110">
        <f t="shared" si="1"/>
        <v>140</v>
      </c>
      <c r="I173" s="110">
        <f t="shared" si="2"/>
        <v>40267</v>
      </c>
    </row>
    <row r="174" spans="3:9" ht="13.5">
      <c r="C174" s="110" t="s">
        <v>253</v>
      </c>
      <c r="H174" s="110">
        <f t="shared" si="1"/>
        <v>108</v>
      </c>
      <c r="I174" s="110">
        <f t="shared" si="2"/>
        <v>26053</v>
      </c>
    </row>
    <row r="177" ht="13.5">
      <c r="I177" s="110">
        <v>178194</v>
      </c>
    </row>
    <row r="178" ht="13.5">
      <c r="I178" s="110">
        <v>33103</v>
      </c>
    </row>
    <row r="179" ht="13.5">
      <c r="I179" s="110">
        <v>31881</v>
      </c>
    </row>
    <row r="180" ht="13.5">
      <c r="I180" s="110">
        <v>106014</v>
      </c>
    </row>
    <row r="181" ht="13.5">
      <c r="I181" s="110">
        <v>24708</v>
      </c>
    </row>
    <row r="182" ht="13.5">
      <c r="I182" s="110">
        <v>27027</v>
      </c>
    </row>
    <row r="183" ht="13.5">
      <c r="I183" s="110">
        <v>46702</v>
      </c>
    </row>
    <row r="184" ht="13.5">
      <c r="I184" s="110">
        <v>68698</v>
      </c>
    </row>
    <row r="185" ht="13.5">
      <c r="I185" s="110">
        <v>56503</v>
      </c>
    </row>
    <row r="186" ht="13.5">
      <c r="I186" s="110">
        <v>68300</v>
      </c>
    </row>
    <row r="187" ht="13.5">
      <c r="I187" s="110">
        <v>151539</v>
      </c>
    </row>
    <row r="188" ht="13.5">
      <c r="I188" s="110">
        <v>123222</v>
      </c>
    </row>
    <row r="189" ht="13.5">
      <c r="I189" s="110">
        <v>1822113</v>
      </c>
    </row>
    <row r="190" ht="13.5">
      <c r="I190" s="110">
        <v>209470</v>
      </c>
    </row>
    <row r="191" ht="13.5">
      <c r="I191" s="110">
        <v>71852</v>
      </c>
    </row>
    <row r="192" ht="13.5">
      <c r="I192" s="110">
        <v>32980</v>
      </c>
    </row>
    <row r="193" ht="13.5">
      <c r="I193" s="110">
        <v>41576</v>
      </c>
    </row>
    <row r="194" ht="13.5">
      <c r="I194" s="110">
        <v>22303</v>
      </c>
    </row>
    <row r="195" ht="13.5">
      <c r="I195" s="110">
        <v>18997</v>
      </c>
    </row>
    <row r="196" ht="13.5">
      <c r="I196" s="110">
        <v>58322</v>
      </c>
    </row>
    <row r="197" ht="13.5">
      <c r="I197" s="110">
        <v>47606</v>
      </c>
    </row>
    <row r="198" ht="13.5">
      <c r="I198" s="110">
        <v>110546</v>
      </c>
    </row>
    <row r="199" ht="13.5">
      <c r="I199" s="110">
        <v>434432</v>
      </c>
    </row>
    <row r="200" ht="13.5">
      <c r="I200" s="110">
        <v>39404</v>
      </c>
    </row>
    <row r="201" ht="13.5">
      <c r="I201" s="110">
        <v>25166</v>
      </c>
    </row>
    <row r="202" ht="13.5">
      <c r="I202" s="110">
        <v>73962</v>
      </c>
    </row>
    <row r="203" ht="13.5">
      <c r="I203" s="110">
        <v>616602</v>
      </c>
    </row>
    <row r="204" ht="13.5">
      <c r="I204" s="110">
        <v>132693</v>
      </c>
    </row>
    <row r="205" ht="13.5">
      <c r="I205" s="110">
        <v>21262</v>
      </c>
    </row>
    <row r="206" ht="13.5">
      <c r="I206" s="110">
        <v>18661</v>
      </c>
    </row>
    <row r="207" ht="13.5">
      <c r="I207" s="110">
        <v>13482</v>
      </c>
    </row>
    <row r="208" ht="13.5">
      <c r="I208" s="110">
        <v>14214</v>
      </c>
    </row>
    <row r="209" ht="13.5">
      <c r="I209" s="110">
        <v>51817</v>
      </c>
    </row>
    <row r="210" ht="13.5">
      <c r="I210" s="110">
        <v>118684</v>
      </c>
    </row>
    <row r="211" ht="13.5">
      <c r="I211" s="110">
        <v>35487</v>
      </c>
    </row>
    <row r="212" ht="13.5">
      <c r="I212" s="110">
        <v>16615</v>
      </c>
    </row>
    <row r="213" ht="13.5">
      <c r="I213" s="110">
        <v>39805</v>
      </c>
    </row>
    <row r="214" ht="13.5">
      <c r="I214" s="110">
        <v>35374</v>
      </c>
    </row>
    <row r="215" ht="13.5">
      <c r="I215" s="110">
        <v>15932</v>
      </c>
    </row>
    <row r="216" ht="13.5">
      <c r="I216" s="110">
        <v>221264</v>
      </c>
    </row>
    <row r="217" ht="13.5">
      <c r="I217" s="110">
        <v>18359</v>
      </c>
    </row>
    <row r="218" ht="13.5">
      <c r="I218" s="110">
        <v>30243</v>
      </c>
    </row>
    <row r="219" ht="13.5">
      <c r="I219" s="110">
        <v>39503</v>
      </c>
    </row>
    <row r="220" ht="13.5">
      <c r="I220" s="110">
        <v>25570</v>
      </c>
    </row>
    <row r="221" ht="13.5">
      <c r="I221" s="110">
        <v>25864</v>
      </c>
    </row>
    <row r="222" ht="13.5">
      <c r="I222" s="110">
        <v>40267</v>
      </c>
    </row>
    <row r="223" ht="13.5">
      <c r="I223" s="110">
        <v>26053</v>
      </c>
    </row>
  </sheetData>
  <sheetProtection/>
  <mergeCells count="34">
    <mergeCell ref="H3:H4"/>
    <mergeCell ref="O57:O58"/>
    <mergeCell ref="R2:S2"/>
    <mergeCell ref="P57:Q58"/>
    <mergeCell ref="F2:G2"/>
    <mergeCell ref="H58:J58"/>
    <mergeCell ref="H57:J57"/>
    <mergeCell ref="G3:G4"/>
    <mergeCell ref="B3:B4"/>
    <mergeCell ref="R58:S58"/>
    <mergeCell ref="R57:S57"/>
    <mergeCell ref="H2:J2"/>
    <mergeCell ref="I3:I4"/>
    <mergeCell ref="R5:S5"/>
    <mergeCell ref="B2:D2"/>
    <mergeCell ref="B5:D5"/>
    <mergeCell ref="A1:U1"/>
    <mergeCell ref="O2:O3"/>
    <mergeCell ref="K57:K58"/>
    <mergeCell ref="P2:Q2"/>
    <mergeCell ref="H5:J5"/>
    <mergeCell ref="M5:N5"/>
    <mergeCell ref="B58:D58"/>
    <mergeCell ref="L2:L3"/>
    <mergeCell ref="T57:T58"/>
    <mergeCell ref="U57:U58"/>
    <mergeCell ref="A57:A58"/>
    <mergeCell ref="F57:G58"/>
    <mergeCell ref="M57:N58"/>
    <mergeCell ref="F3:F4"/>
    <mergeCell ref="B57:D57"/>
    <mergeCell ref="F5:G5"/>
    <mergeCell ref="C3:C4"/>
    <mergeCell ref="P5:Q5"/>
  </mergeCells>
  <hyperlinks>
    <hyperlink ref="K57:K58" r:id="rId1" display="日本銀行統計"/>
    <hyperlink ref="M57:N58" r:id="rId2" display="県民経済計算年報"/>
    <hyperlink ref="O57:O58" r:id="rId3" display="都道府県　　決算状況調"/>
  </hyperlinks>
  <printOptions horizontalCentered="1"/>
  <pageMargins left="0.5" right="0.19" top="0.3937007874015748" bottom="0.3937007874015748" header="0.5118110236220472" footer="0.5118110236220472"/>
  <pageSetup horizontalDpi="600" verticalDpi="600" orientation="portrait" paperSize="9" scale="95" r:id="rId4"/>
  <colBreaks count="1" manualBreakCount="1">
    <brk id="1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2009-02-16T06:31:00Z</cp:lastPrinted>
  <dcterms:created xsi:type="dcterms:W3CDTF">2008-02-29T00:33:36Z</dcterms:created>
  <dcterms:modified xsi:type="dcterms:W3CDTF">2009-03-09T06:38:08Z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