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4940" windowHeight="9000" activeTab="0"/>
  </bookViews>
  <sheets>
    <sheet name="244" sheetId="1" r:id="rId1"/>
  </sheets>
  <definedNames>
    <definedName name="_xlnm.Print_Area" localSheetId="0">'244'!$A$1:$U$45</definedName>
  </definedNames>
  <calcPr fullCalcOnLoad="1"/>
</workbook>
</file>

<file path=xl/sharedStrings.xml><?xml version="1.0" encoding="utf-8"?>
<sst xmlns="http://schemas.openxmlformats.org/spreadsheetml/2006/main" count="83" uniqueCount="61">
  <si>
    <t>（単位　人、％）</t>
  </si>
  <si>
    <t>市    町    村</t>
  </si>
  <si>
    <t>知　　　　事</t>
  </si>
  <si>
    <t>県議会議員</t>
  </si>
  <si>
    <t>衆議院議員（小選挙区）</t>
  </si>
  <si>
    <t>衆議院議員（比例代表）</t>
  </si>
  <si>
    <t>参議院議員（選挙区）</t>
  </si>
  <si>
    <t>参議院議員（比例代表）</t>
  </si>
  <si>
    <t>標</t>
  </si>
  <si>
    <t>示</t>
  </si>
  <si>
    <t>当　 日 　の　　　有権者数</t>
  </si>
  <si>
    <t>投　票　者　数</t>
  </si>
  <si>
    <t>投　票　率</t>
  </si>
  <si>
    <t>番号</t>
  </si>
  <si>
    <t>総</t>
  </si>
  <si>
    <t xml:space="preserve">           数</t>
  </si>
  <si>
    <t>市</t>
  </si>
  <si>
    <t xml:space="preserve">           部</t>
  </si>
  <si>
    <t>郡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</si>
  <si>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</si>
  <si>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</si>
  <si>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</si>
  <si>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</si>
  <si>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</si>
  <si>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</si>
  <si>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</si>
  <si>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</si>
  <si>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</si>
  <si>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</si>
  <si>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</si>
  <si>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豊後大野市</t>
  </si>
  <si>
    <t>由布市</t>
  </si>
  <si>
    <t>国東市</t>
  </si>
  <si>
    <t>西</t>
  </si>
  <si>
    <t>大田村</t>
  </si>
  <si>
    <t>東</t>
  </si>
  <si>
    <t>国見町</t>
  </si>
  <si>
    <t>姫島村</t>
  </si>
  <si>
    <t>国東町</t>
  </si>
  <si>
    <t>武蔵町</t>
  </si>
  <si>
    <t>安岐町</t>
  </si>
  <si>
    <t>速</t>
  </si>
  <si>
    <t>日出町</t>
  </si>
  <si>
    <t>山香町</t>
  </si>
  <si>
    <t>大</t>
  </si>
  <si>
    <t>庄内町</t>
  </si>
  <si>
    <t>湯布院町</t>
  </si>
  <si>
    <t>玖</t>
  </si>
  <si>
    <t>九重町</t>
  </si>
  <si>
    <t>玖珠町</t>
  </si>
  <si>
    <t>資料：県市町村振興課</t>
  </si>
  <si>
    <t>（平成19年4月8日）</t>
  </si>
  <si>
    <t>（平成17年9月11日）</t>
  </si>
  <si>
    <t xml:space="preserve">      244.  有　　権　　者　　数　  お　　よ　　び　　投　　票　　率</t>
  </si>
  <si>
    <t>（平成19年7月29日）</t>
  </si>
  <si>
    <t>西国東郡</t>
  </si>
  <si>
    <t>東国東郡</t>
  </si>
  <si>
    <t>速見郡</t>
  </si>
  <si>
    <t>大分郡</t>
  </si>
  <si>
    <t>玖珠郡</t>
  </si>
  <si>
    <t>挾間町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</si>
</sst>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.0"/>
    <numFmt numFmtId="178" formatCode="#,##0.00_ "/>
    <numFmt numFmtId="179" formatCode="#,##0.0_ "/>
    <numFmt numFmtId="180" formatCode="#,##0.0_ ;[Red]\-#,##0.0\ "/>
    <numFmt numFmtId="181" formatCode="#,##0_ ;[Red]\-#,##0\ "/>
    <numFmt numFmtId="182" formatCode="[&lt;=999]000;000\-00"/>
    <numFmt numFmtId="183" formatCode="#,##0_ "/>
    <numFmt numFmtId="184" formatCode="_ * #,##0.0_ ;_ * \-#,##0.0_ ;_ * &quot;-&quot;_ ;_ @_ "/>
    <numFmt numFmtId="185" formatCode="_ * #,##0.00_ ;_ * \-#,##0.00_ ;_ * &quot;-&quot;_ ;_ @_ "/>
    <numFmt numFmtId="186" formatCode="_ * #,##0.000_ ;_ * \-#,##0.000_ ;_ * &quot;-&quot;_ ;_ @_ "/>
    <numFmt numFmtId="187" formatCode="#,##0.0;[Red]#,##0.0"/>
    <numFmt numFmtId="188" formatCode="#,##0.00;[Red]#,##0.00"/>
  </numFmts>
  <fonts count="11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sz val="9"/>
      <name val="ＭＳ 明朝"/>
      <family val="1"/>
    </font>
    <font>
      <sz val="10"/>
      <name val="ＭＳ ゴシック"/>
      <family val="3"/>
    </font>
    <font>
      <sz val="11"/>
      <name val="ＭＳ ゴシック"/>
      <family val="3"/>
    </font>
    <font>
      <sz val="10"/>
      <name val="ＭＳ Ｐゴシック"/>
      <family val="3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</cellStyleXfs>
  <cellXfs count="69">
    <xf numFmtId="0" fontId="0" fillId="0" borderId="0" xfId="0" applyAlignment="1">
      <alignment/>
    </xf>
    <xf numFmtId="0" fontId="0" fillId="0" borderId="0" xfId="0" applyFont="1" applyAlignment="1">
      <alignment/>
    </xf>
    <xf numFmtId="176" fontId="4" fillId="0" borderId="0" xfId="0" applyNumberFormat="1" applyFont="1" applyAlignment="1">
      <alignment/>
    </xf>
    <xf numFmtId="176" fontId="0" fillId="0" borderId="0" xfId="0" applyNumberFormat="1" applyFont="1" applyAlignment="1">
      <alignment/>
    </xf>
    <xf numFmtId="0" fontId="0" fillId="0" borderId="1" xfId="0" applyFont="1" applyBorder="1" applyAlignment="1">
      <alignment/>
    </xf>
    <xf numFmtId="176" fontId="6" fillId="0" borderId="1" xfId="0" applyNumberFormat="1" applyFont="1" applyBorder="1" applyAlignment="1" applyProtection="1">
      <alignment horizontal="center"/>
      <protection/>
    </xf>
    <xf numFmtId="176" fontId="6" fillId="0" borderId="2" xfId="0" applyNumberFormat="1" applyFont="1" applyBorder="1" applyAlignment="1" applyProtection="1">
      <alignment/>
      <protection/>
    </xf>
    <xf numFmtId="176" fontId="6" fillId="0" borderId="1" xfId="0" applyNumberFormat="1" applyFont="1" applyBorder="1" applyAlignment="1" applyProtection="1">
      <alignment horizontal="centerContinuous"/>
      <protection/>
    </xf>
    <xf numFmtId="176" fontId="6" fillId="0" borderId="3" xfId="0" applyNumberFormat="1" applyFont="1" applyBorder="1" applyAlignment="1">
      <alignment horizontal="centerContinuous"/>
    </xf>
    <xf numFmtId="176" fontId="6" fillId="0" borderId="4" xfId="0" applyNumberFormat="1" applyFont="1" applyBorder="1" applyAlignment="1">
      <alignment horizontal="distributed"/>
    </xf>
    <xf numFmtId="176" fontId="6" fillId="0" borderId="4" xfId="0" applyNumberFormat="1" applyFont="1" applyBorder="1" applyAlignment="1">
      <alignment horizontal="center" vertical="center"/>
    </xf>
    <xf numFmtId="0" fontId="7" fillId="0" borderId="0" xfId="0" applyFont="1" applyAlignment="1">
      <alignment/>
    </xf>
    <xf numFmtId="0" fontId="7" fillId="0" borderId="5" xfId="0" applyFont="1" applyBorder="1" applyAlignment="1">
      <alignment/>
    </xf>
    <xf numFmtId="41" fontId="7" fillId="0" borderId="0" xfId="16" applyNumberFormat="1" applyFont="1" applyAlignment="1">
      <alignment/>
    </xf>
    <xf numFmtId="185" fontId="7" fillId="0" borderId="0" xfId="16" applyNumberFormat="1" applyFont="1" applyAlignment="1">
      <alignment/>
    </xf>
    <xf numFmtId="0" fontId="7" fillId="0" borderId="6" xfId="0" applyFont="1" applyBorder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8" fillId="0" borderId="5" xfId="0" applyFont="1" applyBorder="1" applyAlignment="1">
      <alignment/>
    </xf>
    <xf numFmtId="0" fontId="7" fillId="0" borderId="6" xfId="0" applyFont="1" applyBorder="1" applyAlignment="1">
      <alignment/>
    </xf>
    <xf numFmtId="0" fontId="7" fillId="0" borderId="0" xfId="0" applyFont="1" applyBorder="1" applyAlignment="1" applyProtection="1">
      <alignment horizontal="left"/>
      <protection/>
    </xf>
    <xf numFmtId="0" fontId="7" fillId="0" borderId="5" xfId="0" applyFont="1" applyBorder="1" applyAlignment="1" applyProtection="1">
      <alignment/>
      <protection/>
    </xf>
    <xf numFmtId="0" fontId="7" fillId="0" borderId="6" xfId="0" applyFont="1" applyBorder="1" applyAlignment="1" applyProtection="1">
      <alignment horizontal="left"/>
      <protection/>
    </xf>
    <xf numFmtId="0" fontId="7" fillId="0" borderId="5" xfId="0" applyFont="1" applyBorder="1" applyAlignment="1" applyProtection="1">
      <alignment horizontal="left"/>
      <protection/>
    </xf>
    <xf numFmtId="0" fontId="4" fillId="0" borderId="0" xfId="0" applyFont="1" applyAlignment="1">
      <alignment/>
    </xf>
    <xf numFmtId="0" fontId="4" fillId="0" borderId="5" xfId="0" applyFont="1" applyBorder="1" applyAlignment="1">
      <alignment/>
    </xf>
    <xf numFmtId="41" fontId="9" fillId="0" borderId="0" xfId="16" applyNumberFormat="1" applyFont="1" applyAlignment="1">
      <alignment/>
    </xf>
    <xf numFmtId="185" fontId="9" fillId="0" borderId="0" xfId="16" applyNumberFormat="1" applyFont="1" applyAlignment="1">
      <alignment/>
    </xf>
    <xf numFmtId="0" fontId="4" fillId="0" borderId="6" xfId="0" applyFont="1" applyBorder="1" applyAlignment="1">
      <alignment/>
    </xf>
    <xf numFmtId="0" fontId="4" fillId="0" borderId="5" xfId="0" applyFont="1" applyBorder="1" applyAlignment="1" applyProtection="1">
      <alignment horizontal="distributed"/>
      <protection/>
    </xf>
    <xf numFmtId="41" fontId="4" fillId="0" borderId="0" xfId="16" applyNumberFormat="1" applyFont="1" applyAlignment="1" applyProtection="1">
      <alignment/>
      <protection locked="0"/>
    </xf>
    <xf numFmtId="185" fontId="4" fillId="0" borderId="0" xfId="16" applyNumberFormat="1" applyFont="1" applyAlignment="1">
      <alignment/>
    </xf>
    <xf numFmtId="41" fontId="4" fillId="0" borderId="0" xfId="16" applyNumberFormat="1" applyFont="1" applyFill="1" applyAlignment="1" applyProtection="1">
      <alignment/>
      <protection locked="0"/>
    </xf>
    <xf numFmtId="41" fontId="4" fillId="0" borderId="0" xfId="16" applyNumberFormat="1" applyFont="1" applyAlignment="1">
      <alignment/>
    </xf>
    <xf numFmtId="0" fontId="4" fillId="0" borderId="6" xfId="0" applyFont="1" applyBorder="1" applyAlignment="1">
      <alignment horizontal="center"/>
    </xf>
    <xf numFmtId="0" fontId="10" fillId="0" borderId="0" xfId="0" applyFont="1" applyAlignment="1">
      <alignment/>
    </xf>
    <xf numFmtId="41" fontId="4" fillId="0" borderId="0" xfId="16" applyNumberFormat="1" applyFont="1" applyAlignment="1" applyProtection="1">
      <alignment horizontal="right"/>
      <protection locked="0"/>
    </xf>
    <xf numFmtId="185" fontId="4" fillId="0" borderId="0" xfId="16" applyNumberFormat="1" applyFont="1" applyAlignment="1">
      <alignment horizontal="right"/>
    </xf>
    <xf numFmtId="41" fontId="7" fillId="0" borderId="0" xfId="16" applyNumberFormat="1" applyFont="1" applyAlignment="1" applyProtection="1">
      <alignment/>
      <protection/>
    </xf>
    <xf numFmtId="41" fontId="7" fillId="0" borderId="0" xfId="16" applyNumberFormat="1" applyFont="1" applyFill="1" applyAlignment="1" applyProtection="1">
      <alignment/>
      <protection/>
    </xf>
    <xf numFmtId="0" fontId="7" fillId="0" borderId="6" xfId="0" applyFont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4" fillId="0" borderId="7" xfId="0" applyFont="1" applyBorder="1" applyAlignment="1">
      <alignment/>
    </xf>
    <xf numFmtId="0" fontId="4" fillId="0" borderId="8" xfId="0" applyFont="1" applyBorder="1" applyAlignment="1" applyProtection="1">
      <alignment horizontal="distributed"/>
      <protection/>
    </xf>
    <xf numFmtId="41" fontId="4" fillId="0" borderId="7" xfId="16" applyNumberFormat="1" applyFont="1" applyBorder="1" applyAlignment="1" applyProtection="1">
      <alignment/>
      <protection locked="0"/>
    </xf>
    <xf numFmtId="185" fontId="4" fillId="0" borderId="7" xfId="16" applyNumberFormat="1" applyFont="1" applyBorder="1" applyAlignment="1">
      <alignment/>
    </xf>
    <xf numFmtId="41" fontId="4" fillId="0" borderId="7" xfId="16" applyNumberFormat="1" applyFont="1" applyFill="1" applyBorder="1" applyAlignment="1" applyProtection="1">
      <alignment/>
      <protection locked="0"/>
    </xf>
    <xf numFmtId="41" fontId="4" fillId="0" borderId="7" xfId="16" applyNumberFormat="1" applyFont="1" applyBorder="1" applyAlignment="1">
      <alignment/>
    </xf>
    <xf numFmtId="0" fontId="4" fillId="0" borderId="9" xfId="0" applyFont="1" applyBorder="1" applyAlignment="1">
      <alignment/>
    </xf>
    <xf numFmtId="0" fontId="9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7" xfId="0" applyFont="1" applyBorder="1" applyAlignment="1">
      <alignment horizontal="distributed"/>
    </xf>
    <xf numFmtId="0" fontId="7" fillId="0" borderId="0" xfId="0" applyFont="1" applyBorder="1" applyAlignment="1" applyProtection="1">
      <alignment horizontal="distributed"/>
      <protection/>
    </xf>
    <xf numFmtId="0" fontId="7" fillId="0" borderId="5" xfId="0" applyFont="1" applyBorder="1" applyAlignment="1" applyProtection="1">
      <alignment horizontal="distributed"/>
      <protection/>
    </xf>
    <xf numFmtId="0" fontId="7" fillId="0" borderId="0" xfId="0" applyFont="1" applyAlignment="1" applyProtection="1">
      <alignment horizontal="distributed"/>
      <protection/>
    </xf>
    <xf numFmtId="0" fontId="10" fillId="0" borderId="0" xfId="0" applyFont="1" applyAlignment="1">
      <alignment horizontal="center"/>
    </xf>
    <xf numFmtId="49" fontId="6" fillId="0" borderId="9" xfId="0" applyNumberFormat="1" applyFont="1" applyBorder="1" applyAlignment="1" applyProtection="1">
      <alignment horizontal="center"/>
      <protection/>
    </xf>
    <xf numFmtId="49" fontId="6" fillId="0" borderId="7" xfId="0" applyNumberFormat="1" applyFont="1" applyBorder="1" applyAlignment="1" applyProtection="1">
      <alignment horizontal="center"/>
      <protection/>
    </xf>
    <xf numFmtId="49" fontId="6" fillId="0" borderId="8" xfId="0" applyNumberFormat="1" applyFont="1" applyBorder="1" applyAlignment="1" applyProtection="1">
      <alignment horizontal="center"/>
      <protection/>
    </xf>
    <xf numFmtId="176" fontId="6" fillId="0" borderId="6" xfId="0" applyNumberFormat="1" applyFont="1" applyBorder="1" applyAlignment="1" applyProtection="1">
      <alignment horizontal="center"/>
      <protection/>
    </xf>
    <xf numFmtId="176" fontId="6" fillId="0" borderId="0" xfId="0" applyNumberFormat="1" applyFont="1" applyBorder="1" applyAlignment="1" applyProtection="1">
      <alignment horizontal="center"/>
      <protection/>
    </xf>
    <xf numFmtId="176" fontId="6" fillId="0" borderId="5" xfId="0" applyNumberFormat="1" applyFont="1" applyBorder="1" applyAlignment="1" applyProtection="1">
      <alignment horizontal="center"/>
      <protection/>
    </xf>
    <xf numFmtId="176" fontId="6" fillId="0" borderId="0" xfId="0" applyNumberFormat="1" applyFont="1" applyBorder="1" applyAlignment="1" applyProtection="1">
      <alignment horizontal="center" vertical="center"/>
      <protection/>
    </xf>
    <xf numFmtId="176" fontId="6" fillId="0" borderId="5" xfId="0" applyNumberFormat="1" applyFont="1" applyBorder="1" applyAlignment="1" applyProtection="1">
      <alignment horizontal="center" vertical="center"/>
      <protection/>
    </xf>
    <xf numFmtId="176" fontId="6" fillId="0" borderId="7" xfId="0" applyNumberFormat="1" applyFont="1" applyBorder="1" applyAlignment="1" applyProtection="1">
      <alignment horizontal="center" vertical="center"/>
      <protection/>
    </xf>
    <xf numFmtId="176" fontId="6" fillId="0" borderId="8" xfId="0" applyNumberFormat="1" applyFont="1" applyBorder="1" applyAlignment="1" applyProtection="1">
      <alignment horizontal="center" vertical="center"/>
      <protection/>
    </xf>
    <xf numFmtId="176" fontId="6" fillId="0" borderId="9" xfId="0" applyNumberFormat="1" applyFont="1" applyBorder="1" applyAlignment="1" applyProtection="1">
      <alignment horizontal="center"/>
      <protection locked="0"/>
    </xf>
    <xf numFmtId="176" fontId="6" fillId="0" borderId="7" xfId="0" applyNumberFormat="1" applyFont="1" applyBorder="1" applyAlignment="1" applyProtection="1">
      <alignment horizontal="center"/>
      <protection locked="0"/>
    </xf>
    <xf numFmtId="176" fontId="6" fillId="0" borderId="8" xfId="0" applyNumberFormat="1" applyFont="1" applyBorder="1" applyAlignment="1" applyProtection="1">
      <alignment horizontal="center"/>
      <protection locked="0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統計年鑑書式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U45"/>
  <sheetViews>
    <sheetView showZeros="0" tabSelected="1" view="pageBreakPreview" zoomScaleSheetLayoutView="100" workbookViewId="0" topLeftCell="A1">
      <selection activeCell="A1" sqref="A1:U1"/>
    </sheetView>
  </sheetViews>
  <sheetFormatPr defaultColWidth="9.00390625" defaultRowHeight="13.5"/>
  <cols>
    <col min="1" max="1" width="2.50390625" style="1" customWidth="1"/>
    <col min="2" max="2" width="12.625" style="1" customWidth="1"/>
    <col min="3" max="3" width="11.375" style="1" customWidth="1"/>
    <col min="4" max="4" width="12.25390625" style="1" bestFit="1" customWidth="1"/>
    <col min="5" max="6" width="11.375" style="1" customWidth="1"/>
    <col min="7" max="7" width="12.25390625" style="1" bestFit="1" customWidth="1"/>
    <col min="8" max="9" width="11.375" style="1" customWidth="1"/>
    <col min="10" max="10" width="12.25390625" style="1" bestFit="1" customWidth="1"/>
    <col min="11" max="11" width="11.375" style="1" customWidth="1"/>
    <col min="12" max="12" width="13.00390625" style="1" customWidth="1"/>
    <col min="13" max="13" width="12.25390625" style="1" bestFit="1" customWidth="1"/>
    <col min="14" max="15" width="13.00390625" style="1" customWidth="1"/>
    <col min="16" max="16" width="12.25390625" style="1" bestFit="1" customWidth="1"/>
    <col min="17" max="18" width="13.00390625" style="1" customWidth="1"/>
    <col min="19" max="19" width="12.875" style="1" bestFit="1" customWidth="1"/>
    <col min="20" max="20" width="13.00390625" style="1" customWidth="1"/>
    <col min="21" max="21" width="2.625" style="1" customWidth="1"/>
    <col min="22" max="16384" width="9.00390625" style="1" customWidth="1"/>
  </cols>
  <sheetData>
    <row r="1" spans="1:21" ht="18.75" customHeight="1">
      <c r="A1" s="55" t="s">
        <v>53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</row>
    <row r="2" spans="2:13" ht="14.25" thickBot="1">
      <c r="B2" s="2" t="s">
        <v>0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21" ht="2.25" customHeight="1" thickTop="1">
      <c r="A3" s="4"/>
      <c r="B3" s="5"/>
      <c r="C3" s="6"/>
      <c r="D3" s="7"/>
      <c r="E3" s="8"/>
      <c r="F3" s="6"/>
      <c r="G3" s="7"/>
      <c r="H3" s="8"/>
      <c r="I3" s="6"/>
      <c r="J3" s="7"/>
      <c r="K3" s="8"/>
      <c r="L3" s="6"/>
      <c r="M3" s="7"/>
      <c r="N3" s="8"/>
      <c r="O3" s="6"/>
      <c r="P3" s="7"/>
      <c r="Q3" s="8"/>
      <c r="R3" s="6"/>
      <c r="S3" s="7"/>
      <c r="T3" s="8"/>
      <c r="U3" s="7"/>
    </row>
    <row r="4" spans="1:21" ht="10.5" customHeight="1">
      <c r="A4" s="62" t="s">
        <v>1</v>
      </c>
      <c r="B4" s="63"/>
      <c r="C4" s="59" t="s">
        <v>2</v>
      </c>
      <c r="D4" s="60"/>
      <c r="E4" s="61"/>
      <c r="F4" s="59" t="s">
        <v>3</v>
      </c>
      <c r="G4" s="60"/>
      <c r="H4" s="61"/>
      <c r="I4" s="59" t="s">
        <v>4</v>
      </c>
      <c r="J4" s="60"/>
      <c r="K4" s="61"/>
      <c r="L4" s="59" t="s">
        <v>5</v>
      </c>
      <c r="M4" s="60"/>
      <c r="N4" s="61"/>
      <c r="O4" s="59" t="s">
        <v>6</v>
      </c>
      <c r="P4" s="60"/>
      <c r="Q4" s="61"/>
      <c r="R4" s="59" t="s">
        <v>7</v>
      </c>
      <c r="S4" s="60"/>
      <c r="T4" s="61"/>
      <c r="U4" s="50" t="s">
        <v>8</v>
      </c>
    </row>
    <row r="5" spans="1:21" ht="11.25" customHeight="1">
      <c r="A5" s="62"/>
      <c r="B5" s="63"/>
      <c r="C5" s="56" t="s">
        <v>51</v>
      </c>
      <c r="D5" s="57"/>
      <c r="E5" s="58"/>
      <c r="F5" s="56" t="s">
        <v>51</v>
      </c>
      <c r="G5" s="57"/>
      <c r="H5" s="58"/>
      <c r="I5" s="66" t="s">
        <v>52</v>
      </c>
      <c r="J5" s="67"/>
      <c r="K5" s="68"/>
      <c r="L5" s="66" t="s">
        <v>52</v>
      </c>
      <c r="M5" s="67"/>
      <c r="N5" s="68"/>
      <c r="O5" s="66" t="s">
        <v>54</v>
      </c>
      <c r="P5" s="67"/>
      <c r="Q5" s="68"/>
      <c r="R5" s="66" t="s">
        <v>54</v>
      </c>
      <c r="S5" s="67"/>
      <c r="T5" s="68"/>
      <c r="U5" s="50" t="s">
        <v>9</v>
      </c>
    </row>
    <row r="6" spans="1:21" ht="22.5">
      <c r="A6" s="64"/>
      <c r="B6" s="65"/>
      <c r="C6" s="9" t="s">
        <v>10</v>
      </c>
      <c r="D6" s="10" t="s">
        <v>11</v>
      </c>
      <c r="E6" s="10" t="s">
        <v>12</v>
      </c>
      <c r="F6" s="9" t="s">
        <v>10</v>
      </c>
      <c r="G6" s="10" t="s">
        <v>11</v>
      </c>
      <c r="H6" s="10" t="s">
        <v>12</v>
      </c>
      <c r="I6" s="9" t="s">
        <v>10</v>
      </c>
      <c r="J6" s="10" t="s">
        <v>11</v>
      </c>
      <c r="K6" s="10" t="s">
        <v>12</v>
      </c>
      <c r="L6" s="9" t="s">
        <v>10</v>
      </c>
      <c r="M6" s="10" t="s">
        <v>11</v>
      </c>
      <c r="N6" s="10" t="s">
        <v>12</v>
      </c>
      <c r="O6" s="9" t="s">
        <v>10</v>
      </c>
      <c r="P6" s="10" t="s">
        <v>11</v>
      </c>
      <c r="Q6" s="10" t="s">
        <v>12</v>
      </c>
      <c r="R6" s="9" t="s">
        <v>10</v>
      </c>
      <c r="S6" s="10" t="s">
        <v>11</v>
      </c>
      <c r="T6" s="10" t="s">
        <v>12</v>
      </c>
      <c r="U6" s="51" t="s">
        <v>13</v>
      </c>
    </row>
    <row r="7" spans="1:21" s="16" customFormat="1" ht="13.5" customHeight="1">
      <c r="A7" s="11" t="s">
        <v>14</v>
      </c>
      <c r="B7" s="12" t="s">
        <v>15</v>
      </c>
      <c r="C7" s="13">
        <f>C9+C11</f>
        <v>981107</v>
      </c>
      <c r="D7" s="13">
        <f>D9+D11</f>
        <v>645435</v>
      </c>
      <c r="E7" s="14">
        <f>ROUND(D7/C7*100,2)</f>
        <v>65.79</v>
      </c>
      <c r="F7" s="13">
        <f>F9+F11</f>
        <v>950620</v>
      </c>
      <c r="G7" s="13">
        <f>G9+G11</f>
        <v>628134</v>
      </c>
      <c r="H7" s="14">
        <f>ROUND(G7/F7*100,2)</f>
        <v>66.08</v>
      </c>
      <c r="I7" s="13">
        <f>I9+I11</f>
        <v>994199</v>
      </c>
      <c r="J7" s="13">
        <f>J9+J11</f>
        <v>720722</v>
      </c>
      <c r="K7" s="14">
        <f>J7/I7*100</f>
        <v>72.49273032863643</v>
      </c>
      <c r="L7" s="13">
        <f>L9+L11</f>
        <v>994593</v>
      </c>
      <c r="M7" s="13">
        <f>M9+M11</f>
        <v>720442</v>
      </c>
      <c r="N7" s="14">
        <f>M7/L7*100</f>
        <v>72.43586069879841</v>
      </c>
      <c r="O7" s="13">
        <f>O9+O11</f>
        <v>995038</v>
      </c>
      <c r="P7" s="13">
        <f>P9+P11</f>
        <v>627267</v>
      </c>
      <c r="Q7" s="14">
        <f>ROUND(P7/O7*100,2)</f>
        <v>63.04</v>
      </c>
      <c r="R7" s="13">
        <f>R9+R11</f>
        <v>995038</v>
      </c>
      <c r="S7" s="13">
        <f>S9+S11</f>
        <v>627200</v>
      </c>
      <c r="T7" s="14">
        <f>ROUND(S7/R7*100,2)</f>
        <v>63.03</v>
      </c>
      <c r="U7" s="15" t="s">
        <v>14</v>
      </c>
    </row>
    <row r="8" spans="1:21" s="16" customFormat="1" ht="3" customHeight="1">
      <c r="A8" s="17"/>
      <c r="B8" s="18"/>
      <c r="C8" s="13"/>
      <c r="D8" s="13"/>
      <c r="E8" s="14"/>
      <c r="F8" s="13"/>
      <c r="G8" s="13"/>
      <c r="H8" s="14"/>
      <c r="I8" s="13"/>
      <c r="J8" s="13"/>
      <c r="K8" s="14"/>
      <c r="L8" s="13"/>
      <c r="M8" s="13"/>
      <c r="N8" s="13"/>
      <c r="O8" s="13"/>
      <c r="P8" s="13"/>
      <c r="Q8" s="14"/>
      <c r="R8" s="13"/>
      <c r="S8" s="13"/>
      <c r="T8" s="14"/>
      <c r="U8" s="19"/>
    </row>
    <row r="9" spans="1:21" s="16" customFormat="1" ht="13.5">
      <c r="A9" s="20" t="s">
        <v>16</v>
      </c>
      <c r="B9" s="21" t="s">
        <v>17</v>
      </c>
      <c r="C9" s="13">
        <f>SUM(C13:C26)</f>
        <v>932328</v>
      </c>
      <c r="D9" s="13">
        <f>SUM(D13:D26)</f>
        <v>609187</v>
      </c>
      <c r="E9" s="14">
        <f>ROUND(D9/C9*100,2)</f>
        <v>65.34</v>
      </c>
      <c r="F9" s="13">
        <f>SUM(F13:F26)</f>
        <v>904021</v>
      </c>
      <c r="G9" s="13">
        <f>SUM(G13:G26)</f>
        <v>593834</v>
      </c>
      <c r="H9" s="14">
        <f>ROUND(G9/F9*100,2)</f>
        <v>65.69</v>
      </c>
      <c r="I9" s="13">
        <f>SUM(I13:I26)</f>
        <v>876444</v>
      </c>
      <c r="J9" s="13">
        <f>SUM(J13:J26)</f>
        <v>632059</v>
      </c>
      <c r="K9" s="14">
        <f>J9/I9*100</f>
        <v>72.1163017831145</v>
      </c>
      <c r="L9" s="13">
        <f>SUM(L13:L26)</f>
        <v>876788</v>
      </c>
      <c r="M9" s="13">
        <f>SUM(M13:M26)</f>
        <v>631799</v>
      </c>
      <c r="N9" s="14">
        <f>M9/L9*100</f>
        <v>72.05835390082893</v>
      </c>
      <c r="O9" s="13">
        <f>SUM(O13:O26)</f>
        <v>945614</v>
      </c>
      <c r="P9" s="13">
        <f>SUM(P13:P26)</f>
        <v>594907</v>
      </c>
      <c r="Q9" s="14">
        <f>ROUND(P9/O9*100,2)</f>
        <v>62.91</v>
      </c>
      <c r="R9" s="13">
        <f>SUM(R13:R26)</f>
        <v>945614</v>
      </c>
      <c r="S9" s="13">
        <f>SUM(S13:S26)</f>
        <v>594844</v>
      </c>
      <c r="T9" s="14">
        <f>ROUND(S9/R9*100,2)</f>
        <v>62.91</v>
      </c>
      <c r="U9" s="22" t="s">
        <v>16</v>
      </c>
    </row>
    <row r="10" spans="1:21" s="16" customFormat="1" ht="3" customHeight="1">
      <c r="A10" s="20"/>
      <c r="B10" s="23"/>
      <c r="C10" s="13"/>
      <c r="D10" s="13"/>
      <c r="E10" s="14"/>
      <c r="F10" s="13"/>
      <c r="G10" s="13"/>
      <c r="H10" s="14"/>
      <c r="I10" s="13"/>
      <c r="J10" s="13"/>
      <c r="K10" s="14"/>
      <c r="L10" s="13"/>
      <c r="M10" s="13"/>
      <c r="N10" s="13"/>
      <c r="O10" s="13"/>
      <c r="P10" s="13"/>
      <c r="Q10" s="14"/>
      <c r="R10" s="13"/>
      <c r="S10" s="13"/>
      <c r="T10" s="14"/>
      <c r="U10" s="22"/>
    </row>
    <row r="11" spans="1:21" s="16" customFormat="1" ht="13.5">
      <c r="A11" s="20" t="s">
        <v>18</v>
      </c>
      <c r="B11" s="23" t="s">
        <v>17</v>
      </c>
      <c r="C11" s="13">
        <f>C27+C29+C35+C38+C42</f>
        <v>48779</v>
      </c>
      <c r="D11" s="13">
        <f>D27+D29+D35+D38+D42</f>
        <v>36248</v>
      </c>
      <c r="E11" s="14">
        <f>ROUND(D11/C11*100,2)</f>
        <v>74.31</v>
      </c>
      <c r="F11" s="13">
        <f>F27+F29+F35+F38+F42</f>
        <v>46599</v>
      </c>
      <c r="G11" s="13">
        <f>G27+G29+G35+G38+G42</f>
        <v>34300</v>
      </c>
      <c r="H11" s="14">
        <f>ROUND(G11/F11*100,2)</f>
        <v>73.61</v>
      </c>
      <c r="I11" s="13">
        <f>I27+I29+I35+I38+I42</f>
        <v>117755</v>
      </c>
      <c r="J11" s="13">
        <f>J27+J29+J35+J38+J42</f>
        <v>88663</v>
      </c>
      <c r="K11" s="14">
        <f>J11/I11*100</f>
        <v>75.29446732622819</v>
      </c>
      <c r="L11" s="13">
        <f>L27+L29+L35+L38+L42</f>
        <v>117805</v>
      </c>
      <c r="M11" s="13">
        <f>M27+M29+M35+M38+M42</f>
        <v>88643</v>
      </c>
      <c r="N11" s="14">
        <f>M11/L11*100</f>
        <v>75.24553287211918</v>
      </c>
      <c r="O11" s="13">
        <f>O27+O29+O35+O38+O42</f>
        <v>49424</v>
      </c>
      <c r="P11" s="13">
        <f>P27+P29+P35+P38+P42</f>
        <v>32360</v>
      </c>
      <c r="Q11" s="14">
        <f>ROUND(P11/O11*100,2)</f>
        <v>65.47</v>
      </c>
      <c r="R11" s="13">
        <f>R27+R29+R35+R38+R42</f>
        <v>49424</v>
      </c>
      <c r="S11" s="13">
        <f>S27+S29+S35+S38+S42</f>
        <v>32356</v>
      </c>
      <c r="T11" s="14">
        <f>ROUND(S11/R11*100,2)</f>
        <v>65.47</v>
      </c>
      <c r="U11" s="22" t="s">
        <v>18</v>
      </c>
    </row>
    <row r="12" spans="1:21" ht="3.75" customHeight="1">
      <c r="A12" s="24"/>
      <c r="B12" s="25"/>
      <c r="C12" s="26"/>
      <c r="D12" s="26"/>
      <c r="E12" s="27"/>
      <c r="F12" s="26"/>
      <c r="G12" s="26"/>
      <c r="H12" s="27"/>
      <c r="I12" s="26"/>
      <c r="J12" s="26"/>
      <c r="K12" s="26"/>
      <c r="L12" s="26"/>
      <c r="M12" s="26"/>
      <c r="N12" s="27"/>
      <c r="O12" s="26"/>
      <c r="P12" s="26"/>
      <c r="Q12" s="27"/>
      <c r="R12" s="26"/>
      <c r="S12" s="26"/>
      <c r="T12" s="27"/>
      <c r="U12" s="28"/>
    </row>
    <row r="13" spans="1:21" s="35" customFormat="1" ht="13.5">
      <c r="A13" s="24">
        <v>1</v>
      </c>
      <c r="B13" s="29" t="s">
        <v>19</v>
      </c>
      <c r="C13" s="30">
        <v>364569</v>
      </c>
      <c r="D13" s="30">
        <v>212328</v>
      </c>
      <c r="E13" s="31">
        <f aca="true" t="shared" si="0" ref="E13:E26">ROUND(D13/C13*100,2)</f>
        <v>58.24</v>
      </c>
      <c r="F13" s="30">
        <v>364569</v>
      </c>
      <c r="G13" s="30">
        <v>212037</v>
      </c>
      <c r="H13" s="31">
        <f aca="true" t="shared" si="1" ref="H13:H25">ROUND(G13/F13*100,2)</f>
        <v>58.16</v>
      </c>
      <c r="I13" s="32">
        <v>366412</v>
      </c>
      <c r="J13" s="32">
        <v>254597</v>
      </c>
      <c r="K13" s="31">
        <f aca="true" t="shared" si="2" ref="K13:K24">J13/I13*100</f>
        <v>69.48380511555298</v>
      </c>
      <c r="L13" s="30">
        <v>366516</v>
      </c>
      <c r="M13" s="30">
        <v>254540</v>
      </c>
      <c r="N13" s="31">
        <f aca="true" t="shared" si="3" ref="N13:N24">M13/L13*100</f>
        <v>69.44853703521811</v>
      </c>
      <c r="O13" s="30">
        <v>371682</v>
      </c>
      <c r="P13" s="30">
        <v>215249</v>
      </c>
      <c r="Q13" s="31">
        <f aca="true" t="shared" si="4" ref="Q13:Q26">ROUND(P13/O13*100,2)</f>
        <v>57.91</v>
      </c>
      <c r="R13" s="33">
        <v>371682</v>
      </c>
      <c r="S13" s="30">
        <v>215225</v>
      </c>
      <c r="T13" s="31">
        <f aca="true" t="shared" si="5" ref="T13:T26">ROUND(S13/R13*100,2)</f>
        <v>57.91</v>
      </c>
      <c r="U13" s="34">
        <v>1</v>
      </c>
    </row>
    <row r="14" spans="1:21" s="35" customFormat="1" ht="13.5">
      <c r="A14" s="24">
        <f aca="true" t="shared" si="6" ref="A14:A23">A13+1</f>
        <v>2</v>
      </c>
      <c r="B14" s="29" t="s">
        <v>20</v>
      </c>
      <c r="C14" s="30">
        <v>100436</v>
      </c>
      <c r="D14" s="30">
        <v>62297</v>
      </c>
      <c r="E14" s="31">
        <f t="shared" si="0"/>
        <v>62.03</v>
      </c>
      <c r="F14" s="30">
        <v>100436</v>
      </c>
      <c r="G14" s="30">
        <v>62231</v>
      </c>
      <c r="H14" s="31">
        <f t="shared" si="1"/>
        <v>61.96</v>
      </c>
      <c r="I14" s="32">
        <v>102111</v>
      </c>
      <c r="J14" s="32">
        <v>74526</v>
      </c>
      <c r="K14" s="31">
        <f t="shared" si="2"/>
        <v>72.9852807239181</v>
      </c>
      <c r="L14" s="30">
        <v>102158</v>
      </c>
      <c r="M14" s="30">
        <v>74517</v>
      </c>
      <c r="N14" s="31">
        <f t="shared" si="3"/>
        <v>72.94289238238807</v>
      </c>
      <c r="O14" s="30">
        <v>101870</v>
      </c>
      <c r="P14" s="30">
        <v>62584</v>
      </c>
      <c r="Q14" s="31">
        <f t="shared" si="4"/>
        <v>61.44</v>
      </c>
      <c r="R14" s="33">
        <v>101870</v>
      </c>
      <c r="S14" s="30">
        <v>62583</v>
      </c>
      <c r="T14" s="31">
        <f t="shared" si="5"/>
        <v>61.43</v>
      </c>
      <c r="U14" s="34">
        <f aca="true" t="shared" si="7" ref="U14:U23">U13+1</f>
        <v>2</v>
      </c>
    </row>
    <row r="15" spans="1:21" s="35" customFormat="1" ht="13.5">
      <c r="A15" s="24">
        <f t="shared" si="6"/>
        <v>3</v>
      </c>
      <c r="B15" s="29" t="s">
        <v>21</v>
      </c>
      <c r="C15" s="30">
        <v>68081</v>
      </c>
      <c r="D15" s="30">
        <v>45854</v>
      </c>
      <c r="E15" s="31">
        <f t="shared" si="0"/>
        <v>67.35</v>
      </c>
      <c r="F15" s="30">
        <v>68081</v>
      </c>
      <c r="G15" s="30">
        <v>45830</v>
      </c>
      <c r="H15" s="31">
        <f t="shared" si="1"/>
        <v>67.32</v>
      </c>
      <c r="I15" s="32">
        <v>68478</v>
      </c>
      <c r="J15" s="32">
        <v>51232</v>
      </c>
      <c r="K15" s="31">
        <f t="shared" si="2"/>
        <v>74.81526913753322</v>
      </c>
      <c r="L15" s="30">
        <v>68511</v>
      </c>
      <c r="M15" s="30">
        <v>51227</v>
      </c>
      <c r="N15" s="31">
        <f t="shared" si="3"/>
        <v>74.77193443388653</v>
      </c>
      <c r="O15" s="30">
        <v>69159</v>
      </c>
      <c r="P15" s="30">
        <v>43136</v>
      </c>
      <c r="Q15" s="31">
        <f t="shared" si="4"/>
        <v>62.37</v>
      </c>
      <c r="R15" s="33">
        <v>69159</v>
      </c>
      <c r="S15" s="30">
        <v>43150</v>
      </c>
      <c r="T15" s="31">
        <f t="shared" si="5"/>
        <v>62.39</v>
      </c>
      <c r="U15" s="34">
        <f t="shared" si="7"/>
        <v>3</v>
      </c>
    </row>
    <row r="16" spans="1:21" s="35" customFormat="1" ht="13.5">
      <c r="A16" s="24">
        <f t="shared" si="6"/>
        <v>4</v>
      </c>
      <c r="B16" s="29" t="s">
        <v>22</v>
      </c>
      <c r="C16" s="30">
        <v>59794</v>
      </c>
      <c r="D16" s="30">
        <v>45023</v>
      </c>
      <c r="E16" s="31">
        <f t="shared" si="0"/>
        <v>75.3</v>
      </c>
      <c r="F16" s="30">
        <v>59794</v>
      </c>
      <c r="G16" s="30">
        <v>44929</v>
      </c>
      <c r="H16" s="31">
        <f t="shared" si="1"/>
        <v>75.14</v>
      </c>
      <c r="I16" s="32">
        <v>61134</v>
      </c>
      <c r="J16" s="32">
        <v>45437</v>
      </c>
      <c r="K16" s="31">
        <f t="shared" si="2"/>
        <v>74.3236169725521</v>
      </c>
      <c r="L16" s="30">
        <v>61172</v>
      </c>
      <c r="M16" s="30">
        <v>45431</v>
      </c>
      <c r="N16" s="31">
        <f t="shared" si="3"/>
        <v>74.26763878898842</v>
      </c>
      <c r="O16" s="30">
        <v>60459</v>
      </c>
      <c r="P16" s="30">
        <v>46651</v>
      </c>
      <c r="Q16" s="31">
        <f t="shared" si="4"/>
        <v>77.16</v>
      </c>
      <c r="R16" s="33">
        <v>60459</v>
      </c>
      <c r="S16" s="30">
        <v>46625</v>
      </c>
      <c r="T16" s="31">
        <f t="shared" si="5"/>
        <v>77.12</v>
      </c>
      <c r="U16" s="34">
        <f t="shared" si="7"/>
        <v>4</v>
      </c>
    </row>
    <row r="17" spans="1:21" s="35" customFormat="1" ht="13.5">
      <c r="A17" s="24">
        <f t="shared" si="6"/>
        <v>5</v>
      </c>
      <c r="B17" s="29" t="s">
        <v>23</v>
      </c>
      <c r="C17" s="30">
        <v>68452</v>
      </c>
      <c r="D17" s="30">
        <v>48427</v>
      </c>
      <c r="E17" s="31">
        <f t="shared" si="0"/>
        <v>70.75</v>
      </c>
      <c r="F17" s="30">
        <v>68452</v>
      </c>
      <c r="G17" s="30">
        <v>48409</v>
      </c>
      <c r="H17" s="31">
        <f t="shared" si="1"/>
        <v>70.72</v>
      </c>
      <c r="I17" s="32">
        <v>69490</v>
      </c>
      <c r="J17" s="32">
        <v>49198</v>
      </c>
      <c r="K17" s="31">
        <f t="shared" si="2"/>
        <v>70.79867606849906</v>
      </c>
      <c r="L17" s="30">
        <v>69504</v>
      </c>
      <c r="M17" s="30">
        <v>49190</v>
      </c>
      <c r="N17" s="31">
        <f t="shared" si="3"/>
        <v>70.77290515653776</v>
      </c>
      <c r="O17" s="30">
        <v>68643</v>
      </c>
      <c r="P17" s="30">
        <v>46272</v>
      </c>
      <c r="Q17" s="31">
        <f t="shared" si="4"/>
        <v>67.41</v>
      </c>
      <c r="R17" s="33">
        <v>68643</v>
      </c>
      <c r="S17" s="30">
        <v>46265</v>
      </c>
      <c r="T17" s="31">
        <f t="shared" si="5"/>
        <v>67.4</v>
      </c>
      <c r="U17" s="34">
        <f t="shared" si="7"/>
        <v>5</v>
      </c>
    </row>
    <row r="18" spans="1:21" s="35" customFormat="1" ht="13.5">
      <c r="A18" s="24">
        <f t="shared" si="6"/>
        <v>6</v>
      </c>
      <c r="B18" s="29" t="s">
        <v>24</v>
      </c>
      <c r="C18" s="30">
        <v>36949</v>
      </c>
      <c r="D18" s="30">
        <v>25437</v>
      </c>
      <c r="E18" s="31">
        <f t="shared" si="0"/>
        <v>68.84</v>
      </c>
      <c r="F18" s="30">
        <v>36949</v>
      </c>
      <c r="G18" s="30">
        <v>25429</v>
      </c>
      <c r="H18" s="31">
        <f t="shared" si="1"/>
        <v>68.82</v>
      </c>
      <c r="I18" s="32">
        <v>37681</v>
      </c>
      <c r="J18" s="32">
        <v>27302</v>
      </c>
      <c r="K18" s="31">
        <f t="shared" si="2"/>
        <v>72.455614235291</v>
      </c>
      <c r="L18" s="30">
        <v>37694</v>
      </c>
      <c r="M18" s="30">
        <v>27301</v>
      </c>
      <c r="N18" s="31">
        <f t="shared" si="3"/>
        <v>72.4279726216374</v>
      </c>
      <c r="O18" s="30">
        <v>37327</v>
      </c>
      <c r="P18" s="30">
        <v>24033</v>
      </c>
      <c r="Q18" s="31">
        <f t="shared" si="4"/>
        <v>64.39</v>
      </c>
      <c r="R18" s="33">
        <v>37327</v>
      </c>
      <c r="S18" s="30">
        <v>24033</v>
      </c>
      <c r="T18" s="31">
        <f t="shared" si="5"/>
        <v>64.39</v>
      </c>
      <c r="U18" s="34">
        <f t="shared" si="7"/>
        <v>6</v>
      </c>
    </row>
    <row r="19" spans="1:21" s="35" customFormat="1" ht="13.5" customHeight="1">
      <c r="A19" s="24">
        <f t="shared" si="6"/>
        <v>7</v>
      </c>
      <c r="B19" s="29" t="s">
        <v>25</v>
      </c>
      <c r="C19" s="30">
        <v>18422</v>
      </c>
      <c r="D19" s="30">
        <v>13898</v>
      </c>
      <c r="E19" s="31">
        <f t="shared" si="0"/>
        <v>75.44</v>
      </c>
      <c r="F19" s="30">
        <v>18422</v>
      </c>
      <c r="G19" s="30">
        <v>13894</v>
      </c>
      <c r="H19" s="31">
        <f t="shared" si="1"/>
        <v>75.42</v>
      </c>
      <c r="I19" s="32">
        <v>19007</v>
      </c>
      <c r="J19" s="32">
        <v>13841</v>
      </c>
      <c r="K19" s="31">
        <f t="shared" si="2"/>
        <v>72.8205398011259</v>
      </c>
      <c r="L19" s="30">
        <v>19017</v>
      </c>
      <c r="M19" s="30">
        <v>13840</v>
      </c>
      <c r="N19" s="31">
        <f t="shared" si="3"/>
        <v>72.7769890098333</v>
      </c>
      <c r="O19" s="30">
        <v>18567</v>
      </c>
      <c r="P19" s="30">
        <v>12073</v>
      </c>
      <c r="Q19" s="31">
        <f t="shared" si="4"/>
        <v>65.02</v>
      </c>
      <c r="R19" s="33">
        <v>18567</v>
      </c>
      <c r="S19" s="30">
        <v>12073</v>
      </c>
      <c r="T19" s="31">
        <f t="shared" si="5"/>
        <v>65.02</v>
      </c>
      <c r="U19" s="34">
        <f t="shared" si="7"/>
        <v>7</v>
      </c>
    </row>
    <row r="20" spans="1:21" s="35" customFormat="1" ht="13.5">
      <c r="A20" s="24">
        <f t="shared" si="6"/>
        <v>8</v>
      </c>
      <c r="B20" s="29" t="s">
        <v>26</v>
      </c>
      <c r="C20" s="30">
        <v>22928</v>
      </c>
      <c r="D20" s="30">
        <v>18116</v>
      </c>
      <c r="E20" s="31">
        <f t="shared" si="0"/>
        <v>79.01</v>
      </c>
      <c r="F20" s="30">
        <v>22928</v>
      </c>
      <c r="G20" s="30">
        <v>18101</v>
      </c>
      <c r="H20" s="31">
        <f t="shared" si="1"/>
        <v>78.95</v>
      </c>
      <c r="I20" s="32">
        <v>23705</v>
      </c>
      <c r="J20" s="32">
        <v>17186</v>
      </c>
      <c r="K20" s="31">
        <f t="shared" si="2"/>
        <v>72.49947268508753</v>
      </c>
      <c r="L20" s="30">
        <v>23716</v>
      </c>
      <c r="M20" s="30">
        <v>17188</v>
      </c>
      <c r="N20" s="31">
        <f t="shared" si="3"/>
        <v>72.47427896778547</v>
      </c>
      <c r="O20" s="30">
        <v>23043</v>
      </c>
      <c r="P20" s="30">
        <v>15260</v>
      </c>
      <c r="Q20" s="31">
        <f t="shared" si="4"/>
        <v>66.22</v>
      </c>
      <c r="R20" s="33">
        <v>23043</v>
      </c>
      <c r="S20" s="30">
        <v>15258</v>
      </c>
      <c r="T20" s="31">
        <f t="shared" si="5"/>
        <v>66.22</v>
      </c>
      <c r="U20" s="34">
        <f t="shared" si="7"/>
        <v>8</v>
      </c>
    </row>
    <row r="21" spans="1:21" s="35" customFormat="1" ht="13.5">
      <c r="A21" s="24">
        <f t="shared" si="6"/>
        <v>9</v>
      </c>
      <c r="B21" s="29" t="s">
        <v>27</v>
      </c>
      <c r="C21" s="30">
        <v>21025</v>
      </c>
      <c r="D21" s="30">
        <v>17389</v>
      </c>
      <c r="E21" s="31">
        <f t="shared" si="0"/>
        <v>82.71</v>
      </c>
      <c r="F21" s="30">
        <v>21025</v>
      </c>
      <c r="G21" s="30">
        <v>17388</v>
      </c>
      <c r="H21" s="31">
        <f t="shared" si="1"/>
        <v>82.7</v>
      </c>
      <c r="I21" s="32">
        <v>21473</v>
      </c>
      <c r="J21" s="32">
        <v>16991</v>
      </c>
      <c r="K21" s="31">
        <f t="shared" si="2"/>
        <v>79.12727611418991</v>
      </c>
      <c r="L21" s="30">
        <v>21483</v>
      </c>
      <c r="M21" s="30">
        <v>16829</v>
      </c>
      <c r="N21" s="31">
        <f t="shared" si="3"/>
        <v>78.33635898152028</v>
      </c>
      <c r="O21" s="30">
        <v>21143</v>
      </c>
      <c r="P21" s="30">
        <v>14699</v>
      </c>
      <c r="Q21" s="31">
        <f t="shared" si="4"/>
        <v>69.52</v>
      </c>
      <c r="R21" s="33">
        <v>21143</v>
      </c>
      <c r="S21" s="30">
        <v>14694</v>
      </c>
      <c r="T21" s="31">
        <f t="shared" si="5"/>
        <v>69.5</v>
      </c>
      <c r="U21" s="34">
        <f t="shared" si="7"/>
        <v>9</v>
      </c>
    </row>
    <row r="22" spans="1:21" s="35" customFormat="1" ht="13.5">
      <c r="A22" s="24">
        <f t="shared" si="6"/>
        <v>10</v>
      </c>
      <c r="B22" s="29" t="s">
        <v>28</v>
      </c>
      <c r="C22" s="30">
        <v>27625</v>
      </c>
      <c r="D22" s="30">
        <v>20373</v>
      </c>
      <c r="E22" s="31">
        <f t="shared" si="0"/>
        <v>73.75</v>
      </c>
      <c r="F22" s="30">
        <v>27625</v>
      </c>
      <c r="G22" s="30">
        <v>20348</v>
      </c>
      <c r="H22" s="31">
        <f t="shared" si="1"/>
        <v>73.66</v>
      </c>
      <c r="I22" s="32">
        <v>19060</v>
      </c>
      <c r="J22" s="32">
        <v>13842</v>
      </c>
      <c r="K22" s="31">
        <f t="shared" si="2"/>
        <v>72.62329485834208</v>
      </c>
      <c r="L22" s="30">
        <v>19069</v>
      </c>
      <c r="M22" s="30">
        <v>13843</v>
      </c>
      <c r="N22" s="31">
        <f t="shared" si="3"/>
        <v>72.59426293985001</v>
      </c>
      <c r="O22" s="30">
        <v>28034</v>
      </c>
      <c r="P22" s="30">
        <v>17548</v>
      </c>
      <c r="Q22" s="31">
        <f t="shared" si="4"/>
        <v>62.6</v>
      </c>
      <c r="R22" s="33">
        <v>28034</v>
      </c>
      <c r="S22" s="30">
        <v>17544</v>
      </c>
      <c r="T22" s="31">
        <f t="shared" si="5"/>
        <v>62.58</v>
      </c>
      <c r="U22" s="28">
        <f t="shared" si="7"/>
        <v>10</v>
      </c>
    </row>
    <row r="23" spans="1:21" s="35" customFormat="1" ht="13.5">
      <c r="A23" s="24">
        <f t="shared" si="6"/>
        <v>11</v>
      </c>
      <c r="B23" s="29" t="s">
        <v>29</v>
      </c>
      <c r="C23" s="30">
        <v>50557</v>
      </c>
      <c r="D23" s="30">
        <v>38046</v>
      </c>
      <c r="E23" s="31">
        <f t="shared" si="0"/>
        <v>75.25</v>
      </c>
      <c r="F23" s="30">
        <v>50557</v>
      </c>
      <c r="G23" s="30">
        <v>38032</v>
      </c>
      <c r="H23" s="31">
        <f t="shared" si="1"/>
        <v>75.23</v>
      </c>
      <c r="I23" s="32">
        <v>51526</v>
      </c>
      <c r="J23" s="32">
        <v>40110</v>
      </c>
      <c r="K23" s="31">
        <f t="shared" si="2"/>
        <v>77.84419516360673</v>
      </c>
      <c r="L23" s="30">
        <v>51568</v>
      </c>
      <c r="M23" s="30">
        <v>40101</v>
      </c>
      <c r="N23" s="31">
        <f t="shared" si="3"/>
        <v>77.76334160719827</v>
      </c>
      <c r="O23" s="30">
        <v>51096</v>
      </c>
      <c r="P23" s="30">
        <v>33760</v>
      </c>
      <c r="Q23" s="31">
        <f t="shared" si="4"/>
        <v>66.07</v>
      </c>
      <c r="R23" s="33">
        <v>51096</v>
      </c>
      <c r="S23" s="30">
        <v>33764</v>
      </c>
      <c r="T23" s="31">
        <f t="shared" si="5"/>
        <v>66.08</v>
      </c>
      <c r="U23" s="28">
        <f t="shared" si="7"/>
        <v>11</v>
      </c>
    </row>
    <row r="24" spans="1:21" s="35" customFormat="1" ht="13.5">
      <c r="A24" s="24">
        <v>12</v>
      </c>
      <c r="B24" s="29" t="s">
        <v>30</v>
      </c>
      <c r="C24" s="36">
        <v>35530</v>
      </c>
      <c r="D24" s="36">
        <v>27572</v>
      </c>
      <c r="E24" s="31">
        <f t="shared" si="0"/>
        <v>77.6</v>
      </c>
      <c r="F24" s="36">
        <v>35530</v>
      </c>
      <c r="G24" s="36">
        <v>27562</v>
      </c>
      <c r="H24" s="31">
        <f t="shared" si="1"/>
        <v>77.57</v>
      </c>
      <c r="I24" s="32">
        <v>36367</v>
      </c>
      <c r="J24" s="32">
        <v>27797</v>
      </c>
      <c r="K24" s="31">
        <f t="shared" si="2"/>
        <v>76.43467979211923</v>
      </c>
      <c r="L24" s="30">
        <v>36380</v>
      </c>
      <c r="M24" s="30">
        <v>27792</v>
      </c>
      <c r="N24" s="31">
        <f t="shared" si="3"/>
        <v>76.39362286970864</v>
      </c>
      <c r="O24" s="30">
        <v>35721</v>
      </c>
      <c r="P24" s="30">
        <v>25075</v>
      </c>
      <c r="Q24" s="31">
        <f t="shared" si="4"/>
        <v>70.2</v>
      </c>
      <c r="R24" s="33">
        <v>35721</v>
      </c>
      <c r="S24" s="30">
        <v>25071</v>
      </c>
      <c r="T24" s="31">
        <f t="shared" si="5"/>
        <v>70.19</v>
      </c>
      <c r="U24" s="28">
        <v>12</v>
      </c>
    </row>
    <row r="25" spans="1:21" s="35" customFormat="1" ht="13.5">
      <c r="A25" s="24">
        <f>A24+1</f>
        <v>13</v>
      </c>
      <c r="B25" s="29" t="s">
        <v>31</v>
      </c>
      <c r="C25" s="36">
        <v>29653</v>
      </c>
      <c r="D25" s="36">
        <v>19667</v>
      </c>
      <c r="E25" s="31">
        <f t="shared" si="0"/>
        <v>66.32</v>
      </c>
      <c r="F25" s="36">
        <v>29653</v>
      </c>
      <c r="G25" s="36">
        <v>19644</v>
      </c>
      <c r="H25" s="31">
        <f t="shared" si="1"/>
        <v>66.25</v>
      </c>
      <c r="I25" s="32">
        <v>0</v>
      </c>
      <c r="J25" s="32">
        <v>0</v>
      </c>
      <c r="K25" s="31">
        <v>0</v>
      </c>
      <c r="L25" s="30">
        <v>0</v>
      </c>
      <c r="M25" s="30">
        <v>0</v>
      </c>
      <c r="N25" s="31">
        <v>0</v>
      </c>
      <c r="O25" s="30">
        <v>30198</v>
      </c>
      <c r="P25" s="30">
        <v>19770</v>
      </c>
      <c r="Q25" s="31">
        <f t="shared" si="4"/>
        <v>65.47</v>
      </c>
      <c r="R25" s="33">
        <v>30198</v>
      </c>
      <c r="S25" s="30">
        <v>19767</v>
      </c>
      <c r="T25" s="31">
        <f t="shared" si="5"/>
        <v>65.46</v>
      </c>
      <c r="U25" s="28">
        <v>13</v>
      </c>
    </row>
    <row r="26" spans="1:21" s="35" customFormat="1" ht="13.5">
      <c r="A26" s="24">
        <v>14</v>
      </c>
      <c r="B26" s="29" t="s">
        <v>32</v>
      </c>
      <c r="C26" s="36">
        <v>28307</v>
      </c>
      <c r="D26" s="36">
        <v>14760</v>
      </c>
      <c r="E26" s="31">
        <f t="shared" si="0"/>
        <v>52.14</v>
      </c>
      <c r="F26" s="36">
        <v>0</v>
      </c>
      <c r="G26" s="36">
        <v>0</v>
      </c>
      <c r="H26" s="37">
        <v>0</v>
      </c>
      <c r="I26" s="32">
        <v>0</v>
      </c>
      <c r="J26" s="32">
        <v>0</v>
      </c>
      <c r="K26" s="31">
        <v>0</v>
      </c>
      <c r="L26" s="30">
        <v>0</v>
      </c>
      <c r="M26" s="30">
        <v>0</v>
      </c>
      <c r="N26" s="31">
        <v>0</v>
      </c>
      <c r="O26" s="30">
        <v>28672</v>
      </c>
      <c r="P26" s="30">
        <v>18797</v>
      </c>
      <c r="Q26" s="31">
        <f t="shared" si="4"/>
        <v>65.56</v>
      </c>
      <c r="R26" s="33">
        <v>28672</v>
      </c>
      <c r="S26" s="30">
        <v>18792</v>
      </c>
      <c r="T26" s="31">
        <f t="shared" si="5"/>
        <v>65.54</v>
      </c>
      <c r="U26" s="28">
        <v>14</v>
      </c>
    </row>
    <row r="27" spans="1:21" s="41" customFormat="1" ht="13.5">
      <c r="A27" s="52" t="s">
        <v>55</v>
      </c>
      <c r="B27" s="53"/>
      <c r="C27" s="38">
        <f>SUM(C28:C28)</f>
        <v>0</v>
      </c>
      <c r="D27" s="38">
        <f>SUM(D28:D28)</f>
        <v>0</v>
      </c>
      <c r="E27" s="14">
        <v>0</v>
      </c>
      <c r="F27" s="38">
        <f>SUM(F28:F28)</f>
        <v>0</v>
      </c>
      <c r="G27" s="38">
        <f>SUM(G28:G28)</f>
        <v>0</v>
      </c>
      <c r="H27" s="14">
        <v>0</v>
      </c>
      <c r="I27" s="39">
        <f>SUM(I28:I28)</f>
        <v>1566</v>
      </c>
      <c r="J27" s="39">
        <f>SUM(J28:J28)</f>
        <v>1288</v>
      </c>
      <c r="K27" s="14">
        <f aca="true" t="shared" si="8" ref="K27:K44">J27/I27*100</f>
        <v>82.24776500638569</v>
      </c>
      <c r="L27" s="38">
        <f>SUM(L28:L28)</f>
        <v>1566</v>
      </c>
      <c r="M27" s="38">
        <f>SUM(M28:M28)</f>
        <v>1288</v>
      </c>
      <c r="N27" s="14">
        <f aca="true" t="shared" si="9" ref="N27:N44">M27/L27*100</f>
        <v>82.24776500638569</v>
      </c>
      <c r="O27" s="38">
        <f>SUM(O28:O28)</f>
        <v>0</v>
      </c>
      <c r="P27" s="38">
        <f>SUM(P28:P28)</f>
        <v>0</v>
      </c>
      <c r="Q27" s="14">
        <v>0</v>
      </c>
      <c r="R27" s="38">
        <f>SUM(R28:R28)</f>
        <v>0</v>
      </c>
      <c r="S27" s="38">
        <f>SUM(S28:S28)</f>
        <v>0</v>
      </c>
      <c r="T27" s="14">
        <v>0</v>
      </c>
      <c r="U27" s="40" t="s">
        <v>33</v>
      </c>
    </row>
    <row r="28" spans="1:21" s="35" customFormat="1" ht="13.5">
      <c r="A28" s="24">
        <v>15</v>
      </c>
      <c r="B28" s="29" t="s">
        <v>34</v>
      </c>
      <c r="C28" s="30">
        <v>0</v>
      </c>
      <c r="D28" s="30">
        <v>0</v>
      </c>
      <c r="E28" s="31">
        <v>0</v>
      </c>
      <c r="F28" s="30">
        <v>0</v>
      </c>
      <c r="G28" s="30">
        <v>0</v>
      </c>
      <c r="H28" s="31">
        <v>0</v>
      </c>
      <c r="I28" s="32">
        <v>1566</v>
      </c>
      <c r="J28" s="32">
        <v>1288</v>
      </c>
      <c r="K28" s="31">
        <f t="shared" si="8"/>
        <v>82.24776500638569</v>
      </c>
      <c r="L28" s="30">
        <v>1566</v>
      </c>
      <c r="M28" s="30">
        <v>1288</v>
      </c>
      <c r="N28" s="31">
        <f t="shared" si="9"/>
        <v>82.24776500638569</v>
      </c>
      <c r="O28" s="30">
        <v>0</v>
      </c>
      <c r="P28" s="30">
        <v>0</v>
      </c>
      <c r="Q28" s="31">
        <v>0</v>
      </c>
      <c r="R28" s="33">
        <v>0</v>
      </c>
      <c r="S28" s="30">
        <v>0</v>
      </c>
      <c r="T28" s="31">
        <v>0</v>
      </c>
      <c r="U28" s="28">
        <v>15</v>
      </c>
    </row>
    <row r="29" spans="1:21" s="41" customFormat="1" ht="13.5">
      <c r="A29" s="54" t="s">
        <v>56</v>
      </c>
      <c r="B29" s="53"/>
      <c r="C29" s="38">
        <f>SUM(C30:C34)</f>
        <v>2180</v>
      </c>
      <c r="D29" s="38">
        <f>SUM(D30:D34)</f>
        <v>1915</v>
      </c>
      <c r="E29" s="14">
        <f>ROUND(D29/C29*100,2)</f>
        <v>87.84</v>
      </c>
      <c r="F29" s="38">
        <f>SUM(F30:F34)</f>
        <v>0</v>
      </c>
      <c r="G29" s="38">
        <f>SUM(G30:G34)</f>
        <v>0</v>
      </c>
      <c r="H29" s="14">
        <v>0</v>
      </c>
      <c r="I29" s="39">
        <f>SUM(I30:I34)</f>
        <v>31388</v>
      </c>
      <c r="J29" s="39">
        <f>SUM(J30:J34)</f>
        <v>24828</v>
      </c>
      <c r="K29" s="14">
        <f t="shared" si="8"/>
        <v>79.10029310564546</v>
      </c>
      <c r="L29" s="38">
        <f>SUM(L30:L34)</f>
        <v>31397</v>
      </c>
      <c r="M29" s="38">
        <f>SUM(M30:M34)</f>
        <v>24825</v>
      </c>
      <c r="N29" s="14">
        <f t="shared" si="9"/>
        <v>79.06806382775424</v>
      </c>
      <c r="O29" s="38">
        <f>SUM(O30:O34)</f>
        <v>2195</v>
      </c>
      <c r="P29" s="38">
        <f>SUM(P30:P34)</f>
        <v>1870</v>
      </c>
      <c r="Q29" s="14">
        <f>ROUND(P29/O29*100,2)</f>
        <v>85.19</v>
      </c>
      <c r="R29" s="38">
        <f>SUM(R30:R34)</f>
        <v>2195</v>
      </c>
      <c r="S29" s="38">
        <f>SUM(S30:S34)</f>
        <v>1870</v>
      </c>
      <c r="T29" s="14">
        <f>ROUND(S29/R29*100,2)</f>
        <v>85.19</v>
      </c>
      <c r="U29" s="40" t="s">
        <v>35</v>
      </c>
    </row>
    <row r="30" spans="1:21" s="35" customFormat="1" ht="13.5">
      <c r="A30" s="24">
        <v>16</v>
      </c>
      <c r="B30" s="29" t="s">
        <v>36</v>
      </c>
      <c r="C30" s="30">
        <v>0</v>
      </c>
      <c r="D30" s="30">
        <v>0</v>
      </c>
      <c r="E30" s="31">
        <v>0</v>
      </c>
      <c r="F30" s="30">
        <v>0</v>
      </c>
      <c r="G30" s="30">
        <v>0</v>
      </c>
      <c r="H30" s="31">
        <v>0</v>
      </c>
      <c r="I30" s="32">
        <v>4864</v>
      </c>
      <c r="J30" s="32">
        <v>3986</v>
      </c>
      <c r="K30" s="31">
        <f t="shared" si="8"/>
        <v>81.94901315789474</v>
      </c>
      <c r="L30" s="30">
        <v>4864</v>
      </c>
      <c r="M30" s="30">
        <v>3984</v>
      </c>
      <c r="N30" s="31">
        <f t="shared" si="9"/>
        <v>81.9078947368421</v>
      </c>
      <c r="O30" s="30">
        <v>0</v>
      </c>
      <c r="P30" s="30">
        <v>0</v>
      </c>
      <c r="Q30" s="31">
        <v>0</v>
      </c>
      <c r="R30" s="33">
        <v>0</v>
      </c>
      <c r="S30" s="30">
        <v>0</v>
      </c>
      <c r="T30" s="31">
        <v>0</v>
      </c>
      <c r="U30" s="28">
        <v>16</v>
      </c>
    </row>
    <row r="31" spans="1:21" s="35" customFormat="1" ht="13.5">
      <c r="A31" s="24">
        <v>17</v>
      </c>
      <c r="B31" s="29" t="s">
        <v>37</v>
      </c>
      <c r="C31" s="30">
        <v>2180</v>
      </c>
      <c r="D31" s="30">
        <v>1915</v>
      </c>
      <c r="E31" s="31">
        <f>ROUND(D31/C31*100,2)</f>
        <v>87.84</v>
      </c>
      <c r="F31" s="30">
        <v>0</v>
      </c>
      <c r="G31" s="30">
        <v>0</v>
      </c>
      <c r="H31" s="31">
        <v>0</v>
      </c>
      <c r="I31" s="32">
        <v>2264</v>
      </c>
      <c r="J31" s="32">
        <v>1973</v>
      </c>
      <c r="K31" s="31">
        <f t="shared" si="8"/>
        <v>87.14664310954063</v>
      </c>
      <c r="L31" s="30">
        <v>2265</v>
      </c>
      <c r="M31" s="30">
        <v>1973</v>
      </c>
      <c r="N31" s="31">
        <f t="shared" si="9"/>
        <v>87.10816777041943</v>
      </c>
      <c r="O31" s="30">
        <v>2195</v>
      </c>
      <c r="P31" s="30">
        <v>1870</v>
      </c>
      <c r="Q31" s="31">
        <f>ROUND(P31/O31*100,2)</f>
        <v>85.19</v>
      </c>
      <c r="R31" s="33">
        <v>2195</v>
      </c>
      <c r="S31" s="30">
        <v>1870</v>
      </c>
      <c r="T31" s="31">
        <f>ROUND(S31/R31*100,2)</f>
        <v>85.19</v>
      </c>
      <c r="U31" s="28">
        <v>17</v>
      </c>
    </row>
    <row r="32" spans="1:21" s="35" customFormat="1" ht="13.5">
      <c r="A32" s="24">
        <v>18</v>
      </c>
      <c r="B32" s="29" t="s">
        <v>38</v>
      </c>
      <c r="C32" s="30">
        <v>0</v>
      </c>
      <c r="D32" s="30">
        <v>0</v>
      </c>
      <c r="E32" s="31">
        <v>0</v>
      </c>
      <c r="F32" s="30">
        <v>0</v>
      </c>
      <c r="G32" s="30">
        <v>0</v>
      </c>
      <c r="H32" s="31">
        <v>0</v>
      </c>
      <c r="I32" s="32">
        <v>11274</v>
      </c>
      <c r="J32" s="32">
        <v>8915</v>
      </c>
      <c r="K32" s="31">
        <f t="shared" si="8"/>
        <v>79.07574951215184</v>
      </c>
      <c r="L32" s="30">
        <v>11279</v>
      </c>
      <c r="M32" s="30">
        <v>8913</v>
      </c>
      <c r="N32" s="31">
        <f t="shared" si="9"/>
        <v>79.02296302863729</v>
      </c>
      <c r="O32" s="30">
        <v>0</v>
      </c>
      <c r="P32" s="30">
        <v>0</v>
      </c>
      <c r="Q32" s="31">
        <v>0</v>
      </c>
      <c r="R32" s="33">
        <v>0</v>
      </c>
      <c r="S32" s="30">
        <v>0</v>
      </c>
      <c r="T32" s="31">
        <v>0</v>
      </c>
      <c r="U32" s="28">
        <v>18</v>
      </c>
    </row>
    <row r="33" spans="1:21" s="35" customFormat="1" ht="13.5">
      <c r="A33" s="24">
        <f>A32+1</f>
        <v>19</v>
      </c>
      <c r="B33" s="29" t="s">
        <v>39</v>
      </c>
      <c r="C33" s="30">
        <v>0</v>
      </c>
      <c r="D33" s="30">
        <v>0</v>
      </c>
      <c r="E33" s="31">
        <v>0</v>
      </c>
      <c r="F33" s="30">
        <v>0</v>
      </c>
      <c r="G33" s="30">
        <v>0</v>
      </c>
      <c r="H33" s="31">
        <v>0</v>
      </c>
      <c r="I33" s="32">
        <v>4926</v>
      </c>
      <c r="J33" s="32">
        <v>3665</v>
      </c>
      <c r="K33" s="31">
        <f t="shared" si="8"/>
        <v>74.40113682501016</v>
      </c>
      <c r="L33" s="30">
        <v>4926</v>
      </c>
      <c r="M33" s="30">
        <v>3665</v>
      </c>
      <c r="N33" s="31">
        <f t="shared" si="9"/>
        <v>74.40113682501016</v>
      </c>
      <c r="O33" s="30">
        <v>0</v>
      </c>
      <c r="P33" s="30">
        <v>0</v>
      </c>
      <c r="Q33" s="31">
        <v>0</v>
      </c>
      <c r="R33" s="33">
        <v>0</v>
      </c>
      <c r="S33" s="30">
        <v>0</v>
      </c>
      <c r="T33" s="31">
        <v>0</v>
      </c>
      <c r="U33" s="28">
        <f>U32+1</f>
        <v>19</v>
      </c>
    </row>
    <row r="34" spans="1:21" s="35" customFormat="1" ht="13.5">
      <c r="A34" s="24">
        <f>A33+1</f>
        <v>20</v>
      </c>
      <c r="B34" s="29" t="s">
        <v>40</v>
      </c>
      <c r="C34" s="30">
        <v>0</v>
      </c>
      <c r="D34" s="30">
        <v>0</v>
      </c>
      <c r="E34" s="31">
        <v>0</v>
      </c>
      <c r="F34" s="30">
        <v>0</v>
      </c>
      <c r="G34" s="30">
        <v>0</v>
      </c>
      <c r="H34" s="31">
        <v>0</v>
      </c>
      <c r="I34" s="32">
        <v>8060</v>
      </c>
      <c r="J34" s="32">
        <v>6289</v>
      </c>
      <c r="K34" s="31">
        <f t="shared" si="8"/>
        <v>78.0272952853598</v>
      </c>
      <c r="L34" s="30">
        <v>8063</v>
      </c>
      <c r="M34" s="30">
        <v>6290</v>
      </c>
      <c r="N34" s="31">
        <f t="shared" si="9"/>
        <v>78.01066600520899</v>
      </c>
      <c r="O34" s="30">
        <v>0</v>
      </c>
      <c r="P34" s="30">
        <v>0</v>
      </c>
      <c r="Q34" s="31">
        <v>0</v>
      </c>
      <c r="R34" s="33">
        <v>0</v>
      </c>
      <c r="S34" s="30">
        <v>0</v>
      </c>
      <c r="T34" s="31">
        <v>0</v>
      </c>
      <c r="U34" s="28">
        <f>U33+1</f>
        <v>20</v>
      </c>
    </row>
    <row r="35" spans="1:21" s="41" customFormat="1" ht="13.5">
      <c r="A35" s="54" t="s">
        <v>57</v>
      </c>
      <c r="B35" s="53"/>
      <c r="C35" s="38">
        <f>SUM(C36:C37)</f>
        <v>22192</v>
      </c>
      <c r="D35" s="38">
        <f>SUM(D36:D37)</f>
        <v>15963</v>
      </c>
      <c r="E35" s="14">
        <f>ROUND(D35/C35*100,2)</f>
        <v>71.93</v>
      </c>
      <c r="F35" s="38">
        <f>SUM(F36:F37)</f>
        <v>22192</v>
      </c>
      <c r="G35" s="38">
        <f>SUM(G36:G37)</f>
        <v>15952</v>
      </c>
      <c r="H35" s="14">
        <f>ROUND(G35/F35*100,2)</f>
        <v>71.88</v>
      </c>
      <c r="I35" s="39">
        <f>SUM(I36:I37)</f>
        <v>29579</v>
      </c>
      <c r="J35" s="39">
        <f>SUM(J36:J37)</f>
        <v>22155</v>
      </c>
      <c r="K35" s="14">
        <f t="shared" si="8"/>
        <v>74.90111227560094</v>
      </c>
      <c r="L35" s="38">
        <f>SUM(L36:L37)</f>
        <v>29592</v>
      </c>
      <c r="M35" s="38">
        <f>SUM(M36:M37)</f>
        <v>22149</v>
      </c>
      <c r="N35" s="14">
        <f t="shared" si="9"/>
        <v>74.84793187347933</v>
      </c>
      <c r="O35" s="38">
        <f>SUM(O36:O37)</f>
        <v>22564</v>
      </c>
      <c r="P35" s="38">
        <f>SUM(P36:P37)</f>
        <v>14684</v>
      </c>
      <c r="Q35" s="14">
        <f>ROUND(P35/O35*100,2)</f>
        <v>65.08</v>
      </c>
      <c r="R35" s="38">
        <f>SUM(R36:R37)</f>
        <v>22564</v>
      </c>
      <c r="S35" s="38">
        <f>SUM(S36:S37)</f>
        <v>14683</v>
      </c>
      <c r="T35" s="14">
        <f>ROUND(S35/R35*100,2)</f>
        <v>65.07</v>
      </c>
      <c r="U35" s="40" t="s">
        <v>41</v>
      </c>
    </row>
    <row r="36" spans="1:21" s="35" customFormat="1" ht="13.5">
      <c r="A36" s="24">
        <v>21</v>
      </c>
      <c r="B36" s="29" t="s">
        <v>42</v>
      </c>
      <c r="C36" s="30">
        <v>22192</v>
      </c>
      <c r="D36" s="30">
        <v>15963</v>
      </c>
      <c r="E36" s="31">
        <f>ROUND(D36/C36*100,2)</f>
        <v>71.93</v>
      </c>
      <c r="F36" s="30">
        <v>22192</v>
      </c>
      <c r="G36" s="30">
        <v>15952</v>
      </c>
      <c r="H36" s="31">
        <f>ROUND(G36/F36*100,2)</f>
        <v>71.88</v>
      </c>
      <c r="I36" s="32">
        <v>22252</v>
      </c>
      <c r="J36" s="32">
        <v>16478</v>
      </c>
      <c r="K36" s="31">
        <f t="shared" si="8"/>
        <v>74.05177062735933</v>
      </c>
      <c r="L36" s="30">
        <v>22263</v>
      </c>
      <c r="M36" s="30">
        <v>16473</v>
      </c>
      <c r="N36" s="31">
        <f t="shared" si="9"/>
        <v>73.9927233526479</v>
      </c>
      <c r="O36" s="30">
        <v>22564</v>
      </c>
      <c r="P36" s="30">
        <v>14684</v>
      </c>
      <c r="Q36" s="31">
        <f>ROUND(P36/O36*100,2)</f>
        <v>65.08</v>
      </c>
      <c r="R36" s="33">
        <v>22564</v>
      </c>
      <c r="S36" s="30">
        <v>14683</v>
      </c>
      <c r="T36" s="31">
        <f>ROUND(S36/R36*100,2)</f>
        <v>65.07</v>
      </c>
      <c r="U36" s="28">
        <v>21</v>
      </c>
    </row>
    <row r="37" spans="1:21" s="35" customFormat="1" ht="13.5">
      <c r="A37" s="24">
        <v>22</v>
      </c>
      <c r="B37" s="29" t="s">
        <v>43</v>
      </c>
      <c r="C37" s="30">
        <v>0</v>
      </c>
      <c r="D37" s="30">
        <v>0</v>
      </c>
      <c r="E37" s="31">
        <v>0</v>
      </c>
      <c r="F37" s="30">
        <v>0</v>
      </c>
      <c r="G37" s="30">
        <v>0</v>
      </c>
      <c r="H37" s="31">
        <v>0</v>
      </c>
      <c r="I37" s="32">
        <v>7327</v>
      </c>
      <c r="J37" s="32">
        <v>5677</v>
      </c>
      <c r="K37" s="31">
        <f t="shared" si="8"/>
        <v>77.48055138528728</v>
      </c>
      <c r="L37" s="30">
        <v>7329</v>
      </c>
      <c r="M37" s="30">
        <v>5676</v>
      </c>
      <c r="N37" s="31">
        <f t="shared" si="9"/>
        <v>77.44576340564879</v>
      </c>
      <c r="O37" s="30">
        <v>0</v>
      </c>
      <c r="P37" s="30">
        <v>0</v>
      </c>
      <c r="Q37" s="31">
        <v>0</v>
      </c>
      <c r="R37" s="33">
        <v>0</v>
      </c>
      <c r="S37" s="30">
        <v>0</v>
      </c>
      <c r="T37" s="31">
        <v>0</v>
      </c>
      <c r="U37" s="28">
        <v>22</v>
      </c>
    </row>
    <row r="38" spans="1:21" s="41" customFormat="1" ht="13.5">
      <c r="A38" s="52" t="s">
        <v>58</v>
      </c>
      <c r="B38" s="53"/>
      <c r="C38" s="38">
        <f>SUM(C39:C41)</f>
        <v>0</v>
      </c>
      <c r="D38" s="38">
        <f>SUM(D39:D41)</f>
        <v>0</v>
      </c>
      <c r="E38" s="14">
        <v>0</v>
      </c>
      <c r="F38" s="38">
        <f>SUM(F39:F41)</f>
        <v>0</v>
      </c>
      <c r="G38" s="38">
        <f>SUM(G39:G41)</f>
        <v>0</v>
      </c>
      <c r="H38" s="14">
        <v>0</v>
      </c>
      <c r="I38" s="39">
        <f>SUM(I39:I41)</f>
        <v>30178</v>
      </c>
      <c r="J38" s="39">
        <f>SUM(J39:J41)</f>
        <v>21927</v>
      </c>
      <c r="K38" s="14">
        <f t="shared" si="8"/>
        <v>72.65889058254358</v>
      </c>
      <c r="L38" s="38">
        <f>SUM(L39:L41)</f>
        <v>30194</v>
      </c>
      <c r="M38" s="38">
        <f>SUM(M39:M41)</f>
        <v>21921</v>
      </c>
      <c r="N38" s="14">
        <f t="shared" si="9"/>
        <v>72.60051665893886</v>
      </c>
      <c r="O38" s="38">
        <f>SUM(O39:O41)</f>
        <v>0</v>
      </c>
      <c r="P38" s="38">
        <f>SUM(P39:P41)</f>
        <v>0</v>
      </c>
      <c r="Q38" s="14">
        <v>0</v>
      </c>
      <c r="R38" s="38">
        <f>SUM(R39:R41)</f>
        <v>0</v>
      </c>
      <c r="S38" s="38">
        <f>SUM(S39:S41)</f>
        <v>0</v>
      </c>
      <c r="T38" s="14">
        <v>0</v>
      </c>
      <c r="U38" s="40" t="s">
        <v>44</v>
      </c>
    </row>
    <row r="39" spans="1:21" s="35" customFormat="1" ht="13.5">
      <c r="A39" s="24">
        <v>23</v>
      </c>
      <c r="B39" s="29" t="s">
        <v>60</v>
      </c>
      <c r="C39" s="30">
        <v>0</v>
      </c>
      <c r="D39" s="30">
        <v>0</v>
      </c>
      <c r="E39" s="31">
        <v>0</v>
      </c>
      <c r="F39" s="30">
        <v>0</v>
      </c>
      <c r="G39" s="30">
        <v>0</v>
      </c>
      <c r="H39" s="31">
        <v>0</v>
      </c>
      <c r="I39" s="32">
        <v>12467</v>
      </c>
      <c r="J39" s="32">
        <v>9003</v>
      </c>
      <c r="K39" s="31">
        <f t="shared" si="8"/>
        <v>72.21464666720141</v>
      </c>
      <c r="L39" s="30">
        <v>12474</v>
      </c>
      <c r="M39" s="30">
        <v>8998</v>
      </c>
      <c r="N39" s="31">
        <f t="shared" si="9"/>
        <v>72.13403880070547</v>
      </c>
      <c r="O39" s="30">
        <v>0</v>
      </c>
      <c r="P39" s="30">
        <v>0</v>
      </c>
      <c r="Q39" s="31">
        <v>0</v>
      </c>
      <c r="R39" s="33">
        <v>0</v>
      </c>
      <c r="S39" s="30">
        <v>0</v>
      </c>
      <c r="T39" s="31">
        <v>0</v>
      </c>
      <c r="U39" s="28">
        <v>23</v>
      </c>
    </row>
    <row r="40" spans="1:21" s="35" customFormat="1" ht="13.5">
      <c r="A40" s="24">
        <f>A39+1</f>
        <v>24</v>
      </c>
      <c r="B40" s="29" t="s">
        <v>45</v>
      </c>
      <c r="C40" s="30">
        <v>0</v>
      </c>
      <c r="D40" s="30">
        <v>0</v>
      </c>
      <c r="E40" s="31">
        <v>0</v>
      </c>
      <c r="F40" s="30">
        <v>0</v>
      </c>
      <c r="G40" s="30">
        <v>0</v>
      </c>
      <c r="H40" s="31">
        <v>0</v>
      </c>
      <c r="I40" s="32">
        <v>8115</v>
      </c>
      <c r="J40" s="32">
        <v>5768</v>
      </c>
      <c r="K40" s="31">
        <f t="shared" si="8"/>
        <v>71.07825015403574</v>
      </c>
      <c r="L40" s="30">
        <v>8115</v>
      </c>
      <c r="M40" s="30">
        <v>5768</v>
      </c>
      <c r="N40" s="31">
        <f t="shared" si="9"/>
        <v>71.07825015403574</v>
      </c>
      <c r="O40" s="30">
        <v>0</v>
      </c>
      <c r="P40" s="30">
        <v>0</v>
      </c>
      <c r="Q40" s="31">
        <v>0</v>
      </c>
      <c r="R40" s="33">
        <v>0</v>
      </c>
      <c r="S40" s="30">
        <v>0</v>
      </c>
      <c r="T40" s="31">
        <v>0</v>
      </c>
      <c r="U40" s="28">
        <v>24</v>
      </c>
    </row>
    <row r="41" spans="1:21" s="35" customFormat="1" ht="13.5">
      <c r="A41" s="24">
        <f>A40+1</f>
        <v>25</v>
      </c>
      <c r="B41" s="29" t="s">
        <v>46</v>
      </c>
      <c r="C41" s="30">
        <v>0</v>
      </c>
      <c r="D41" s="30">
        <v>0</v>
      </c>
      <c r="E41" s="31">
        <v>0</v>
      </c>
      <c r="F41" s="30">
        <v>0</v>
      </c>
      <c r="G41" s="30">
        <v>0</v>
      </c>
      <c r="H41" s="31">
        <v>0</v>
      </c>
      <c r="I41" s="32">
        <v>9596</v>
      </c>
      <c r="J41" s="32">
        <v>7156</v>
      </c>
      <c r="K41" s="31">
        <f t="shared" si="8"/>
        <v>74.57273864110046</v>
      </c>
      <c r="L41" s="30">
        <v>9605</v>
      </c>
      <c r="M41" s="30">
        <v>7155</v>
      </c>
      <c r="N41" s="31">
        <f t="shared" si="9"/>
        <v>74.49245184799584</v>
      </c>
      <c r="O41" s="30">
        <v>0</v>
      </c>
      <c r="P41" s="30">
        <v>0</v>
      </c>
      <c r="Q41" s="31">
        <v>0</v>
      </c>
      <c r="R41" s="33">
        <v>0</v>
      </c>
      <c r="S41" s="30">
        <v>0</v>
      </c>
      <c r="T41" s="31">
        <v>0</v>
      </c>
      <c r="U41" s="28">
        <f>U40+1</f>
        <v>25</v>
      </c>
    </row>
    <row r="42" spans="1:21" s="41" customFormat="1" ht="13.5">
      <c r="A42" s="52" t="s">
        <v>59</v>
      </c>
      <c r="B42" s="53"/>
      <c r="C42" s="38">
        <f>SUM(C43:C44)</f>
        <v>24407</v>
      </c>
      <c r="D42" s="38">
        <f>SUM(D43:D44)</f>
        <v>18370</v>
      </c>
      <c r="E42" s="14">
        <f>ROUND(D42/C42*100,2)</f>
        <v>75.27</v>
      </c>
      <c r="F42" s="38">
        <f>SUM(F43:F44)</f>
        <v>24407</v>
      </c>
      <c r="G42" s="38">
        <f>SUM(G43:G44)</f>
        <v>18348</v>
      </c>
      <c r="H42" s="14">
        <f>ROUND(G42/F42*100,2)</f>
        <v>75.18</v>
      </c>
      <c r="I42" s="39">
        <f>SUM(I43:I44)</f>
        <v>25044</v>
      </c>
      <c r="J42" s="39">
        <f>SUM(J43:J44)</f>
        <v>18465</v>
      </c>
      <c r="K42" s="14">
        <f t="shared" si="8"/>
        <v>73.73023478677527</v>
      </c>
      <c r="L42" s="38">
        <f>SUM(L43:L44)</f>
        <v>25056</v>
      </c>
      <c r="M42" s="38">
        <f>SUM(M43:M44)</f>
        <v>18460</v>
      </c>
      <c r="N42" s="14">
        <f t="shared" si="9"/>
        <v>73.6749680715198</v>
      </c>
      <c r="O42" s="38">
        <f>SUM(O43:O44)</f>
        <v>24665</v>
      </c>
      <c r="P42" s="38">
        <f>SUM(P43:P44)</f>
        <v>15806</v>
      </c>
      <c r="Q42" s="14">
        <f>ROUND(P42/O42*100,2)</f>
        <v>64.08</v>
      </c>
      <c r="R42" s="38">
        <f>SUM(R43:R44)</f>
        <v>24665</v>
      </c>
      <c r="S42" s="38">
        <f>SUM(S43:S44)</f>
        <v>15803</v>
      </c>
      <c r="T42" s="14">
        <f>ROUND(S42/R42*100,2)</f>
        <v>64.07</v>
      </c>
      <c r="U42" s="40" t="s">
        <v>47</v>
      </c>
    </row>
    <row r="43" spans="1:21" s="35" customFormat="1" ht="13.5">
      <c r="A43" s="24">
        <v>26</v>
      </c>
      <c r="B43" s="29" t="s">
        <v>48</v>
      </c>
      <c r="C43" s="30">
        <v>9483</v>
      </c>
      <c r="D43" s="30">
        <v>6792</v>
      </c>
      <c r="E43" s="31">
        <f>ROUND(D43/C43*100,2)</f>
        <v>71.62</v>
      </c>
      <c r="F43" s="30">
        <v>9483</v>
      </c>
      <c r="G43" s="30">
        <v>6793</v>
      </c>
      <c r="H43" s="31">
        <f>ROUND(G43/F43*100,2)</f>
        <v>71.63</v>
      </c>
      <c r="I43" s="32">
        <v>9653</v>
      </c>
      <c r="J43" s="32">
        <v>6908</v>
      </c>
      <c r="K43" s="31">
        <f t="shared" si="8"/>
        <v>71.56324458717496</v>
      </c>
      <c r="L43" s="30">
        <v>9656</v>
      </c>
      <c r="M43" s="30">
        <v>6907</v>
      </c>
      <c r="N43" s="31">
        <f t="shared" si="9"/>
        <v>71.53065451532726</v>
      </c>
      <c r="O43" s="30">
        <v>9537</v>
      </c>
      <c r="P43" s="30">
        <v>5998</v>
      </c>
      <c r="Q43" s="31">
        <f>ROUND(P43/O43*100,2)</f>
        <v>62.89</v>
      </c>
      <c r="R43" s="33">
        <v>9537</v>
      </c>
      <c r="S43" s="30">
        <v>5998</v>
      </c>
      <c r="T43" s="31">
        <f>ROUND(S43/R43*100,2)</f>
        <v>62.89</v>
      </c>
      <c r="U43" s="28">
        <v>26</v>
      </c>
    </row>
    <row r="44" spans="1:21" s="35" customFormat="1" ht="13.5">
      <c r="A44" s="42">
        <v>27</v>
      </c>
      <c r="B44" s="43" t="s">
        <v>49</v>
      </c>
      <c r="C44" s="44">
        <v>14924</v>
      </c>
      <c r="D44" s="44">
        <v>11578</v>
      </c>
      <c r="E44" s="45">
        <f>ROUND(D44/C44*100,2)</f>
        <v>77.58</v>
      </c>
      <c r="F44" s="44">
        <v>14924</v>
      </c>
      <c r="G44" s="44">
        <v>11555</v>
      </c>
      <c r="H44" s="45">
        <f>ROUND(G44/F44*100,2)</f>
        <v>77.43</v>
      </c>
      <c r="I44" s="46">
        <v>15391</v>
      </c>
      <c r="J44" s="46">
        <v>11557</v>
      </c>
      <c r="K44" s="45">
        <f t="shared" si="8"/>
        <v>75.08933792476122</v>
      </c>
      <c r="L44" s="44">
        <v>15400</v>
      </c>
      <c r="M44" s="44">
        <v>11553</v>
      </c>
      <c r="N44" s="45">
        <f t="shared" si="9"/>
        <v>75.01948051948052</v>
      </c>
      <c r="O44" s="44">
        <v>15128</v>
      </c>
      <c r="P44" s="44">
        <v>9808</v>
      </c>
      <c r="Q44" s="45">
        <f>ROUND(P44/O44*100,2)</f>
        <v>64.83</v>
      </c>
      <c r="R44" s="47">
        <v>15128</v>
      </c>
      <c r="S44" s="44">
        <v>9805</v>
      </c>
      <c r="T44" s="45">
        <f>ROUND(S44/R44*100,2)</f>
        <v>64.81</v>
      </c>
      <c r="U44" s="48">
        <f>U43+1</f>
        <v>27</v>
      </c>
    </row>
    <row r="45" spans="1:20" ht="13.5">
      <c r="A45" s="24" t="s">
        <v>50</v>
      </c>
      <c r="B45" s="35"/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</row>
  </sheetData>
  <mergeCells count="19">
    <mergeCell ref="I4:K4"/>
    <mergeCell ref="I5:K5"/>
    <mergeCell ref="L4:N4"/>
    <mergeCell ref="L5:N5"/>
    <mergeCell ref="A1:U1"/>
    <mergeCell ref="C5:E5"/>
    <mergeCell ref="F4:H4"/>
    <mergeCell ref="F5:H5"/>
    <mergeCell ref="A4:B6"/>
    <mergeCell ref="C4:E4"/>
    <mergeCell ref="O4:Q4"/>
    <mergeCell ref="O5:Q5"/>
    <mergeCell ref="R4:T4"/>
    <mergeCell ref="R5:T5"/>
    <mergeCell ref="A42:B42"/>
    <mergeCell ref="A27:B27"/>
    <mergeCell ref="A29:B29"/>
    <mergeCell ref="A35:B35"/>
    <mergeCell ref="A38:B38"/>
  </mergeCells>
  <printOptions horizontalCentered="1"/>
  <pageMargins left="0.7874015748031497" right="0.3937007874015748" top="0.7874015748031497" bottom="0.3937007874015748" header="0" footer="0"/>
  <pageSetup fitToWidth="2" fitToHeight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ok10717</cp:lastModifiedBy>
  <cp:lastPrinted>2008-04-15T07:11:30Z</cp:lastPrinted>
  <dcterms:created xsi:type="dcterms:W3CDTF">2008-03-11T05:21:50Z</dcterms:created>
  <dcterms:modified xsi:type="dcterms:W3CDTF">2008-04-18T01:07:35Z</dcterms:modified>
  <cp:category/>
  <cp:version/>
  <cp:contentType/>
  <cp:contentStatus/>
</cp:coreProperties>
</file>