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<sst xmlns="http://schemas.openxmlformats.org/spreadsheetml/2006/main" count="114" uniqueCount="104">
  <si>
    <t xml:space="preserve">  　132.鉄 道 各 駅 別 運 輸 　　　　状 況 ( J R 九 州 ・ J R 貨 物 )</t>
  </si>
  <si>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</si>
  <si>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</si>
  <si>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</si>
  <si>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</si>
  <si>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</si>
  <si>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</si>
  <si>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</si>
  <si>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</si>
  <si>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</si>
  <si>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</si>
  <si>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</si>
  <si>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平成9年度</t>
  </si>
  <si>
    <t>久  大  本  線</t>
  </si>
  <si>
    <t>夜明</t>
  </si>
  <si>
    <t>11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</si>
  <si>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</si>
  <si>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</si>
  <si>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</si>
  <si>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</si>
  <si>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</si>
  <si>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</si>
  <si>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</si>
  <si>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</si>
  <si>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</si>
  <si>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</si>
  <si>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</si>
  <si>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</si>
  <si>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</si>
  <si>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</si>
  <si>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</si>
  <si>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</si>
  <si>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</si>
  <si>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</si>
  <si>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</si>
  <si>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</si>
  <si>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</si>
  <si>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</si>
  <si>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</si>
  <si>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</si>
  <si>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</si>
  <si>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</si>
  <si>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</si>
  <si>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</si>
  <si>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</si>
  <si>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</si>
  <si>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</si>
  <si>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</si>
  <si>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</si>
  <si>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</si>
  <si>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</si>
  <si>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</si>
  <si>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</si>
  <si>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</si>
  <si>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</si>
  <si>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</si>
  <si>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</si>
  <si>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</si>
  <si>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</si>
  <si>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</si>
  <si>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</si>
  <si>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</si>
  <si>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</si>
  <si>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</si>
  <si>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</si>
  <si>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</si>
  <si>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</si>
  <si>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</si>
  <si>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</si>
  <si>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</si>
  <si>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</si>
  <si>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</si>
  <si>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</si>
  <si>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</si>
  <si>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</si>
  <si>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</si>
  <si>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</si>
  <si>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</si>
  <si>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</si>
  <si>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</si>
  <si>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</si>
  <si>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</si>
  <si>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</si>
  <si>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</si>
  <si>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</si>
  <si>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</si>
  <si>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</si>
  <si>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</si>
  <si>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</si>
  <si>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</si>
  <si>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</si>
  <si>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</si>
  <si>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</si>
  <si>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</si>
  <si>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</si>
  <si>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</si>
  <si>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</si>
  <si>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</si>
  <si>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</si>
  <si>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</si>
  <si>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</si>
  <si>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</si>
  <si>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</si>
  <si>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r>
      <t>1</t>
    </r>
    <r>
      <rPr>
        <sz val="10"/>
        <rFont val="ＭＳ 明朝"/>
        <family val="1"/>
      </rPr>
      <t>0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</si>
</sst>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4" xfId="16" applyNumberFormat="1" applyFont="1" applyBorder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>
      <alignment horizontal="centerContinuous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41" fontId="7" fillId="0" borderId="0" xfId="16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left"/>
      <protection/>
    </xf>
    <xf numFmtId="41" fontId="9" fillId="0" borderId="4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4" xfId="16" applyNumberFormat="1" applyFont="1" applyBorder="1" applyAlignment="1" applyProtection="1">
      <alignment/>
      <protection/>
    </xf>
    <xf numFmtId="41" fontId="10" fillId="0" borderId="0" xfId="16" applyNumberFormat="1" applyFont="1" applyAlignment="1" applyProtection="1">
      <alignment/>
      <protection locked="0"/>
    </xf>
    <xf numFmtId="41" fontId="10" fillId="0" borderId="0" xfId="16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49" fontId="9" fillId="0" borderId="0" xfId="0" applyNumberFormat="1" applyFont="1" applyAlignment="1">
      <alignment horizontal="centerContinuous"/>
    </xf>
    <xf numFmtId="41" fontId="11" fillId="0" borderId="0" xfId="0" applyNumberFormat="1" applyFont="1" applyAlignment="1" applyProtection="1" quotePrefix="1">
      <alignment horizontal="centerContinuous"/>
      <protection locked="0"/>
    </xf>
    <xf numFmtId="0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 locked="0"/>
    </xf>
    <xf numFmtId="38" fontId="12" fillId="0" borderId="0" xfId="16" applyFont="1" applyAlignment="1" applyProtection="1">
      <alignment/>
      <protection/>
    </xf>
    <xf numFmtId="38" fontId="12" fillId="0" borderId="0" xfId="16" applyFont="1" applyAlignment="1">
      <alignment/>
    </xf>
    <xf numFmtId="0" fontId="12" fillId="0" borderId="0" xfId="0" applyNumberFormat="1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distributed"/>
      <protection/>
    </xf>
    <xf numFmtId="38" fontId="0" fillId="0" borderId="0" xfId="16" applyAlignment="1">
      <alignment/>
    </xf>
    <xf numFmtId="41" fontId="0" fillId="0" borderId="3" xfId="0" applyNumberFormat="1" applyFont="1" applyBorder="1" applyAlignment="1" applyProtection="1">
      <alignment horizontal="distributed"/>
      <protection/>
    </xf>
    <xf numFmtId="0" fontId="0" fillId="0" borderId="3" xfId="0" applyNumberFormat="1" applyFont="1" applyBorder="1" applyAlignment="1" applyProtection="1">
      <alignment horizontal="distributed"/>
      <protection/>
    </xf>
    <xf numFmtId="41" fontId="0" fillId="0" borderId="2" xfId="16" applyNumberFormat="1" applyFont="1" applyBorder="1" applyAlignment="1" applyProtection="1">
      <alignment/>
      <protection/>
    </xf>
    <xf numFmtId="41" fontId="10" fillId="0" borderId="3" xfId="16" applyNumberFormat="1" applyFont="1" applyBorder="1" applyAlignment="1" applyProtection="1">
      <alignment/>
      <protection locked="0"/>
    </xf>
    <xf numFmtId="41" fontId="10" fillId="0" borderId="3" xfId="16" applyNumberFormat="1" applyFont="1" applyBorder="1" applyAlignment="1" applyProtection="1">
      <alignment horizontal="right"/>
      <protection locked="0"/>
    </xf>
    <xf numFmtId="4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D12" sqref="D12"/>
    </sheetView>
  </sheetViews>
  <sheetFormatPr defaultColWidth="13.3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3.37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8" t="s">
        <v>2</v>
      </c>
      <c r="J3" s="9"/>
      <c r="K3" s="10" t="s">
        <v>3</v>
      </c>
      <c r="L3" s="11"/>
      <c r="M3" s="11"/>
      <c r="N3" s="12" t="s">
        <v>4</v>
      </c>
      <c r="O3" s="10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6" t="s">
        <v>10</v>
      </c>
      <c r="H4" s="16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6" t="s">
        <v>10</v>
      </c>
      <c r="P4" s="16" t="s">
        <v>11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ht="12" customHeight="1">
      <c r="A5" s="3" t="s">
        <v>12</v>
      </c>
      <c r="B5" s="21"/>
      <c r="C5" s="22">
        <v>23365776</v>
      </c>
      <c r="D5" s="23">
        <v>10582296</v>
      </c>
      <c r="E5" s="23">
        <v>12783480</v>
      </c>
      <c r="F5" s="23">
        <v>23424684</v>
      </c>
      <c r="G5" s="23">
        <v>118203</v>
      </c>
      <c r="H5" s="23">
        <v>95020</v>
      </c>
      <c r="I5" s="3"/>
      <c r="J5" s="24"/>
      <c r="K5" s="25"/>
      <c r="L5" s="26"/>
      <c r="M5" s="26"/>
      <c r="N5" s="26"/>
      <c r="O5" s="26"/>
      <c r="P5" s="26"/>
    </row>
    <row r="6" spans="1:17" ht="12" customHeight="1">
      <c r="A6" s="27" t="s">
        <v>103</v>
      </c>
      <c r="B6" s="28"/>
      <c r="C6" s="22">
        <v>22917157</v>
      </c>
      <c r="D6" s="29">
        <v>10242344</v>
      </c>
      <c r="E6" s="29">
        <v>12674813</v>
      </c>
      <c r="F6" s="29">
        <v>22977766</v>
      </c>
      <c r="G6" s="29">
        <v>118838</v>
      </c>
      <c r="H6" s="29">
        <v>83317</v>
      </c>
      <c r="I6" s="30" t="s">
        <v>13</v>
      </c>
      <c r="J6" s="31"/>
      <c r="K6" s="32">
        <f aca="true" t="shared" si="0" ref="K6:P6">SUM(K7:K31)</f>
        <v>2654140</v>
      </c>
      <c r="L6" s="33">
        <f t="shared" si="0"/>
        <v>1049291</v>
      </c>
      <c r="M6" s="33">
        <f t="shared" si="0"/>
        <v>1604849</v>
      </c>
      <c r="N6" s="33">
        <f t="shared" si="0"/>
        <v>2653702</v>
      </c>
      <c r="O6" s="34">
        <f t="shared" si="0"/>
        <v>0</v>
      </c>
      <c r="P6" s="34">
        <f t="shared" si="0"/>
        <v>0</v>
      </c>
      <c r="Q6" s="35"/>
    </row>
    <row r="7" spans="1:30" ht="12" customHeight="1">
      <c r="A7" s="3"/>
      <c r="B7" s="3"/>
      <c r="C7" s="36"/>
      <c r="D7" s="37"/>
      <c r="E7" s="37"/>
      <c r="F7" s="37"/>
      <c r="G7" s="37"/>
      <c r="H7" s="37"/>
      <c r="I7" s="3"/>
      <c r="J7" s="38" t="s">
        <v>14</v>
      </c>
      <c r="K7" s="39">
        <f aca="true" t="shared" si="1" ref="K7:K31">L7+M7</f>
        <v>33833</v>
      </c>
      <c r="L7" s="40">
        <v>11364</v>
      </c>
      <c r="M7" s="40">
        <v>22469</v>
      </c>
      <c r="N7" s="40">
        <v>33758</v>
      </c>
      <c r="O7" s="41">
        <v>0</v>
      </c>
      <c r="P7" s="41">
        <v>0</v>
      </c>
      <c r="Q7" s="42"/>
      <c r="X7" s="38"/>
      <c r="Y7" s="43"/>
      <c r="Z7" s="43"/>
      <c r="AA7" s="43"/>
      <c r="AB7" s="43"/>
      <c r="AC7" s="43"/>
      <c r="AD7" s="43"/>
    </row>
    <row r="8" spans="1:30" ht="12" customHeight="1">
      <c r="A8" s="44" t="s">
        <v>15</v>
      </c>
      <c r="B8" s="45"/>
      <c r="C8" s="32">
        <f>+C10+K6+K35+K51</f>
        <v>22267812</v>
      </c>
      <c r="D8" s="33">
        <f>+D10+L6+L35+L51</f>
        <v>9813132</v>
      </c>
      <c r="E8" s="33">
        <f>+E10+M6+M35+M51</f>
        <v>12454680</v>
      </c>
      <c r="F8" s="33">
        <f>+F10+N6+N35+N51</f>
        <v>22335873</v>
      </c>
      <c r="G8" s="33">
        <f>G10</f>
        <v>117476</v>
      </c>
      <c r="H8" s="33">
        <f>H10</f>
        <v>82962</v>
      </c>
      <c r="I8" s="3"/>
      <c r="J8" s="38" t="s">
        <v>16</v>
      </c>
      <c r="K8" s="39">
        <f t="shared" si="1"/>
        <v>57250</v>
      </c>
      <c r="L8" s="40">
        <v>20700</v>
      </c>
      <c r="M8" s="40">
        <v>36550</v>
      </c>
      <c r="N8" s="40">
        <v>54973</v>
      </c>
      <c r="O8" s="41">
        <v>0</v>
      </c>
      <c r="P8" s="41">
        <v>0</v>
      </c>
      <c r="Q8" s="42"/>
      <c r="X8" s="38"/>
      <c r="Y8" s="43"/>
      <c r="Z8" s="43"/>
      <c r="AA8" s="43"/>
      <c r="AB8" s="43"/>
      <c r="AC8" s="43"/>
      <c r="AD8" s="43"/>
    </row>
    <row r="9" spans="3:30" ht="12" customHeight="1">
      <c r="C9" s="36"/>
      <c r="D9" s="37"/>
      <c r="E9" s="37"/>
      <c r="F9" s="37"/>
      <c r="G9" s="37"/>
      <c r="H9" s="37"/>
      <c r="J9" s="38" t="s">
        <v>17</v>
      </c>
      <c r="K9" s="39">
        <f t="shared" si="1"/>
        <v>522356</v>
      </c>
      <c r="L9" s="40">
        <v>234008</v>
      </c>
      <c r="M9" s="40">
        <v>288348</v>
      </c>
      <c r="N9" s="40">
        <v>505704</v>
      </c>
      <c r="O9" s="41">
        <v>0</v>
      </c>
      <c r="P9" s="41">
        <v>0</v>
      </c>
      <c r="Q9" s="42"/>
      <c r="X9" s="38"/>
      <c r="Y9" s="43"/>
      <c r="Z9" s="43"/>
      <c r="AA9" s="43"/>
      <c r="AB9" s="43"/>
      <c r="AC9" s="43"/>
      <c r="AD9" s="43"/>
    </row>
    <row r="10" spans="1:30" ht="12" customHeight="1">
      <c r="A10" s="46" t="s">
        <v>18</v>
      </c>
      <c r="B10" s="47"/>
      <c r="C10" s="32">
        <f aca="true" t="shared" si="2" ref="C10:H10">SUM(C11:C54)</f>
        <v>17290386</v>
      </c>
      <c r="D10" s="33">
        <f t="shared" si="2"/>
        <v>7969362</v>
      </c>
      <c r="E10" s="33">
        <f t="shared" si="2"/>
        <v>9321024</v>
      </c>
      <c r="F10" s="33">
        <f t="shared" si="2"/>
        <v>17385741</v>
      </c>
      <c r="G10" s="33">
        <f t="shared" si="2"/>
        <v>117476</v>
      </c>
      <c r="H10" s="33">
        <f t="shared" si="2"/>
        <v>82962</v>
      </c>
      <c r="I10" s="48"/>
      <c r="J10" s="38" t="s">
        <v>19</v>
      </c>
      <c r="K10" s="39">
        <f t="shared" si="1"/>
        <v>7983</v>
      </c>
      <c r="L10" s="40">
        <v>5360</v>
      </c>
      <c r="M10" s="40">
        <v>2623</v>
      </c>
      <c r="N10" s="40">
        <v>6254</v>
      </c>
      <c r="O10" s="41">
        <v>0</v>
      </c>
      <c r="P10" s="41">
        <v>0</v>
      </c>
      <c r="Q10" s="42"/>
      <c r="X10" s="38"/>
      <c r="Y10" s="43"/>
      <c r="Z10" s="43"/>
      <c r="AA10" s="43"/>
      <c r="AB10" s="43"/>
      <c r="AC10" s="43"/>
      <c r="AD10" s="43"/>
    </row>
    <row r="11" spans="2:30" ht="12" customHeight="1">
      <c r="B11" s="38" t="s">
        <v>20</v>
      </c>
      <c r="C11" s="39">
        <f aca="true" t="shared" si="3" ref="C11:C54">D11+E11</f>
        <v>1321171</v>
      </c>
      <c r="D11" s="40">
        <v>674975</v>
      </c>
      <c r="E11" s="40">
        <v>646196</v>
      </c>
      <c r="F11" s="40">
        <v>1353641</v>
      </c>
      <c r="G11" s="41">
        <v>0</v>
      </c>
      <c r="H11" s="41">
        <v>0</v>
      </c>
      <c r="J11" s="38" t="s">
        <v>21</v>
      </c>
      <c r="K11" s="39">
        <f t="shared" si="1"/>
        <v>60104</v>
      </c>
      <c r="L11" s="40">
        <v>10320</v>
      </c>
      <c r="M11" s="40">
        <v>49784</v>
      </c>
      <c r="N11" s="40">
        <v>61495</v>
      </c>
      <c r="O11" s="41">
        <v>0</v>
      </c>
      <c r="P11" s="41">
        <v>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ht="12" customHeight="1">
      <c r="B12" s="38" t="s">
        <v>22</v>
      </c>
      <c r="C12" s="39">
        <f t="shared" si="3"/>
        <v>107650</v>
      </c>
      <c r="D12" s="40">
        <v>21303</v>
      </c>
      <c r="E12" s="40">
        <v>86347</v>
      </c>
      <c r="F12" s="40">
        <v>112125</v>
      </c>
      <c r="G12" s="41">
        <v>0</v>
      </c>
      <c r="H12" s="41">
        <v>0</v>
      </c>
      <c r="J12" s="38" t="s">
        <v>23</v>
      </c>
      <c r="K12" s="39">
        <f t="shared" si="1"/>
        <v>102881</v>
      </c>
      <c r="L12" s="40">
        <v>43359</v>
      </c>
      <c r="M12" s="40">
        <v>59522</v>
      </c>
      <c r="N12" s="40">
        <v>107174</v>
      </c>
      <c r="O12" s="41">
        <v>0</v>
      </c>
      <c r="P12" s="41">
        <v>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2:30" ht="12" customHeight="1">
      <c r="B13" s="38" t="s">
        <v>24</v>
      </c>
      <c r="C13" s="39">
        <f t="shared" si="3"/>
        <v>86196</v>
      </c>
      <c r="D13" s="40">
        <v>24015</v>
      </c>
      <c r="E13" s="40">
        <v>62181</v>
      </c>
      <c r="F13" s="40">
        <v>86700</v>
      </c>
      <c r="G13" s="41">
        <v>0</v>
      </c>
      <c r="H13" s="41">
        <v>0</v>
      </c>
      <c r="J13" s="38" t="s">
        <v>25</v>
      </c>
      <c r="K13" s="39">
        <f t="shared" si="1"/>
        <v>15343</v>
      </c>
      <c r="L13" s="40">
        <v>3723</v>
      </c>
      <c r="M13" s="40">
        <v>11620</v>
      </c>
      <c r="N13" s="40">
        <v>16050</v>
      </c>
      <c r="O13" s="41">
        <v>0</v>
      </c>
      <c r="P13" s="41">
        <v>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2:30" ht="12" customHeight="1">
      <c r="B14" s="38" t="s">
        <v>26</v>
      </c>
      <c r="C14" s="39">
        <f t="shared" si="3"/>
        <v>39865</v>
      </c>
      <c r="D14" s="40">
        <v>9795</v>
      </c>
      <c r="E14" s="40">
        <v>30070</v>
      </c>
      <c r="F14" s="40">
        <v>40446</v>
      </c>
      <c r="G14" s="41">
        <v>0</v>
      </c>
      <c r="H14" s="41">
        <v>0</v>
      </c>
      <c r="J14" s="38" t="s">
        <v>27</v>
      </c>
      <c r="K14" s="39">
        <f t="shared" si="1"/>
        <v>36796</v>
      </c>
      <c r="L14" s="40">
        <v>9777</v>
      </c>
      <c r="M14" s="40">
        <v>27019</v>
      </c>
      <c r="N14" s="40">
        <v>36589</v>
      </c>
      <c r="O14" s="41">
        <v>0</v>
      </c>
      <c r="P14" s="41">
        <v>0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2:30" ht="12" customHeight="1">
      <c r="B15" s="38" t="s">
        <v>28</v>
      </c>
      <c r="C15" s="39">
        <f t="shared" si="3"/>
        <v>89891</v>
      </c>
      <c r="D15" s="40">
        <v>32755</v>
      </c>
      <c r="E15" s="40">
        <v>57136</v>
      </c>
      <c r="F15" s="40">
        <v>91013</v>
      </c>
      <c r="G15" s="41">
        <v>0</v>
      </c>
      <c r="H15" s="41">
        <v>0</v>
      </c>
      <c r="J15" s="38" t="s">
        <v>29</v>
      </c>
      <c r="K15" s="39">
        <f t="shared" si="1"/>
        <v>188424</v>
      </c>
      <c r="L15" s="40">
        <v>66455</v>
      </c>
      <c r="M15" s="40">
        <v>121969</v>
      </c>
      <c r="N15" s="40">
        <v>190601</v>
      </c>
      <c r="O15" s="41">
        <v>0</v>
      </c>
      <c r="P15" s="41"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2:30" ht="12" customHeight="1">
      <c r="B16" s="38" t="s">
        <v>30</v>
      </c>
      <c r="C16" s="39">
        <f t="shared" si="3"/>
        <v>244859</v>
      </c>
      <c r="D16" s="40">
        <v>101062</v>
      </c>
      <c r="E16" s="40">
        <v>143797</v>
      </c>
      <c r="F16" s="40">
        <v>244297</v>
      </c>
      <c r="G16" s="41">
        <v>0</v>
      </c>
      <c r="H16" s="41">
        <v>0</v>
      </c>
      <c r="I16"/>
      <c r="J16" s="38" t="s">
        <v>31</v>
      </c>
      <c r="K16" s="39">
        <f t="shared" si="1"/>
        <v>23717</v>
      </c>
      <c r="L16" s="40">
        <v>6085</v>
      </c>
      <c r="M16" s="40">
        <v>17632</v>
      </c>
      <c r="N16" s="40">
        <v>24462</v>
      </c>
      <c r="O16" s="41">
        <v>0</v>
      </c>
      <c r="P16" s="41">
        <v>0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2:30" ht="12" customHeight="1">
      <c r="B17" s="38" t="s">
        <v>32</v>
      </c>
      <c r="C17" s="39">
        <f t="shared" si="3"/>
        <v>35709</v>
      </c>
      <c r="D17" s="40">
        <v>7835</v>
      </c>
      <c r="E17" s="40">
        <v>27874</v>
      </c>
      <c r="F17" s="40">
        <v>37664</v>
      </c>
      <c r="G17" s="41">
        <v>0</v>
      </c>
      <c r="H17" s="41">
        <v>0</v>
      </c>
      <c r="J17" s="38" t="s">
        <v>33</v>
      </c>
      <c r="K17" s="39">
        <f t="shared" si="1"/>
        <v>20685</v>
      </c>
      <c r="L17" s="40">
        <v>5352</v>
      </c>
      <c r="M17" s="40">
        <v>15333</v>
      </c>
      <c r="N17" s="40">
        <v>21432</v>
      </c>
      <c r="O17" s="41">
        <v>0</v>
      </c>
      <c r="P17" s="41">
        <v>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2:30" ht="12" customHeight="1">
      <c r="B18" s="38" t="s">
        <v>34</v>
      </c>
      <c r="C18" s="39">
        <f t="shared" si="3"/>
        <v>208897</v>
      </c>
      <c r="D18" s="40">
        <v>139835</v>
      </c>
      <c r="E18" s="40">
        <v>69062</v>
      </c>
      <c r="F18" s="40">
        <v>221584</v>
      </c>
      <c r="G18" s="41">
        <v>0</v>
      </c>
      <c r="H18" s="41">
        <v>0</v>
      </c>
      <c r="J18" s="38" t="s">
        <v>35</v>
      </c>
      <c r="K18" s="39">
        <f t="shared" si="1"/>
        <v>55642</v>
      </c>
      <c r="L18" s="40">
        <v>18822</v>
      </c>
      <c r="M18" s="40">
        <v>36820</v>
      </c>
      <c r="N18" s="40">
        <v>57942</v>
      </c>
      <c r="O18" s="41">
        <v>0</v>
      </c>
      <c r="P18" s="41">
        <v>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ht="12" customHeight="1">
      <c r="B19" s="38" t="s">
        <v>36</v>
      </c>
      <c r="C19" s="39">
        <f t="shared" si="3"/>
        <v>4255</v>
      </c>
      <c r="D19" s="40">
        <v>1906</v>
      </c>
      <c r="E19" s="40">
        <v>2349</v>
      </c>
      <c r="F19" s="40">
        <v>5104</v>
      </c>
      <c r="G19" s="41">
        <v>0</v>
      </c>
      <c r="H19" s="41">
        <v>0</v>
      </c>
      <c r="J19" s="38" t="s">
        <v>37</v>
      </c>
      <c r="K19" s="39">
        <f t="shared" si="1"/>
        <v>14467</v>
      </c>
      <c r="L19" s="40">
        <v>3371</v>
      </c>
      <c r="M19" s="40">
        <v>11096</v>
      </c>
      <c r="N19" s="40">
        <v>15494</v>
      </c>
      <c r="O19" s="41">
        <v>0</v>
      </c>
      <c r="P19" s="41">
        <v>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ht="12" customHeight="1">
      <c r="B20" s="38" t="s">
        <v>38</v>
      </c>
      <c r="C20" s="39">
        <f t="shared" si="3"/>
        <v>24310</v>
      </c>
      <c r="D20" s="40">
        <v>5556</v>
      </c>
      <c r="E20" s="40">
        <v>18754</v>
      </c>
      <c r="F20" s="40">
        <v>26804</v>
      </c>
      <c r="G20" s="41">
        <v>0</v>
      </c>
      <c r="H20" s="41">
        <v>0</v>
      </c>
      <c r="J20" s="38" t="s">
        <v>39</v>
      </c>
      <c r="K20" s="39">
        <f t="shared" si="1"/>
        <v>346616</v>
      </c>
      <c r="L20" s="40">
        <v>233235</v>
      </c>
      <c r="M20" s="40">
        <v>113381</v>
      </c>
      <c r="N20" s="40">
        <v>342897</v>
      </c>
      <c r="O20" s="41">
        <v>0</v>
      </c>
      <c r="P20" s="41"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ht="12" customHeight="1">
      <c r="B21" s="38" t="s">
        <v>40</v>
      </c>
      <c r="C21" s="39">
        <f t="shared" si="3"/>
        <v>161381</v>
      </c>
      <c r="D21" s="40">
        <v>41277</v>
      </c>
      <c r="E21" s="40">
        <v>120104</v>
      </c>
      <c r="F21" s="40">
        <v>162713</v>
      </c>
      <c r="G21" s="41">
        <v>0</v>
      </c>
      <c r="H21" s="41">
        <v>0</v>
      </c>
      <c r="J21" s="38" t="s">
        <v>41</v>
      </c>
      <c r="K21" s="39">
        <f t="shared" si="1"/>
        <v>20173</v>
      </c>
      <c r="L21" s="40">
        <v>5233</v>
      </c>
      <c r="M21" s="40">
        <v>14940</v>
      </c>
      <c r="N21" s="40">
        <v>25042</v>
      </c>
      <c r="O21" s="41">
        <v>0</v>
      </c>
      <c r="P21" s="41">
        <v>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2" customHeight="1">
      <c r="B22" s="38" t="s">
        <v>42</v>
      </c>
      <c r="C22" s="39">
        <f t="shared" si="3"/>
        <v>338049</v>
      </c>
      <c r="D22" s="40">
        <v>139312</v>
      </c>
      <c r="E22" s="40">
        <v>198737</v>
      </c>
      <c r="F22" s="40">
        <v>348404</v>
      </c>
      <c r="G22" s="41">
        <v>0</v>
      </c>
      <c r="H22" s="41">
        <v>0</v>
      </c>
      <c r="J22" s="38" t="s">
        <v>43</v>
      </c>
      <c r="K22" s="39">
        <f t="shared" si="1"/>
        <v>34367</v>
      </c>
      <c r="L22" s="40">
        <v>14277</v>
      </c>
      <c r="M22" s="40">
        <v>20090</v>
      </c>
      <c r="N22" s="40">
        <v>37255</v>
      </c>
      <c r="O22" s="41">
        <v>0</v>
      </c>
      <c r="P22" s="41">
        <v>0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ht="12" customHeight="1">
      <c r="B23" s="38" t="s">
        <v>44</v>
      </c>
      <c r="C23" s="39">
        <f t="shared" si="3"/>
        <v>153113</v>
      </c>
      <c r="D23" s="40">
        <v>22685</v>
      </c>
      <c r="E23" s="40">
        <v>130428</v>
      </c>
      <c r="F23" s="40">
        <v>159732</v>
      </c>
      <c r="G23" s="41">
        <v>0</v>
      </c>
      <c r="H23" s="41">
        <v>0</v>
      </c>
      <c r="J23" s="38" t="s">
        <v>45</v>
      </c>
      <c r="K23" s="39">
        <f t="shared" si="1"/>
        <v>91620</v>
      </c>
      <c r="L23" s="40">
        <v>20572</v>
      </c>
      <c r="M23" s="40">
        <v>71048</v>
      </c>
      <c r="N23" s="40">
        <v>94289</v>
      </c>
      <c r="O23" s="41">
        <v>0</v>
      </c>
      <c r="P23" s="41">
        <v>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ht="12" customHeight="1">
      <c r="B24" s="38" t="s">
        <v>46</v>
      </c>
      <c r="C24" s="39">
        <f t="shared" si="3"/>
        <v>245636</v>
      </c>
      <c r="D24" s="40">
        <v>76156</v>
      </c>
      <c r="E24" s="40">
        <v>169480</v>
      </c>
      <c r="F24" s="40">
        <v>248208</v>
      </c>
      <c r="G24" s="41">
        <v>0</v>
      </c>
      <c r="H24" s="41">
        <v>0</v>
      </c>
      <c r="J24" s="38" t="s">
        <v>47</v>
      </c>
      <c r="K24" s="39">
        <f t="shared" si="1"/>
        <v>57454</v>
      </c>
      <c r="L24" s="40">
        <v>11149</v>
      </c>
      <c r="M24" s="40">
        <v>46305</v>
      </c>
      <c r="N24" s="40">
        <v>60161</v>
      </c>
      <c r="O24" s="41">
        <v>0</v>
      </c>
      <c r="P24" s="41">
        <v>0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2:30" ht="12" customHeight="1">
      <c r="B25" s="38" t="s">
        <v>48</v>
      </c>
      <c r="C25" s="39">
        <f t="shared" si="3"/>
        <v>251000</v>
      </c>
      <c r="D25" s="40">
        <v>91046</v>
      </c>
      <c r="E25" s="40">
        <v>159954</v>
      </c>
      <c r="F25" s="40">
        <v>249511</v>
      </c>
      <c r="G25" s="41">
        <v>0</v>
      </c>
      <c r="H25" s="41">
        <v>0</v>
      </c>
      <c r="J25" s="38" t="s">
        <v>49</v>
      </c>
      <c r="K25" s="39">
        <f t="shared" si="1"/>
        <v>168498</v>
      </c>
      <c r="L25" s="40">
        <v>34048</v>
      </c>
      <c r="M25" s="40">
        <v>134450</v>
      </c>
      <c r="N25" s="40">
        <v>169756</v>
      </c>
      <c r="O25" s="41">
        <v>0</v>
      </c>
      <c r="P25" s="41">
        <v>0</v>
      </c>
      <c r="Q25" s="49"/>
      <c r="R25" s="50"/>
      <c r="S25" s="50"/>
      <c r="T25" s="51"/>
      <c r="U25" s="43"/>
      <c r="V25" s="51"/>
      <c r="W25" s="43"/>
      <c r="X25" s="43"/>
      <c r="Y25" s="43"/>
      <c r="Z25" s="43"/>
      <c r="AA25" s="43"/>
      <c r="AB25" s="43"/>
      <c r="AC25" s="43"/>
      <c r="AD25" s="43"/>
    </row>
    <row r="26" spans="2:30" ht="12" customHeight="1">
      <c r="B26" s="38" t="s">
        <v>50</v>
      </c>
      <c r="C26" s="39">
        <f t="shared" si="3"/>
        <v>204560</v>
      </c>
      <c r="D26" s="40">
        <v>57741</v>
      </c>
      <c r="E26" s="40">
        <v>146819</v>
      </c>
      <c r="F26" s="40">
        <v>208544</v>
      </c>
      <c r="G26" s="41">
        <v>0</v>
      </c>
      <c r="H26" s="41">
        <v>0</v>
      </c>
      <c r="J26" s="38" t="s">
        <v>51</v>
      </c>
      <c r="K26" s="39">
        <f t="shared" si="1"/>
        <v>12254</v>
      </c>
      <c r="L26" s="40">
        <v>3473</v>
      </c>
      <c r="M26" s="40">
        <v>8781</v>
      </c>
      <c r="N26" s="40">
        <v>12999</v>
      </c>
      <c r="O26" s="41">
        <v>0</v>
      </c>
      <c r="P26" s="41">
        <v>0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2:30" ht="12" customHeight="1">
      <c r="B27" s="38" t="s">
        <v>52</v>
      </c>
      <c r="C27" s="39">
        <f t="shared" si="3"/>
        <v>499077</v>
      </c>
      <c r="D27" s="40">
        <v>176480</v>
      </c>
      <c r="E27" s="40">
        <v>322597</v>
      </c>
      <c r="F27" s="40">
        <v>488556</v>
      </c>
      <c r="G27" s="41">
        <v>0</v>
      </c>
      <c r="H27" s="41">
        <v>0</v>
      </c>
      <c r="J27" s="38" t="s">
        <v>53</v>
      </c>
      <c r="K27" s="39">
        <f t="shared" si="1"/>
        <v>226452</v>
      </c>
      <c r="L27" s="40">
        <v>68613</v>
      </c>
      <c r="M27" s="40">
        <v>157839</v>
      </c>
      <c r="N27" s="40">
        <v>231936</v>
      </c>
      <c r="O27" s="41">
        <v>0</v>
      </c>
      <c r="P27" s="41">
        <v>0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2:30" ht="12" customHeight="1">
      <c r="B28" s="38" t="s">
        <v>54</v>
      </c>
      <c r="C28" s="39">
        <f t="shared" si="3"/>
        <v>594552</v>
      </c>
      <c r="D28" s="40">
        <v>209325</v>
      </c>
      <c r="E28" s="40">
        <v>385227</v>
      </c>
      <c r="F28" s="40">
        <v>573993</v>
      </c>
      <c r="G28" s="41">
        <v>0</v>
      </c>
      <c r="H28" s="41">
        <v>0</v>
      </c>
      <c r="J28" s="38" t="s">
        <v>55</v>
      </c>
      <c r="K28" s="39">
        <f t="shared" si="1"/>
        <v>125197</v>
      </c>
      <c r="L28" s="40">
        <v>44689</v>
      </c>
      <c r="M28" s="40">
        <v>80508</v>
      </c>
      <c r="N28" s="40">
        <v>121422</v>
      </c>
      <c r="O28" s="41">
        <v>0</v>
      </c>
      <c r="P28" s="41">
        <v>0</v>
      </c>
      <c r="Q28" s="52"/>
      <c r="R28" s="53"/>
      <c r="S28" s="5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2:30" ht="12" customHeight="1">
      <c r="B29" s="38" t="s">
        <v>56</v>
      </c>
      <c r="C29" s="39">
        <f t="shared" si="3"/>
        <v>2072479</v>
      </c>
      <c r="D29" s="40">
        <v>1167955</v>
      </c>
      <c r="E29" s="40">
        <v>904524</v>
      </c>
      <c r="F29" s="40">
        <v>2069014</v>
      </c>
      <c r="G29" s="41">
        <v>0</v>
      </c>
      <c r="H29" s="41">
        <v>0</v>
      </c>
      <c r="J29" s="38" t="s">
        <v>57</v>
      </c>
      <c r="K29" s="39">
        <f t="shared" si="1"/>
        <v>135164</v>
      </c>
      <c r="L29" s="40">
        <v>58723</v>
      </c>
      <c r="M29" s="40">
        <v>76441</v>
      </c>
      <c r="N29" s="40">
        <v>125610</v>
      </c>
      <c r="O29" s="41">
        <v>0</v>
      </c>
      <c r="P29" s="41">
        <v>0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2:30" ht="12" customHeight="1">
      <c r="B30" s="38" t="s">
        <v>58</v>
      </c>
      <c r="C30" s="39">
        <f t="shared" si="3"/>
        <v>113316</v>
      </c>
      <c r="D30" s="40">
        <v>43394</v>
      </c>
      <c r="E30" s="40">
        <v>69922</v>
      </c>
      <c r="F30" s="40">
        <v>119630</v>
      </c>
      <c r="G30" s="41">
        <v>0</v>
      </c>
      <c r="H30" s="41">
        <v>0</v>
      </c>
      <c r="J30" s="38" t="s">
        <v>59</v>
      </c>
      <c r="K30" s="39">
        <f t="shared" si="1"/>
        <v>167920</v>
      </c>
      <c r="L30" s="40">
        <v>61567</v>
      </c>
      <c r="M30" s="40">
        <v>106353</v>
      </c>
      <c r="N30" s="40">
        <v>166005</v>
      </c>
      <c r="O30" s="41">
        <v>0</v>
      </c>
      <c r="P30" s="41">
        <v>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2:30" ht="12" customHeight="1">
      <c r="B31" s="38" t="s">
        <v>60</v>
      </c>
      <c r="C31" s="39">
        <f t="shared" si="3"/>
        <v>143540</v>
      </c>
      <c r="D31" s="40">
        <v>67235</v>
      </c>
      <c r="E31" s="40">
        <v>76305</v>
      </c>
      <c r="F31" s="40">
        <v>158942</v>
      </c>
      <c r="G31" s="40">
        <v>117476</v>
      </c>
      <c r="H31" s="40">
        <v>82962</v>
      </c>
      <c r="J31" s="38" t="s">
        <v>61</v>
      </c>
      <c r="K31" s="39">
        <f t="shared" si="1"/>
        <v>128944</v>
      </c>
      <c r="L31" s="40">
        <v>55016</v>
      </c>
      <c r="M31" s="40">
        <v>73928</v>
      </c>
      <c r="N31" s="40">
        <v>134402</v>
      </c>
      <c r="O31" s="41">
        <v>0</v>
      </c>
      <c r="P31" s="41">
        <v>0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2:30" ht="12" customHeight="1">
      <c r="B32" s="38" t="s">
        <v>62</v>
      </c>
      <c r="C32" s="39">
        <f t="shared" si="3"/>
        <v>6319941</v>
      </c>
      <c r="D32" s="40">
        <v>3307164</v>
      </c>
      <c r="E32" s="40">
        <v>3012777</v>
      </c>
      <c r="F32" s="40">
        <v>6338752</v>
      </c>
      <c r="G32" s="41">
        <v>0</v>
      </c>
      <c r="H32" s="41">
        <v>0</v>
      </c>
      <c r="J32" s="54"/>
      <c r="K32" s="55"/>
      <c r="L32" s="56"/>
      <c r="Q32" s="43"/>
      <c r="R32" s="43"/>
      <c r="S32" s="43"/>
      <c r="T32" s="43"/>
      <c r="U32" s="43"/>
      <c r="V32" s="43"/>
      <c r="W32" s="43"/>
      <c r="X32"/>
      <c r="Y32"/>
      <c r="Z32"/>
      <c r="AA32"/>
      <c r="AB32" s="43"/>
      <c r="AC32"/>
      <c r="AD32" s="43"/>
    </row>
    <row r="33" spans="2:30" ht="12" customHeight="1">
      <c r="B33" s="38" t="s">
        <v>63</v>
      </c>
      <c r="C33" s="39">
        <f t="shared" si="3"/>
        <v>187041</v>
      </c>
      <c r="D33" s="40">
        <v>73549</v>
      </c>
      <c r="E33" s="40">
        <v>113492</v>
      </c>
      <c r="F33" s="40">
        <v>185539</v>
      </c>
      <c r="G33" s="41">
        <v>0</v>
      </c>
      <c r="H33" s="41">
        <v>0</v>
      </c>
      <c r="J33" s="54"/>
      <c r="K33" s="55"/>
      <c r="Q33" s="24"/>
      <c r="R33" s="43"/>
      <c r="S33" s="43"/>
      <c r="T33" s="43"/>
      <c r="U33" s="43"/>
      <c r="V33" s="43"/>
      <c r="W33" s="43"/>
      <c r="X33"/>
      <c r="Y33"/>
      <c r="Z33"/>
      <c r="AA33"/>
      <c r="AB33" s="43"/>
      <c r="AC33"/>
      <c r="AD33" s="43"/>
    </row>
    <row r="34" spans="2:30" ht="12" customHeight="1">
      <c r="B34" s="38" t="s">
        <v>64</v>
      </c>
      <c r="C34" s="39">
        <f t="shared" si="3"/>
        <v>490005</v>
      </c>
      <c r="D34" s="40">
        <v>178354</v>
      </c>
      <c r="E34" s="40">
        <v>311651</v>
      </c>
      <c r="F34" s="40">
        <v>485223</v>
      </c>
      <c r="G34" s="41">
        <v>0</v>
      </c>
      <c r="H34" s="41">
        <v>0</v>
      </c>
      <c r="J34" s="54"/>
      <c r="K34" s="55"/>
      <c r="Q34" s="43"/>
      <c r="R34" s="43"/>
      <c r="S34" s="43"/>
      <c r="T34" s="43"/>
      <c r="U34" s="43"/>
      <c r="V34" s="43"/>
      <c r="W34" s="43"/>
      <c r="X34"/>
      <c r="Y34"/>
      <c r="Z34"/>
      <c r="AA34"/>
      <c r="AB34" s="43"/>
      <c r="AC34"/>
      <c r="AD34" s="43"/>
    </row>
    <row r="35" spans="2:30" ht="12" customHeight="1">
      <c r="B35" s="38" t="s">
        <v>65</v>
      </c>
      <c r="C35" s="39">
        <f t="shared" si="3"/>
        <v>656470</v>
      </c>
      <c r="D35" s="40">
        <v>234906</v>
      </c>
      <c r="E35" s="40">
        <v>421564</v>
      </c>
      <c r="F35" s="40">
        <v>652335</v>
      </c>
      <c r="G35" s="40">
        <v>0</v>
      </c>
      <c r="H35" s="40">
        <v>0</v>
      </c>
      <c r="I35" s="30" t="s">
        <v>66</v>
      </c>
      <c r="J35" s="57"/>
      <c r="K35" s="32">
        <f aca="true" t="shared" si="4" ref="K35:P35">SUM(K36:K48)</f>
        <v>2289679</v>
      </c>
      <c r="L35" s="33">
        <f t="shared" si="4"/>
        <v>790879</v>
      </c>
      <c r="M35" s="33">
        <f t="shared" si="4"/>
        <v>1498800</v>
      </c>
      <c r="N35" s="33">
        <f t="shared" si="4"/>
        <v>2253356</v>
      </c>
      <c r="O35" s="33">
        <f t="shared" si="4"/>
        <v>0</v>
      </c>
      <c r="P35" s="33">
        <f t="shared" si="4"/>
        <v>0</v>
      </c>
      <c r="Q35" s="43"/>
      <c r="R35" s="43"/>
      <c r="S35" s="43"/>
      <c r="T35" s="43"/>
      <c r="U35" s="43"/>
      <c r="V35" s="43"/>
      <c r="W35" s="43"/>
      <c r="X35"/>
      <c r="Y35"/>
      <c r="Z35"/>
      <c r="AA35"/>
      <c r="AB35" s="43"/>
      <c r="AC35"/>
      <c r="AD35" s="43"/>
    </row>
    <row r="36" spans="2:30" ht="12" customHeight="1">
      <c r="B36" s="38" t="s">
        <v>67</v>
      </c>
      <c r="C36" s="39">
        <f t="shared" si="3"/>
        <v>472189</v>
      </c>
      <c r="D36" s="40">
        <v>221969</v>
      </c>
      <c r="E36" s="40">
        <v>250220</v>
      </c>
      <c r="F36" s="40">
        <v>460188</v>
      </c>
      <c r="G36" s="41">
        <v>0</v>
      </c>
      <c r="H36" s="41">
        <v>0</v>
      </c>
      <c r="J36" s="38" t="s">
        <v>68</v>
      </c>
      <c r="K36" s="39">
        <f aca="true" t="shared" si="5" ref="K36:K48">L36+M36</f>
        <v>38531</v>
      </c>
      <c r="L36" s="40">
        <v>10809</v>
      </c>
      <c r="M36" s="40">
        <v>27722</v>
      </c>
      <c r="N36" s="40">
        <v>37482</v>
      </c>
      <c r="O36" s="41">
        <v>0</v>
      </c>
      <c r="P36" s="41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2:30" ht="12" customHeight="1">
      <c r="B37" s="38" t="s">
        <v>69</v>
      </c>
      <c r="C37" s="39">
        <f t="shared" si="3"/>
        <v>407170</v>
      </c>
      <c r="D37" s="40">
        <v>121885</v>
      </c>
      <c r="E37" s="40">
        <v>285285</v>
      </c>
      <c r="F37" s="40">
        <v>403551</v>
      </c>
      <c r="G37" s="41">
        <v>0</v>
      </c>
      <c r="H37" s="41">
        <v>0</v>
      </c>
      <c r="J37" s="38" t="s">
        <v>70</v>
      </c>
      <c r="K37" s="39">
        <f t="shared" si="5"/>
        <v>10491</v>
      </c>
      <c r="L37" s="40">
        <v>4151</v>
      </c>
      <c r="M37" s="40">
        <v>6340</v>
      </c>
      <c r="N37" s="40">
        <v>9668</v>
      </c>
      <c r="O37" s="41">
        <v>0</v>
      </c>
      <c r="P37" s="41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2:30" ht="12" customHeight="1">
      <c r="B38" s="38" t="s">
        <v>71</v>
      </c>
      <c r="C38" s="39">
        <f t="shared" si="3"/>
        <v>152530</v>
      </c>
      <c r="D38" s="40">
        <v>56003</v>
      </c>
      <c r="E38" s="40">
        <v>96527</v>
      </c>
      <c r="F38" s="40">
        <v>163311</v>
      </c>
      <c r="G38" s="41">
        <v>0</v>
      </c>
      <c r="H38" s="41">
        <v>0</v>
      </c>
      <c r="J38" s="38" t="s">
        <v>72</v>
      </c>
      <c r="K38" s="39">
        <f t="shared" si="5"/>
        <v>201349</v>
      </c>
      <c r="L38" s="40">
        <v>83675</v>
      </c>
      <c r="M38" s="40">
        <v>117674</v>
      </c>
      <c r="N38" s="40">
        <v>201821</v>
      </c>
      <c r="O38" s="41">
        <v>0</v>
      </c>
      <c r="P38" s="41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2:30" ht="12" customHeight="1">
      <c r="B39" s="38" t="s">
        <v>73</v>
      </c>
      <c r="C39" s="39">
        <f t="shared" si="3"/>
        <v>60150</v>
      </c>
      <c r="D39" s="40">
        <v>10767</v>
      </c>
      <c r="E39" s="40">
        <v>49383</v>
      </c>
      <c r="F39" s="40">
        <v>64296</v>
      </c>
      <c r="G39" s="41">
        <v>0</v>
      </c>
      <c r="H39" s="41">
        <v>0</v>
      </c>
      <c r="J39" s="38" t="s">
        <v>74</v>
      </c>
      <c r="K39" s="39">
        <f t="shared" si="5"/>
        <v>54341</v>
      </c>
      <c r="L39" s="40">
        <v>19315</v>
      </c>
      <c r="M39" s="40">
        <v>35026</v>
      </c>
      <c r="N39" s="40">
        <v>49858</v>
      </c>
      <c r="O39" s="41">
        <v>0</v>
      </c>
      <c r="P39" s="41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2:30" ht="12" customHeight="1">
      <c r="B40" s="38" t="s">
        <v>75</v>
      </c>
      <c r="C40" s="39">
        <f t="shared" si="3"/>
        <v>44603</v>
      </c>
      <c r="D40" s="40">
        <v>12644</v>
      </c>
      <c r="E40" s="40">
        <v>31959</v>
      </c>
      <c r="F40" s="40">
        <v>48209</v>
      </c>
      <c r="G40" s="41">
        <v>0</v>
      </c>
      <c r="H40" s="41">
        <v>0</v>
      </c>
      <c r="J40" s="38" t="s">
        <v>76</v>
      </c>
      <c r="K40" s="39">
        <f t="shared" si="5"/>
        <v>162865</v>
      </c>
      <c r="L40" s="40">
        <v>44671</v>
      </c>
      <c r="M40" s="40">
        <v>118194</v>
      </c>
      <c r="N40" s="40">
        <v>166783</v>
      </c>
      <c r="O40" s="41">
        <v>0</v>
      </c>
      <c r="P40" s="41">
        <v>0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2:30" ht="12" customHeight="1">
      <c r="B41" s="38" t="s">
        <v>77</v>
      </c>
      <c r="C41" s="39">
        <f t="shared" si="3"/>
        <v>126642</v>
      </c>
      <c r="D41" s="40">
        <v>37481</v>
      </c>
      <c r="E41" s="40">
        <v>89161</v>
      </c>
      <c r="F41" s="40">
        <v>126895</v>
      </c>
      <c r="G41" s="41">
        <v>0</v>
      </c>
      <c r="H41" s="41">
        <v>0</v>
      </c>
      <c r="J41" s="38" t="s">
        <v>78</v>
      </c>
      <c r="K41" s="39">
        <f t="shared" si="5"/>
        <v>37294</v>
      </c>
      <c r="L41" s="40">
        <v>11867</v>
      </c>
      <c r="M41" s="40">
        <v>25427</v>
      </c>
      <c r="N41" s="40">
        <v>37515</v>
      </c>
      <c r="O41" s="41">
        <v>0</v>
      </c>
      <c r="P41" s="41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2:30" ht="12" customHeight="1">
      <c r="B42" s="38" t="s">
        <v>79</v>
      </c>
      <c r="C42" s="39">
        <f t="shared" si="3"/>
        <v>155333</v>
      </c>
      <c r="D42" s="40">
        <v>48294</v>
      </c>
      <c r="E42" s="40">
        <v>107039</v>
      </c>
      <c r="F42" s="40">
        <v>155858</v>
      </c>
      <c r="G42" s="41">
        <v>0</v>
      </c>
      <c r="H42" s="41">
        <v>0</v>
      </c>
      <c r="J42" s="38" t="s">
        <v>80</v>
      </c>
      <c r="K42" s="39">
        <f t="shared" si="5"/>
        <v>391335</v>
      </c>
      <c r="L42" s="40">
        <v>121837</v>
      </c>
      <c r="M42" s="40">
        <v>269498</v>
      </c>
      <c r="N42" s="40">
        <v>386846</v>
      </c>
      <c r="O42" s="41">
        <v>0</v>
      </c>
      <c r="P42" s="41">
        <v>0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2:30" ht="12" customHeight="1">
      <c r="B43" s="38" t="s">
        <v>81</v>
      </c>
      <c r="C43" s="39">
        <f t="shared" si="3"/>
        <v>300961</v>
      </c>
      <c r="D43" s="40">
        <v>125790</v>
      </c>
      <c r="E43" s="40">
        <v>175171</v>
      </c>
      <c r="F43" s="40">
        <v>307402</v>
      </c>
      <c r="G43" s="41">
        <v>0</v>
      </c>
      <c r="H43" s="41">
        <v>0</v>
      </c>
      <c r="J43" s="38" t="s">
        <v>82</v>
      </c>
      <c r="K43" s="39">
        <f t="shared" si="5"/>
        <v>66203</v>
      </c>
      <c r="L43" s="40">
        <v>17524</v>
      </c>
      <c r="M43" s="40">
        <v>48679</v>
      </c>
      <c r="N43" s="40">
        <v>68855</v>
      </c>
      <c r="O43" s="41">
        <v>0</v>
      </c>
      <c r="P43" s="41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2:30" ht="12" customHeight="1">
      <c r="B44" s="38" t="s">
        <v>83</v>
      </c>
      <c r="C44" s="39">
        <f t="shared" si="3"/>
        <v>418738</v>
      </c>
      <c r="D44" s="40">
        <v>149065</v>
      </c>
      <c r="E44" s="40">
        <v>269673</v>
      </c>
      <c r="F44" s="40">
        <v>417621</v>
      </c>
      <c r="G44" s="41">
        <v>0</v>
      </c>
      <c r="H44" s="41">
        <v>0</v>
      </c>
      <c r="J44" s="38" t="s">
        <v>84</v>
      </c>
      <c r="K44" s="39">
        <f t="shared" si="5"/>
        <v>175863</v>
      </c>
      <c r="L44" s="40">
        <v>46487</v>
      </c>
      <c r="M44" s="40">
        <v>129376</v>
      </c>
      <c r="N44" s="40">
        <v>178638</v>
      </c>
      <c r="O44" s="41">
        <v>0</v>
      </c>
      <c r="P44" s="41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0" ht="12" customHeight="1">
      <c r="B45" s="38" t="s">
        <v>85</v>
      </c>
      <c r="C45" s="39">
        <f t="shared" si="3"/>
        <v>43957</v>
      </c>
      <c r="D45" s="40">
        <v>15650</v>
      </c>
      <c r="E45" s="40">
        <v>28307</v>
      </c>
      <c r="F45" s="40">
        <v>46584</v>
      </c>
      <c r="G45" s="41">
        <v>0</v>
      </c>
      <c r="H45" s="41">
        <v>0</v>
      </c>
      <c r="J45" s="38" t="s">
        <v>86</v>
      </c>
      <c r="K45" s="39">
        <f t="shared" si="5"/>
        <v>32489</v>
      </c>
      <c r="L45" s="40">
        <v>6637</v>
      </c>
      <c r="M45" s="40">
        <v>25852</v>
      </c>
      <c r="N45" s="40">
        <v>34535</v>
      </c>
      <c r="O45" s="41">
        <v>0</v>
      </c>
      <c r="P45" s="41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2:30" ht="12" customHeight="1">
      <c r="B46" s="38" t="s">
        <v>87</v>
      </c>
      <c r="C46" s="39">
        <f t="shared" si="3"/>
        <v>50015</v>
      </c>
      <c r="D46" s="40">
        <v>15761</v>
      </c>
      <c r="E46" s="40">
        <v>34254</v>
      </c>
      <c r="F46" s="40">
        <v>52283</v>
      </c>
      <c r="G46" s="41">
        <v>0</v>
      </c>
      <c r="H46" s="41">
        <v>0</v>
      </c>
      <c r="J46" s="38" t="s">
        <v>88</v>
      </c>
      <c r="K46" s="39">
        <f t="shared" si="5"/>
        <v>408859</v>
      </c>
      <c r="L46" s="40">
        <v>127171</v>
      </c>
      <c r="M46" s="40">
        <v>281688</v>
      </c>
      <c r="N46" s="40">
        <v>390186</v>
      </c>
      <c r="O46" s="41">
        <v>0</v>
      </c>
      <c r="P46" s="41">
        <v>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2:30" ht="12" customHeight="1">
      <c r="B47" s="38" t="s">
        <v>89</v>
      </c>
      <c r="C47" s="39">
        <f t="shared" si="3"/>
        <v>7624</v>
      </c>
      <c r="D47" s="40">
        <v>3964</v>
      </c>
      <c r="E47" s="40">
        <v>3660</v>
      </c>
      <c r="F47" s="40">
        <v>7887</v>
      </c>
      <c r="G47" s="41">
        <v>0</v>
      </c>
      <c r="H47" s="41">
        <v>0</v>
      </c>
      <c r="J47" s="38" t="s">
        <v>90</v>
      </c>
      <c r="K47" s="39">
        <f t="shared" si="5"/>
        <v>601815</v>
      </c>
      <c r="L47" s="40">
        <v>248146</v>
      </c>
      <c r="M47" s="40">
        <v>353669</v>
      </c>
      <c r="N47" s="40">
        <v>589906</v>
      </c>
      <c r="O47" s="41">
        <v>0</v>
      </c>
      <c r="P47" s="41">
        <v>0</v>
      </c>
      <c r="Q47" s="43"/>
      <c r="R47" s="43"/>
      <c r="S47" s="43"/>
      <c r="T47" s="43"/>
      <c r="U47" s="43"/>
      <c r="V47" s="43"/>
      <c r="W47" s="43"/>
      <c r="X47" s="38"/>
      <c r="Y47" s="58"/>
      <c r="Z47" s="58"/>
      <c r="AA47" s="58"/>
      <c r="AB47" s="43"/>
      <c r="AC47" s="58"/>
      <c r="AD47" s="43"/>
    </row>
    <row r="48" spans="2:30" ht="12" customHeight="1">
      <c r="B48" s="38" t="s">
        <v>91</v>
      </c>
      <c r="C48" s="39">
        <f t="shared" si="3"/>
        <v>14687</v>
      </c>
      <c r="D48" s="40">
        <v>7736</v>
      </c>
      <c r="E48" s="40">
        <v>6951</v>
      </c>
      <c r="F48" s="40">
        <v>17195</v>
      </c>
      <c r="G48" s="41">
        <v>0</v>
      </c>
      <c r="H48" s="41">
        <v>0</v>
      </c>
      <c r="J48" s="38" t="s">
        <v>92</v>
      </c>
      <c r="K48" s="39">
        <f t="shared" si="5"/>
        <v>108244</v>
      </c>
      <c r="L48" s="40">
        <v>48589</v>
      </c>
      <c r="M48" s="40">
        <v>59655</v>
      </c>
      <c r="N48" s="40">
        <v>101263</v>
      </c>
      <c r="O48" s="41">
        <v>0</v>
      </c>
      <c r="P48" s="41">
        <v>0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2:30" ht="12" customHeight="1">
      <c r="B49" s="38" t="s">
        <v>93</v>
      </c>
      <c r="C49" s="39">
        <f t="shared" si="3"/>
        <v>389903</v>
      </c>
      <c r="D49" s="40">
        <v>227140</v>
      </c>
      <c r="E49" s="40">
        <v>162763</v>
      </c>
      <c r="F49" s="40">
        <v>393578</v>
      </c>
      <c r="G49" s="41">
        <v>0</v>
      </c>
      <c r="H49" s="41">
        <v>0</v>
      </c>
      <c r="J49" s="54"/>
      <c r="K49" s="55"/>
      <c r="Q49" s="43"/>
      <c r="R49" s="43"/>
      <c r="S49" s="43"/>
      <c r="T49" s="43"/>
      <c r="U49" s="43"/>
      <c r="V49" s="43"/>
      <c r="W49" s="43"/>
      <c r="AB49" s="43"/>
      <c r="AD49" s="43"/>
    </row>
    <row r="50" spans="2:30" ht="12" customHeight="1">
      <c r="B50" s="38" t="s">
        <v>94</v>
      </c>
      <c r="C50" s="39">
        <f t="shared" si="3"/>
        <v>16127</v>
      </c>
      <c r="D50" s="40">
        <v>2537</v>
      </c>
      <c r="E50" s="40">
        <v>13590</v>
      </c>
      <c r="F50" s="40">
        <v>15712</v>
      </c>
      <c r="G50" s="41">
        <v>0</v>
      </c>
      <c r="H50" s="41">
        <v>0</v>
      </c>
      <c r="J50" s="54"/>
      <c r="K50" s="55"/>
      <c r="Q50" s="43"/>
      <c r="R50" s="43"/>
      <c r="S50" s="43"/>
      <c r="T50" s="43"/>
      <c r="U50" s="43"/>
      <c r="V50" s="43"/>
      <c r="W50" s="43"/>
      <c r="AB50" s="43"/>
      <c r="AD50" s="43"/>
    </row>
    <row r="51" spans="2:30" ht="12" customHeight="1">
      <c r="B51" s="38" t="s">
        <v>95</v>
      </c>
      <c r="C51" s="39">
        <f t="shared" si="3"/>
        <v>7147</v>
      </c>
      <c r="D51" s="40">
        <v>1573</v>
      </c>
      <c r="E51" s="40">
        <v>5574</v>
      </c>
      <c r="F51" s="40">
        <v>7188</v>
      </c>
      <c r="G51" s="41">
        <v>0</v>
      </c>
      <c r="H51" s="41">
        <v>0</v>
      </c>
      <c r="I51" s="30" t="s">
        <v>96</v>
      </c>
      <c r="J51" s="57"/>
      <c r="K51" s="32">
        <f>+K52+K53</f>
        <v>33607</v>
      </c>
      <c r="L51" s="33">
        <f>SUM(L52:L53)</f>
        <v>3600</v>
      </c>
      <c r="M51" s="33">
        <f>SUM(M52:M53)</f>
        <v>30007</v>
      </c>
      <c r="N51" s="33">
        <f>SUM(N52:N53)</f>
        <v>43074</v>
      </c>
      <c r="O51" s="33">
        <f>+O52+O53</f>
        <v>0</v>
      </c>
      <c r="P51" s="33">
        <f>+P52+P53</f>
        <v>0</v>
      </c>
      <c r="Q51" s="43"/>
      <c r="R51" s="43"/>
      <c r="S51" s="43"/>
      <c r="T51" s="43"/>
      <c r="U51" s="43"/>
      <c r="V51" s="43"/>
      <c r="W51" s="43"/>
      <c r="AB51" s="43"/>
      <c r="AD51" s="43"/>
    </row>
    <row r="52" spans="2:30" ht="12" customHeight="1">
      <c r="B52" s="38" t="s">
        <v>97</v>
      </c>
      <c r="C52" s="39">
        <f t="shared" si="3"/>
        <v>13990</v>
      </c>
      <c r="D52" s="40">
        <v>2985</v>
      </c>
      <c r="E52" s="40">
        <v>11005</v>
      </c>
      <c r="F52" s="40">
        <v>13936</v>
      </c>
      <c r="G52" s="41">
        <v>0</v>
      </c>
      <c r="H52" s="41">
        <v>0</v>
      </c>
      <c r="J52" s="38" t="s">
        <v>98</v>
      </c>
      <c r="K52" s="39">
        <f>L52+M52</f>
        <v>26002</v>
      </c>
      <c r="L52" s="40">
        <v>2728</v>
      </c>
      <c r="M52" s="40">
        <v>23274</v>
      </c>
      <c r="N52" s="40">
        <v>32049</v>
      </c>
      <c r="O52" s="41">
        <v>0</v>
      </c>
      <c r="P52" s="41">
        <v>0</v>
      </c>
      <c r="Q52" s="43"/>
      <c r="R52" s="43"/>
      <c r="S52" s="43"/>
      <c r="T52" s="43"/>
      <c r="U52" s="43"/>
      <c r="V52" s="43"/>
      <c r="W52" s="43"/>
      <c r="X52" s="38"/>
      <c r="Y52" s="43"/>
      <c r="Z52" s="43"/>
      <c r="AA52" s="43"/>
      <c r="AB52" s="43"/>
      <c r="AC52" s="43"/>
      <c r="AD52" s="43"/>
    </row>
    <row r="53" spans="2:30" ht="12" customHeight="1">
      <c r="B53" s="38" t="s">
        <v>99</v>
      </c>
      <c r="C53" s="39">
        <f t="shared" si="3"/>
        <v>15268</v>
      </c>
      <c r="D53" s="40">
        <v>2113</v>
      </c>
      <c r="E53" s="40">
        <v>13155</v>
      </c>
      <c r="F53" s="40">
        <v>15157</v>
      </c>
      <c r="G53" s="41">
        <v>0</v>
      </c>
      <c r="H53" s="41">
        <v>0</v>
      </c>
      <c r="J53" s="38" t="s">
        <v>100</v>
      </c>
      <c r="K53" s="39">
        <f>L53+M53</f>
        <v>7605</v>
      </c>
      <c r="L53" s="40">
        <v>872</v>
      </c>
      <c r="M53" s="40">
        <v>6733</v>
      </c>
      <c r="N53" s="40">
        <v>11025</v>
      </c>
      <c r="O53" s="41">
        <v>0</v>
      </c>
      <c r="P53" s="41">
        <v>0</v>
      </c>
      <c r="Q53" s="43"/>
      <c r="R53" s="43"/>
      <c r="S53" s="43"/>
      <c r="T53" s="43"/>
      <c r="U53" s="43"/>
      <c r="V53" s="43"/>
      <c r="W53" s="43"/>
      <c r="X53" s="38"/>
      <c r="Y53" s="43"/>
      <c r="Z53" s="43"/>
      <c r="AA53" s="43"/>
      <c r="AB53" s="43"/>
      <c r="AC53" s="43"/>
      <c r="AD53" s="43"/>
    </row>
    <row r="54" spans="1:27" ht="12" customHeight="1">
      <c r="A54" s="59"/>
      <c r="B54" s="60" t="s">
        <v>101</v>
      </c>
      <c r="C54" s="61">
        <f t="shared" si="3"/>
        <v>389</v>
      </c>
      <c r="D54" s="62">
        <v>389</v>
      </c>
      <c r="E54" s="62">
        <v>0</v>
      </c>
      <c r="F54" s="62">
        <v>416</v>
      </c>
      <c r="G54" s="63">
        <v>0</v>
      </c>
      <c r="H54" s="63">
        <v>0</v>
      </c>
      <c r="I54" s="64"/>
      <c r="J54" s="65"/>
      <c r="K54" s="66"/>
      <c r="L54" s="64"/>
      <c r="M54" s="64"/>
      <c r="N54" s="64"/>
      <c r="O54" s="64"/>
      <c r="P54" s="64"/>
      <c r="Q54" s="67"/>
      <c r="R54" s="67"/>
      <c r="S54" s="67"/>
      <c r="T54" s="67"/>
      <c r="U54" s="43"/>
      <c r="V54" s="67"/>
      <c r="W54" s="43"/>
      <c r="X54" s="7"/>
      <c r="Y54" s="7"/>
      <c r="Z54" s="7"/>
      <c r="AA54" s="7"/>
    </row>
    <row r="55" spans="2:10" ht="12" customHeight="1">
      <c r="B55" s="56" t="s">
        <v>102</v>
      </c>
      <c r="J55" s="24"/>
    </row>
    <row r="56" ht="12" customHeight="1">
      <c r="J56" s="24"/>
    </row>
    <row r="57" ht="12" customHeight="1">
      <c r="J57" s="24"/>
    </row>
    <row r="58" ht="12" customHeight="1">
      <c r="J58" s="24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2001-03-09T10:37:23Z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