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.産業別就業人口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'26.産業別就業人口'!$A$1:$S$105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<sst xmlns="http://schemas.openxmlformats.org/spreadsheetml/2006/main" count="127" uniqueCount="103">
  <si>
    <t>26．市　町　村　別 、 産　業　別　（　大　分　類　）　就　業　人　口</t>
  </si>
  <si>
    <t>昭和40年10月１日</t>
  </si>
  <si>
    <t>市　町　村</t>
  </si>
  <si>
    <t>第　　１　　次　　産　　業</t>
  </si>
  <si>
    <t>　　　第　　２　　次　　産　　業</t>
  </si>
  <si>
    <t>第　　　　　３　　　　　次　　　　　産　　　　　業</t>
  </si>
  <si>
    <t>総　　数</t>
  </si>
  <si>
    <t>林  業   狩猟業</t>
  </si>
  <si>
    <t>漁業･水産　　養 殖 業</t>
  </si>
  <si>
    <t>卸  　売　　小 売 業</t>
  </si>
  <si>
    <t>金融･保険･     不動産業</t>
  </si>
  <si>
    <t>運  　輸  通 信 業</t>
  </si>
  <si>
    <t>電気･ガス　水 道 業</t>
  </si>
  <si>
    <t>分類不能</t>
  </si>
  <si>
    <t>総　　数</t>
  </si>
  <si>
    <t>農　業</t>
  </si>
  <si>
    <t>鉱　業</t>
  </si>
  <si>
    <t>建 設 業</t>
  </si>
  <si>
    <t>製 造 業</t>
  </si>
  <si>
    <t>サービス業</t>
  </si>
  <si>
    <t>公　　務</t>
  </si>
  <si>
    <t>の 産 業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</si>
  <si>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</si>
  <si>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</si>
  <si>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</si>
  <si>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</si>
  <si>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</si>
  <si>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</si>
  <si>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</si>
  <si>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</si>
  <si>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</si>
  <si>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</si>
  <si>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</si>
  <si>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</si>
  <si>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</si>
  <si>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 国 東 郡</t>
  </si>
  <si>
    <t>大田村</t>
  </si>
  <si>
    <t>真玉町</t>
  </si>
  <si>
    <t>香々地町</t>
  </si>
  <si>
    <t>東 国 東 郡</t>
  </si>
  <si>
    <t>国見町</t>
  </si>
  <si>
    <t>姫島村</t>
  </si>
  <si>
    <t>国東町</t>
  </si>
  <si>
    <t>武蔵町</t>
  </si>
  <si>
    <t>安岐町</t>
  </si>
  <si>
    <t>速   見   郡</t>
  </si>
  <si>
    <t>日出町</t>
  </si>
  <si>
    <t>山香町</t>
  </si>
  <si>
    <t>大   分   郡</t>
  </si>
  <si>
    <t>野津原町</t>
  </si>
  <si>
    <t>挾間町</t>
  </si>
  <si>
    <t>庄内町</t>
  </si>
  <si>
    <t>湯布院町</t>
  </si>
  <si>
    <t xml:space="preserve"> </t>
  </si>
  <si>
    <t>北 海 部 郡</t>
  </si>
  <si>
    <t>佐賀関町</t>
  </si>
  <si>
    <t>資料：総理府統計局「国勢調査」</t>
  </si>
  <si>
    <t xml:space="preserve">              市　町　村　別 、 産　業　別　    （　大　分　類　）　就　業　人　口  （続き）</t>
  </si>
  <si>
    <t>金融・保険     不動産業</t>
  </si>
  <si>
    <t>電気･ガス･　  水  道  業</t>
  </si>
  <si>
    <t>南 海 部 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</si>
  <si>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</si>
  <si>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</si>
  <si>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</si>
  <si>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</si>
  <si>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</si>
  <si>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</si>
  <si>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</si>
  <si>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</si>
  <si>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</si>
  <si>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</si>
  <si>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</si>
  <si>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</si>
  <si>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</si>
  <si>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</si>
  <si>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</si>
  <si>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</si>
  <si>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</si>
  <si>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</si>
  <si>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荻町</t>
  </si>
  <si>
    <t>久住町</t>
  </si>
  <si>
    <t>直入町</t>
  </si>
  <si>
    <t>玖   珠   郡</t>
  </si>
  <si>
    <t>九重町</t>
  </si>
  <si>
    <t>玖珠町</t>
  </si>
  <si>
    <t>日   田   郡</t>
  </si>
  <si>
    <t>前津江村</t>
  </si>
  <si>
    <t>中津江村</t>
  </si>
  <si>
    <t>上津江村</t>
  </si>
  <si>
    <t>大山村</t>
  </si>
  <si>
    <t>天瀬町</t>
  </si>
  <si>
    <t>下   毛   郡</t>
  </si>
  <si>
    <t>三光村</t>
  </si>
  <si>
    <t>本耶馬溪町</t>
  </si>
  <si>
    <t>耶馬溪町</t>
  </si>
  <si>
    <t>山国町</t>
  </si>
  <si>
    <t>宇   佐   郡</t>
  </si>
  <si>
    <t>院内町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</si>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</sst>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20" fillId="33" borderId="0" xfId="0" applyFont="1" applyFill="1" applyAlignment="1" applyProtection="1">
      <alignment horizontal="centerContinuous"/>
      <protection locked="0"/>
    </xf>
    <xf numFmtId="0" fontId="18" fillId="33" borderId="0" xfId="0" applyFont="1" applyFill="1" applyAlignment="1" applyProtection="1">
      <alignment horizontal="centerContinuous"/>
      <protection locked="0"/>
    </xf>
    <xf numFmtId="0" fontId="21" fillId="33" borderId="0" xfId="0" applyFont="1" applyFill="1" applyAlignment="1">
      <alignment/>
    </xf>
    <xf numFmtId="0" fontId="21" fillId="33" borderId="0" xfId="0" applyFont="1" applyFill="1" applyAlignment="1" applyProtection="1">
      <alignment/>
      <protection locked="0"/>
    </xf>
    <xf numFmtId="49" fontId="21" fillId="33" borderId="0" xfId="0" applyNumberFormat="1" applyFont="1" applyFill="1" applyAlignment="1" applyProtection="1" quotePrefix="1">
      <alignment horizontal="right"/>
      <protection locked="0"/>
    </xf>
    <xf numFmtId="0" fontId="21" fillId="33" borderId="10" xfId="0" applyFont="1" applyFill="1" applyBorder="1" applyAlignment="1" applyProtection="1">
      <alignment horizontal="center" vertical="center"/>
      <protection locked="0"/>
    </xf>
    <xf numFmtId="0" fontId="21" fillId="33" borderId="11" xfId="0" applyFont="1" applyFill="1" applyBorder="1" applyAlignment="1" applyProtection="1">
      <alignment horizontal="center" vertical="center"/>
      <protection locked="0"/>
    </xf>
    <xf numFmtId="0" fontId="21" fillId="33" borderId="12" xfId="0" applyFont="1" applyFill="1" applyBorder="1" applyAlignment="1" applyProtection="1">
      <alignment vertical="center"/>
      <protection locked="0"/>
    </xf>
    <xf numFmtId="0" fontId="21" fillId="33" borderId="13" xfId="0" applyFont="1" applyFill="1" applyBorder="1" applyAlignment="1" applyProtection="1">
      <alignment horizontal="centerContinuous" vertical="center"/>
      <protection locked="0"/>
    </xf>
    <xf numFmtId="0" fontId="21" fillId="33" borderId="14" xfId="0" applyFont="1" applyFill="1" applyBorder="1" applyAlignment="1" applyProtection="1">
      <alignment horizontal="centerContinuous" vertical="center"/>
      <protection locked="0"/>
    </xf>
    <xf numFmtId="0" fontId="21" fillId="33" borderId="13" xfId="0" applyFont="1" applyFill="1" applyBorder="1" applyAlignment="1" applyProtection="1">
      <alignment vertical="center"/>
      <protection locked="0"/>
    </xf>
    <xf numFmtId="0" fontId="21" fillId="33" borderId="14" xfId="0" applyFont="1" applyFill="1" applyBorder="1" applyAlignment="1" applyProtection="1">
      <alignment vertical="center"/>
      <protection locked="0"/>
    </xf>
    <xf numFmtId="0" fontId="21" fillId="33" borderId="0" xfId="0" applyFont="1" applyFill="1" applyAlignment="1">
      <alignment vertical="center"/>
    </xf>
    <xf numFmtId="0" fontId="21" fillId="33" borderId="0" xfId="0" applyFont="1" applyFill="1" applyBorder="1" applyAlignment="1" applyProtection="1">
      <alignment horizontal="center" vertical="center"/>
      <protection locked="0"/>
    </xf>
    <xf numFmtId="0" fontId="21" fillId="33" borderId="15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21" fillId="33" borderId="17" xfId="0" applyFont="1" applyFill="1" applyBorder="1" applyAlignment="1" applyProtection="1">
      <alignment vertical="center"/>
      <protection locked="0"/>
    </xf>
    <xf numFmtId="0" fontId="21" fillId="33" borderId="17" xfId="0" applyFont="1" applyFill="1" applyBorder="1" applyAlignment="1" applyProtection="1">
      <alignment horizontal="center" vertical="center" wrapText="1"/>
      <protection locked="0"/>
    </xf>
    <xf numFmtId="0" fontId="21" fillId="33" borderId="18" xfId="0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21" fillId="33" borderId="19" xfId="0" applyFont="1" applyFill="1" applyBorder="1" applyAlignment="1" applyProtection="1">
      <alignment vertical="center"/>
      <protection locked="0"/>
    </xf>
    <xf numFmtId="0" fontId="21" fillId="33" borderId="19" xfId="0" applyFont="1" applyFill="1" applyBorder="1" applyAlignment="1" applyProtection="1">
      <alignment horizontal="center" vertical="center"/>
      <protection locked="0"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vertical="center"/>
      <protection locked="0"/>
    </xf>
    <xf numFmtId="0" fontId="1" fillId="33" borderId="17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21" fillId="33" borderId="20" xfId="0" applyFont="1" applyFill="1" applyBorder="1" applyAlignment="1" applyProtection="1">
      <alignment horizontal="center" vertical="center"/>
      <protection locked="0"/>
    </xf>
    <xf numFmtId="0" fontId="21" fillId="33" borderId="21" xfId="0" applyFont="1" applyFill="1" applyBorder="1" applyAlignment="1" applyProtection="1">
      <alignment horizontal="center" vertical="center"/>
      <protection locked="0"/>
    </xf>
    <xf numFmtId="0" fontId="21" fillId="33" borderId="22" xfId="0" applyFont="1" applyFill="1" applyBorder="1" applyAlignment="1" applyProtection="1">
      <alignment vertical="center"/>
      <protection locked="0"/>
    </xf>
    <xf numFmtId="0" fontId="1" fillId="33" borderId="22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 applyProtection="1">
      <alignment vertical="center"/>
      <protection locked="0"/>
    </xf>
    <xf numFmtId="0" fontId="21" fillId="33" borderId="20" xfId="0" applyFont="1" applyFill="1" applyBorder="1" applyAlignment="1" applyProtection="1">
      <alignment vertical="center"/>
      <protection locked="0"/>
    </xf>
    <xf numFmtId="0" fontId="21" fillId="33" borderId="23" xfId="0" applyFont="1" applyFill="1" applyBorder="1" applyAlignment="1" applyProtection="1">
      <alignment vertical="center"/>
      <protection locked="0"/>
    </xf>
    <xf numFmtId="0" fontId="21" fillId="33" borderId="23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Alignment="1" applyProtection="1">
      <alignment horizontal="distributed"/>
      <protection/>
    </xf>
    <xf numFmtId="0" fontId="22" fillId="33" borderId="15" xfId="0" applyFont="1" applyFill="1" applyBorder="1" applyAlignment="1" applyProtection="1">
      <alignment horizontal="distributed"/>
      <protection/>
    </xf>
    <xf numFmtId="41" fontId="22" fillId="33" borderId="17" xfId="48" applyNumberFormat="1" applyFont="1" applyFill="1" applyBorder="1" applyAlignment="1">
      <alignment/>
    </xf>
    <xf numFmtId="41" fontId="22" fillId="33" borderId="0" xfId="48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 horizontal="distributed"/>
      <protection locked="0"/>
    </xf>
    <xf numFmtId="0" fontId="21" fillId="33" borderId="0" xfId="0" applyFont="1" applyFill="1" applyAlignment="1" applyProtection="1">
      <alignment horizontal="center"/>
      <protection/>
    </xf>
    <xf numFmtId="0" fontId="21" fillId="33" borderId="15" xfId="0" applyFont="1" applyFill="1" applyBorder="1" applyAlignment="1">
      <alignment horizontal="distributed"/>
    </xf>
    <xf numFmtId="41" fontId="21" fillId="33" borderId="17" xfId="48" applyNumberFormat="1" applyFont="1" applyFill="1" applyBorder="1" applyAlignment="1">
      <alignment/>
    </xf>
    <xf numFmtId="41" fontId="21" fillId="33" borderId="0" xfId="48" applyNumberFormat="1" applyFont="1" applyFill="1" applyAlignment="1">
      <alignment/>
    </xf>
    <xf numFmtId="41" fontId="21" fillId="33" borderId="0" xfId="48" applyNumberFormat="1" applyFont="1" applyFill="1" applyAlignment="1" applyProtection="1">
      <alignment/>
      <protection locked="0"/>
    </xf>
    <xf numFmtId="38" fontId="21" fillId="33" borderId="0" xfId="48" applyFont="1" applyFill="1" applyAlignment="1" applyProtection="1">
      <alignment horizontal="distributed"/>
      <protection locked="0"/>
    </xf>
    <xf numFmtId="41" fontId="21" fillId="33" borderId="0" xfId="48" applyNumberFormat="1" applyFont="1" applyFill="1" applyAlignment="1" applyProtection="1">
      <alignment horizontal="right"/>
      <protection locked="0"/>
    </xf>
    <xf numFmtId="0" fontId="21" fillId="33" borderId="0" xfId="0" applyFont="1" applyFill="1" applyAlignment="1" applyProtection="1">
      <alignment/>
      <protection/>
    </xf>
    <xf numFmtId="38" fontId="22" fillId="33" borderId="0" xfId="48" applyFont="1" applyFill="1" applyAlignment="1" applyProtection="1">
      <alignment horizontal="distributed"/>
      <protection locked="0"/>
    </xf>
    <xf numFmtId="38" fontId="22" fillId="33" borderId="15" xfId="48" applyFont="1" applyFill="1" applyBorder="1" applyAlignment="1" applyProtection="1">
      <alignment horizontal="distributed"/>
      <protection locked="0"/>
    </xf>
    <xf numFmtId="41" fontId="22" fillId="33" borderId="17" xfId="48" applyNumberFormat="1" applyFont="1" applyFill="1" applyBorder="1" applyAlignment="1" applyProtection="1">
      <alignment/>
      <protection/>
    </xf>
    <xf numFmtId="41" fontId="22" fillId="33" borderId="0" xfId="48" applyNumberFormat="1" applyFont="1" applyFill="1" applyAlignment="1" applyProtection="1">
      <alignment/>
      <protection/>
    </xf>
    <xf numFmtId="41" fontId="22" fillId="33" borderId="0" xfId="48" applyNumberFormat="1" applyFont="1" applyFill="1" applyAlignment="1" applyProtection="1">
      <alignment horizontal="right"/>
      <protection/>
    </xf>
    <xf numFmtId="41" fontId="22" fillId="33" borderId="0" xfId="48" applyNumberFormat="1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1" fillId="33" borderId="0" xfId="0" applyNumberFormat="1" applyFont="1" applyFill="1" applyBorder="1" applyAlignment="1" applyProtection="1">
      <alignment horizontal="distributed"/>
      <protection locked="0"/>
    </xf>
    <xf numFmtId="0" fontId="21" fillId="33" borderId="20" xfId="0" applyFont="1" applyFill="1" applyBorder="1" applyAlignment="1" applyProtection="1">
      <alignment horizontal="left"/>
      <protection/>
    </xf>
    <xf numFmtId="38" fontId="21" fillId="33" borderId="21" xfId="48" applyFont="1" applyFill="1" applyBorder="1" applyAlignment="1" applyProtection="1">
      <alignment horizontal="distributed"/>
      <protection locked="0"/>
    </xf>
    <xf numFmtId="41" fontId="21" fillId="33" borderId="22" xfId="48" applyNumberFormat="1" applyFont="1" applyFill="1" applyBorder="1" applyAlignment="1">
      <alignment/>
    </xf>
    <xf numFmtId="41" fontId="21" fillId="33" borderId="20" xfId="48" applyNumberFormat="1" applyFont="1" applyFill="1" applyBorder="1" applyAlignment="1">
      <alignment/>
    </xf>
    <xf numFmtId="41" fontId="21" fillId="33" borderId="20" xfId="48" applyNumberFormat="1" applyFont="1" applyFill="1" applyBorder="1" applyAlignment="1" applyProtection="1">
      <alignment/>
      <protection locked="0"/>
    </xf>
    <xf numFmtId="41" fontId="21" fillId="33" borderId="20" xfId="48" applyNumberFormat="1" applyFont="1" applyFill="1" applyBorder="1" applyAlignment="1" applyProtection="1">
      <alignment horizontal="right"/>
      <protection locked="0"/>
    </xf>
    <xf numFmtId="0" fontId="21" fillId="33" borderId="0" xfId="0" applyFont="1" applyFill="1" applyBorder="1" applyAlignment="1" applyProtection="1">
      <alignment horizontal="left"/>
      <protection/>
    </xf>
    <xf numFmtId="38" fontId="21" fillId="33" borderId="0" xfId="48" applyFont="1" applyFill="1" applyBorder="1" applyAlignment="1" applyProtection="1">
      <alignment horizontal="left"/>
      <protection locked="0"/>
    </xf>
    <xf numFmtId="41" fontId="21" fillId="33" borderId="0" xfId="48" applyNumberFormat="1" applyFont="1" applyFill="1" applyBorder="1" applyAlignment="1">
      <alignment/>
    </xf>
    <xf numFmtId="41" fontId="21" fillId="33" borderId="0" xfId="48" applyNumberFormat="1" applyFont="1" applyFill="1" applyBorder="1" applyAlignment="1" applyProtection="1">
      <alignment/>
      <protection locked="0"/>
    </xf>
    <xf numFmtId="41" fontId="21" fillId="33" borderId="0" xfId="48" applyNumberFormat="1" applyFont="1" applyFill="1" applyBorder="1" applyAlignment="1" applyProtection="1">
      <alignment horizontal="right"/>
      <protection locked="0"/>
    </xf>
    <xf numFmtId="0" fontId="20" fillId="33" borderId="0" xfId="0" applyFont="1" applyFill="1" applyAlignment="1">
      <alignment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 applyProtection="1">
      <alignment horizontal="center" vertical="center"/>
      <protection locked="0"/>
    </xf>
    <xf numFmtId="38" fontId="22" fillId="33" borderId="24" xfId="48" applyFont="1" applyFill="1" applyBorder="1" applyAlignment="1" applyProtection="1">
      <alignment horizontal="distributed"/>
      <protection locked="0"/>
    </xf>
    <xf numFmtId="38" fontId="22" fillId="33" borderId="18" xfId="48" applyFont="1" applyFill="1" applyBorder="1" applyAlignment="1" applyProtection="1">
      <alignment horizontal="distributed"/>
      <protection locked="0"/>
    </xf>
    <xf numFmtId="41" fontId="22" fillId="33" borderId="0" xfId="48" applyNumberFormat="1" applyFont="1" applyFill="1" applyAlignment="1" applyProtection="1">
      <alignment/>
      <protection locked="0"/>
    </xf>
    <xf numFmtId="41" fontId="22" fillId="33" borderId="0" xfId="48" applyNumberFormat="1" applyFont="1" applyFill="1" applyAlignment="1" applyProtection="1">
      <alignment horizontal="right"/>
      <protection locked="0"/>
    </xf>
    <xf numFmtId="38" fontId="21" fillId="33" borderId="15" xfId="48" applyFont="1" applyFill="1" applyBorder="1" applyAlignment="1" applyProtection="1">
      <alignment horizontal="distributed"/>
      <protection locked="0"/>
    </xf>
    <xf numFmtId="41" fontId="21" fillId="33" borderId="0" xfId="0" applyNumberFormat="1" applyFont="1" applyFill="1" applyAlignment="1">
      <alignment/>
    </xf>
    <xf numFmtId="0" fontId="21" fillId="33" borderId="0" xfId="0" applyFont="1" applyFill="1" applyBorder="1" applyAlignment="1">
      <alignment/>
    </xf>
    <xf numFmtId="41" fontId="21" fillId="33" borderId="0" xfId="0" applyNumberFormat="1" applyFont="1" applyFill="1" applyBorder="1" applyAlignment="1" applyProtection="1">
      <alignment horizontal="center"/>
      <protection locked="0"/>
    </xf>
    <xf numFmtId="0" fontId="21" fillId="33" borderId="20" xfId="0" applyFont="1" applyFill="1" applyBorder="1" applyAlignment="1">
      <alignment/>
    </xf>
    <xf numFmtId="41" fontId="21" fillId="33" borderId="2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2&#20154;&#21475;21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.県人口の推移"/>
      <sheetName val="22.人口および世帯数"/>
      <sheetName val="23.年齢・男女別"/>
      <sheetName val="24.市町村別 、男女別人口"/>
      <sheetName val="25.年齢別(3区分)人口"/>
      <sheetName val="26.産業別就業人口"/>
      <sheetName val="27.人口動態"/>
      <sheetName val="28.転出入者"/>
      <sheetName val="29.外国人登録者数"/>
      <sheetName val="30.就業不就業状態・・・"/>
      <sheetName val="31"/>
      <sheetName val="32"/>
      <sheetName val="33"/>
      <sheetName val="34"/>
      <sheetName val="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bestFit="1" customWidth="1"/>
    <col min="2" max="2" width="10.50390625" style="4" customWidth="1"/>
    <col min="3" max="4" width="8.875" style="4" customWidth="1"/>
    <col min="5" max="5" width="9.00390625" style="4" customWidth="1"/>
    <col min="6" max="6" width="7.125" style="4" customWidth="1"/>
    <col min="7" max="7" width="8.75390625" style="4" customWidth="1"/>
    <col min="8" max="8" width="8.625" style="4" customWidth="1"/>
    <col min="9" max="9" width="7.625" style="4" bestFit="1" customWidth="1"/>
    <col min="10" max="10" width="8.50390625" style="4" bestFit="1" customWidth="1"/>
    <col min="11" max="11" width="8.625" style="4" customWidth="1"/>
    <col min="12" max="12" width="9.375" style="4" bestFit="1" customWidth="1"/>
    <col min="13" max="13" width="8.625" style="4" customWidth="1"/>
    <col min="14" max="14" width="10.25390625" style="4" customWidth="1"/>
    <col min="15" max="15" width="8.625" style="4" customWidth="1"/>
    <col min="16" max="16" width="9.25390625" style="4" customWidth="1"/>
    <col min="17" max="17" width="10.00390625" style="4" customWidth="1"/>
    <col min="18" max="18" width="10.25390625" style="4" customWidth="1"/>
    <col min="19" max="19" width="7.625" style="4" customWidth="1"/>
    <col min="20" max="16384" width="9.00390625" style="4" customWidth="1"/>
  </cols>
  <sheetData>
    <row r="1" spans="2:19" s="1" customFormat="1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ht="12.75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 t="s">
        <v>1</v>
      </c>
    </row>
    <row r="3" spans="1:19" s="14" customFormat="1" ht="12.75" customHeight="1" thickTop="1">
      <c r="A3" s="7" t="s">
        <v>2</v>
      </c>
      <c r="B3" s="8"/>
      <c r="C3" s="9"/>
      <c r="D3" s="10" t="s">
        <v>3</v>
      </c>
      <c r="E3" s="11"/>
      <c r="F3" s="11"/>
      <c r="G3" s="11"/>
      <c r="H3" s="12" t="s">
        <v>4</v>
      </c>
      <c r="I3" s="13"/>
      <c r="J3" s="13"/>
      <c r="K3" s="13"/>
      <c r="L3" s="10" t="s">
        <v>5</v>
      </c>
      <c r="M3" s="11"/>
      <c r="N3" s="11"/>
      <c r="O3" s="11"/>
      <c r="P3" s="11"/>
      <c r="Q3" s="11"/>
      <c r="R3" s="11"/>
      <c r="S3" s="9"/>
    </row>
    <row r="4" spans="1:19" s="14" customFormat="1" ht="12.75" customHeight="1">
      <c r="A4" s="15"/>
      <c r="B4" s="16"/>
      <c r="C4" s="17" t="s">
        <v>6</v>
      </c>
      <c r="D4" s="18"/>
      <c r="E4" s="18"/>
      <c r="F4" s="19" t="s">
        <v>7</v>
      </c>
      <c r="G4" s="19" t="s">
        <v>8</v>
      </c>
      <c r="H4" s="18"/>
      <c r="I4" s="18"/>
      <c r="J4" s="20"/>
      <c r="K4" s="21"/>
      <c r="L4" s="22"/>
      <c r="M4" s="19" t="s">
        <v>9</v>
      </c>
      <c r="N4" s="19" t="s">
        <v>10</v>
      </c>
      <c r="O4" s="19" t="s">
        <v>11</v>
      </c>
      <c r="P4" s="19" t="s">
        <v>12</v>
      </c>
      <c r="Q4" s="18"/>
      <c r="R4" s="23"/>
      <c r="S4" s="24" t="s">
        <v>13</v>
      </c>
    </row>
    <row r="5" spans="1:19" s="14" customFormat="1" ht="12.75" customHeight="1">
      <c r="A5" s="15"/>
      <c r="B5" s="16"/>
      <c r="C5" s="25"/>
      <c r="D5" s="24" t="s">
        <v>14</v>
      </c>
      <c r="E5" s="24" t="s">
        <v>15</v>
      </c>
      <c r="F5" s="26"/>
      <c r="G5" s="26"/>
      <c r="H5" s="24" t="s">
        <v>14</v>
      </c>
      <c r="I5" s="24" t="s">
        <v>16</v>
      </c>
      <c r="J5" s="27" t="s">
        <v>17</v>
      </c>
      <c r="K5" s="28" t="s">
        <v>18</v>
      </c>
      <c r="L5" s="29" t="s">
        <v>14</v>
      </c>
      <c r="M5" s="26"/>
      <c r="N5" s="26"/>
      <c r="O5" s="26"/>
      <c r="P5" s="26"/>
      <c r="Q5" s="24" t="s">
        <v>19</v>
      </c>
      <c r="R5" s="29" t="s">
        <v>20</v>
      </c>
      <c r="S5" s="24" t="s">
        <v>21</v>
      </c>
    </row>
    <row r="6" spans="1:19" s="14" customFormat="1" ht="12.75" customHeight="1">
      <c r="A6" s="30"/>
      <c r="B6" s="31"/>
      <c r="C6" s="32"/>
      <c r="D6" s="32"/>
      <c r="E6" s="32"/>
      <c r="F6" s="33"/>
      <c r="G6" s="33"/>
      <c r="H6" s="32"/>
      <c r="I6" s="32"/>
      <c r="J6" s="34"/>
      <c r="K6" s="35"/>
      <c r="L6" s="36"/>
      <c r="M6" s="33"/>
      <c r="N6" s="33"/>
      <c r="O6" s="33"/>
      <c r="P6" s="33"/>
      <c r="Q6" s="32"/>
      <c r="R6" s="37"/>
      <c r="S6" s="32"/>
    </row>
    <row r="7" spans="2:19" s="14" customFormat="1" ht="12.75" customHeight="1">
      <c r="B7" s="21"/>
      <c r="C7" s="18"/>
      <c r="D7" s="21"/>
      <c r="E7" s="21"/>
      <c r="F7" s="21"/>
      <c r="G7" s="21"/>
      <c r="H7" s="21"/>
      <c r="I7" s="21"/>
      <c r="J7" s="21"/>
      <c r="K7" s="21"/>
      <c r="L7" s="21"/>
      <c r="M7" s="28"/>
      <c r="N7" s="28"/>
      <c r="O7" s="28"/>
      <c r="P7" s="21"/>
      <c r="Q7" s="21"/>
      <c r="R7" s="28"/>
      <c r="S7" s="21"/>
    </row>
    <row r="8" spans="1:19" s="42" customFormat="1" ht="12.75" customHeight="1">
      <c r="A8" s="38" t="s">
        <v>22</v>
      </c>
      <c r="B8" s="39"/>
      <c r="C8" s="40">
        <f>D8+H8+L8+S8</f>
        <v>556565</v>
      </c>
      <c r="D8" s="41">
        <f>SUM(E8:G8)</f>
        <v>234284</v>
      </c>
      <c r="E8" s="41">
        <f aca="true" t="shared" si="0" ref="E8:R8">SUM(E10:E12)</f>
        <v>217813</v>
      </c>
      <c r="F8" s="41">
        <f t="shared" si="0"/>
        <v>3345</v>
      </c>
      <c r="G8" s="41">
        <f t="shared" si="0"/>
        <v>13126</v>
      </c>
      <c r="H8" s="41">
        <f>SUM(I8:K8)</f>
        <v>99534</v>
      </c>
      <c r="I8" s="41">
        <f t="shared" si="0"/>
        <v>3306</v>
      </c>
      <c r="J8" s="41">
        <f t="shared" si="0"/>
        <v>42677</v>
      </c>
      <c r="K8" s="41">
        <f t="shared" si="0"/>
        <v>53551</v>
      </c>
      <c r="L8" s="41">
        <f>SUM(M8:R8)</f>
        <v>222649</v>
      </c>
      <c r="M8" s="41">
        <f t="shared" si="0"/>
        <v>84899</v>
      </c>
      <c r="N8" s="41">
        <f t="shared" si="0"/>
        <v>8933</v>
      </c>
      <c r="O8" s="41">
        <f t="shared" si="0"/>
        <v>29501</v>
      </c>
      <c r="P8" s="41">
        <f t="shared" si="0"/>
        <v>2924</v>
      </c>
      <c r="Q8" s="41">
        <f t="shared" si="0"/>
        <v>76005</v>
      </c>
      <c r="R8" s="41">
        <f t="shared" si="0"/>
        <v>20387</v>
      </c>
      <c r="S8" s="41">
        <f>SUM(S10:S12)</f>
        <v>98</v>
      </c>
    </row>
    <row r="9" spans="1:19" s="42" customFormat="1" ht="12.75" customHeight="1">
      <c r="A9" s="38"/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s="42" customFormat="1" ht="12.75" customHeight="1">
      <c r="A10" s="38" t="s">
        <v>23</v>
      </c>
      <c r="B10" s="39"/>
      <c r="C10" s="40">
        <f>D10+H10+L10+S10</f>
        <v>313501</v>
      </c>
      <c r="D10" s="41">
        <f>SUM(E10:G10)</f>
        <v>82511</v>
      </c>
      <c r="E10" s="41">
        <f>SUM(E14:E23)</f>
        <v>75883</v>
      </c>
      <c r="F10" s="41">
        <f>SUM(F14:F23)</f>
        <v>933</v>
      </c>
      <c r="G10" s="41">
        <f>SUM(G14:G23)</f>
        <v>5695</v>
      </c>
      <c r="H10" s="41">
        <f>SUM(I10:K10)</f>
        <v>71501</v>
      </c>
      <c r="I10" s="41">
        <f aca="true" t="shared" si="1" ref="I10:S10">SUM(I14:I23)</f>
        <v>2142</v>
      </c>
      <c r="J10" s="41">
        <f t="shared" si="1"/>
        <v>28120</v>
      </c>
      <c r="K10" s="41">
        <f t="shared" si="1"/>
        <v>41239</v>
      </c>
      <c r="L10" s="41">
        <f t="shared" si="1"/>
        <v>159427</v>
      </c>
      <c r="M10" s="41">
        <f t="shared" si="1"/>
        <v>63038</v>
      </c>
      <c r="N10" s="41">
        <f t="shared" si="1"/>
        <v>7389</v>
      </c>
      <c r="O10" s="41">
        <f t="shared" si="1"/>
        <v>20492</v>
      </c>
      <c r="P10" s="41">
        <f t="shared" si="1"/>
        <v>2029</v>
      </c>
      <c r="Q10" s="41">
        <f t="shared" si="1"/>
        <v>52887</v>
      </c>
      <c r="R10" s="41">
        <f t="shared" si="1"/>
        <v>13592</v>
      </c>
      <c r="S10" s="41">
        <f t="shared" si="1"/>
        <v>62</v>
      </c>
    </row>
    <row r="11" spans="1:19" s="42" customFormat="1" ht="12.75" customHeight="1">
      <c r="A11" s="38"/>
      <c r="B11" s="39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s="42" customFormat="1" ht="12.75" customHeight="1">
      <c r="A12" s="38" t="s">
        <v>24</v>
      </c>
      <c r="B12" s="39"/>
      <c r="C12" s="40">
        <f>D12+H12+L12+S12</f>
        <v>243064</v>
      </c>
      <c r="D12" s="41">
        <f>SUM(E12:G12)</f>
        <v>151773</v>
      </c>
      <c r="E12" s="41">
        <f>E25+E30+E37+E41+E47+E56+E66+E76+E81+E85+E92+E98</f>
        <v>141930</v>
      </c>
      <c r="F12" s="41">
        <f>F25+F30+F37+F41+F47+F56+F66+F76+F81+F85+F92+F98</f>
        <v>2412</v>
      </c>
      <c r="G12" s="41">
        <f>G25+G30+G37+G41+G47+G56+G66+G76+G81+G85+G92+G98</f>
        <v>7431</v>
      </c>
      <c r="H12" s="41">
        <f>SUM(I12:K12)</f>
        <v>28033</v>
      </c>
      <c r="I12" s="41">
        <f>I25+I30+I37+I41+I47+I56+I66+I76+I81+I85+I92+I98</f>
        <v>1164</v>
      </c>
      <c r="J12" s="41">
        <f>J25+J30+J37+J41+J47+J56+J66+J76+J81+J85+J92+J98</f>
        <v>14557</v>
      </c>
      <c r="K12" s="41">
        <f>K25+K30+K37+K41+K47+K56+K66+K76+K81+K85+K92+K98</f>
        <v>12312</v>
      </c>
      <c r="L12" s="41">
        <f>SUM(M12:R12)</f>
        <v>63222</v>
      </c>
      <c r="M12" s="41">
        <f aca="true" t="shared" si="2" ref="M12:R12">M25+M30+M37+M41+M47+M56+M66+M76+M81+M85+M92+M98</f>
        <v>21861</v>
      </c>
      <c r="N12" s="41">
        <f t="shared" si="2"/>
        <v>1544</v>
      </c>
      <c r="O12" s="41">
        <f t="shared" si="2"/>
        <v>9009</v>
      </c>
      <c r="P12" s="41">
        <f t="shared" si="2"/>
        <v>895</v>
      </c>
      <c r="Q12" s="41">
        <f t="shared" si="2"/>
        <v>23118</v>
      </c>
      <c r="R12" s="41">
        <f t="shared" si="2"/>
        <v>6795</v>
      </c>
      <c r="S12" s="41">
        <f>S25+S30+S37+S41+S47+S56+S66+S76+S81+S85+S92+S98</f>
        <v>36</v>
      </c>
    </row>
    <row r="13" spans="1:19" s="42" customFormat="1" ht="12.75" customHeight="1">
      <c r="A13" s="43"/>
      <c r="B13" s="44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2.75" customHeight="1">
      <c r="A14" s="45"/>
      <c r="B14" s="46" t="s">
        <v>25</v>
      </c>
      <c r="C14" s="47">
        <f aca="true" t="shared" si="3" ref="C14:C23">D14+H14+L14+S14</f>
        <v>101769</v>
      </c>
      <c r="D14" s="48">
        <f>SUM(E14:G14)</f>
        <v>21571</v>
      </c>
      <c r="E14" s="49">
        <v>20668</v>
      </c>
      <c r="F14" s="49">
        <v>85</v>
      </c>
      <c r="G14" s="49">
        <v>818</v>
      </c>
      <c r="H14" s="48">
        <f>SUM(I14:K14)</f>
        <v>24489</v>
      </c>
      <c r="I14" s="49">
        <v>169</v>
      </c>
      <c r="J14" s="49">
        <v>10528</v>
      </c>
      <c r="K14" s="49">
        <v>13792</v>
      </c>
      <c r="L14" s="48">
        <f aca="true" t="shared" si="4" ref="L14:L23">SUM(M14:R14)</f>
        <v>55675</v>
      </c>
      <c r="M14" s="49">
        <v>22147</v>
      </c>
      <c r="N14" s="49">
        <v>3247</v>
      </c>
      <c r="O14" s="49">
        <v>8116</v>
      </c>
      <c r="P14" s="49">
        <v>871</v>
      </c>
      <c r="Q14" s="49">
        <v>15976</v>
      </c>
      <c r="R14" s="49">
        <v>5318</v>
      </c>
      <c r="S14" s="49">
        <v>34</v>
      </c>
    </row>
    <row r="15" spans="1:19" ht="12.75" customHeight="1">
      <c r="A15" s="45"/>
      <c r="B15" s="50" t="s">
        <v>26</v>
      </c>
      <c r="C15" s="47">
        <f t="shared" si="3"/>
        <v>56940</v>
      </c>
      <c r="D15" s="48">
        <f aca="true" t="shared" si="5" ref="D15:D94">SUM(E15:G15)</f>
        <v>4142</v>
      </c>
      <c r="E15" s="49">
        <v>3806</v>
      </c>
      <c r="F15" s="49">
        <v>30</v>
      </c>
      <c r="G15" s="49">
        <v>306</v>
      </c>
      <c r="H15" s="48">
        <f aca="true" t="shared" si="6" ref="H15:H94">SUM(I15:K15)</f>
        <v>10863</v>
      </c>
      <c r="I15" s="49">
        <v>95</v>
      </c>
      <c r="J15" s="49">
        <v>5065</v>
      </c>
      <c r="K15" s="49">
        <v>5703</v>
      </c>
      <c r="L15" s="48">
        <f t="shared" si="4"/>
        <v>41926</v>
      </c>
      <c r="M15" s="49">
        <v>14552</v>
      </c>
      <c r="N15" s="49">
        <v>1696</v>
      </c>
      <c r="O15" s="49">
        <v>4024</v>
      </c>
      <c r="P15" s="49">
        <v>361</v>
      </c>
      <c r="Q15" s="49">
        <v>17329</v>
      </c>
      <c r="R15" s="49">
        <v>3964</v>
      </c>
      <c r="S15" s="49">
        <v>9</v>
      </c>
    </row>
    <row r="16" spans="1:19" ht="12.75" customHeight="1">
      <c r="A16" s="45"/>
      <c r="B16" s="50" t="s">
        <v>27</v>
      </c>
      <c r="C16" s="47">
        <f t="shared" si="3"/>
        <v>27325</v>
      </c>
      <c r="D16" s="48">
        <f t="shared" si="5"/>
        <v>7813</v>
      </c>
      <c r="E16" s="49">
        <v>7159</v>
      </c>
      <c r="F16" s="49">
        <v>38</v>
      </c>
      <c r="G16" s="49">
        <v>616</v>
      </c>
      <c r="H16" s="48">
        <f t="shared" si="6"/>
        <v>6527</v>
      </c>
      <c r="I16" s="49">
        <v>33</v>
      </c>
      <c r="J16" s="49">
        <v>2004</v>
      </c>
      <c r="K16" s="49">
        <v>4490</v>
      </c>
      <c r="L16" s="48">
        <f t="shared" si="4"/>
        <v>12980</v>
      </c>
      <c r="M16" s="49">
        <v>6048</v>
      </c>
      <c r="N16" s="49">
        <v>614</v>
      </c>
      <c r="O16" s="49">
        <v>1583</v>
      </c>
      <c r="P16" s="49">
        <v>142</v>
      </c>
      <c r="Q16" s="49">
        <v>3795</v>
      </c>
      <c r="R16" s="49">
        <v>798</v>
      </c>
      <c r="S16" s="49">
        <v>5</v>
      </c>
    </row>
    <row r="17" spans="1:19" ht="12.75" customHeight="1">
      <c r="A17" s="45"/>
      <c r="B17" s="50" t="s">
        <v>28</v>
      </c>
      <c r="C17" s="47">
        <f t="shared" si="3"/>
        <v>30269</v>
      </c>
      <c r="D17" s="48">
        <f t="shared" si="5"/>
        <v>8889</v>
      </c>
      <c r="E17" s="49">
        <v>8370</v>
      </c>
      <c r="F17" s="49">
        <v>492</v>
      </c>
      <c r="G17" s="49">
        <v>27</v>
      </c>
      <c r="H17" s="48">
        <f t="shared" si="6"/>
        <v>8597</v>
      </c>
      <c r="I17" s="49">
        <v>348</v>
      </c>
      <c r="J17" s="49">
        <v>3296</v>
      </c>
      <c r="K17" s="49">
        <v>4953</v>
      </c>
      <c r="L17" s="48">
        <f t="shared" si="4"/>
        <v>12780</v>
      </c>
      <c r="M17" s="49">
        <v>5486</v>
      </c>
      <c r="N17" s="49">
        <v>470</v>
      </c>
      <c r="O17" s="49">
        <v>1410</v>
      </c>
      <c r="P17" s="49">
        <v>225</v>
      </c>
      <c r="Q17" s="49">
        <v>4324</v>
      </c>
      <c r="R17" s="49">
        <v>865</v>
      </c>
      <c r="S17" s="49">
        <v>3</v>
      </c>
    </row>
    <row r="18" spans="1:19" ht="12.75" customHeight="1">
      <c r="A18" s="45"/>
      <c r="B18" s="50" t="s">
        <v>29</v>
      </c>
      <c r="C18" s="47">
        <f t="shared" si="3"/>
        <v>22890</v>
      </c>
      <c r="D18" s="48">
        <f t="shared" si="5"/>
        <v>5803</v>
      </c>
      <c r="E18" s="49">
        <v>4940</v>
      </c>
      <c r="F18" s="49">
        <v>157</v>
      </c>
      <c r="G18" s="49">
        <v>706</v>
      </c>
      <c r="H18" s="48">
        <f t="shared" si="6"/>
        <v>6553</v>
      </c>
      <c r="I18" s="49">
        <v>92</v>
      </c>
      <c r="J18" s="49">
        <v>2298</v>
      </c>
      <c r="K18" s="49">
        <v>4163</v>
      </c>
      <c r="L18" s="48">
        <f t="shared" si="4"/>
        <v>10533</v>
      </c>
      <c r="M18" s="49">
        <v>4371</v>
      </c>
      <c r="N18" s="49">
        <v>416</v>
      </c>
      <c r="O18" s="49">
        <v>1561</v>
      </c>
      <c r="P18" s="49">
        <v>116</v>
      </c>
      <c r="Q18" s="49">
        <v>3392</v>
      </c>
      <c r="R18" s="49">
        <v>677</v>
      </c>
      <c r="S18" s="49">
        <v>1</v>
      </c>
    </row>
    <row r="19" spans="1:19" ht="12.75" customHeight="1">
      <c r="A19" s="45"/>
      <c r="B19" s="50" t="s">
        <v>30</v>
      </c>
      <c r="C19" s="47">
        <f t="shared" si="3"/>
        <v>19388</v>
      </c>
      <c r="D19" s="48">
        <f t="shared" si="5"/>
        <v>6981</v>
      </c>
      <c r="E19" s="49">
        <v>5854</v>
      </c>
      <c r="F19" s="49">
        <v>19</v>
      </c>
      <c r="G19" s="49">
        <v>1108</v>
      </c>
      <c r="H19" s="48">
        <f t="shared" si="6"/>
        <v>5136</v>
      </c>
      <c r="I19" s="49">
        <v>144</v>
      </c>
      <c r="J19" s="49">
        <v>1396</v>
      </c>
      <c r="K19" s="49">
        <v>3596</v>
      </c>
      <c r="L19" s="48">
        <f t="shared" si="4"/>
        <v>7270</v>
      </c>
      <c r="M19" s="49">
        <v>2818</v>
      </c>
      <c r="N19" s="49">
        <v>275</v>
      </c>
      <c r="O19" s="49">
        <v>1173</v>
      </c>
      <c r="P19" s="49">
        <v>112</v>
      </c>
      <c r="Q19" s="49">
        <v>2334</v>
      </c>
      <c r="R19" s="49">
        <v>558</v>
      </c>
      <c r="S19" s="49">
        <v>1</v>
      </c>
    </row>
    <row r="20" spans="1:19" ht="12.75" customHeight="1">
      <c r="A20" s="45"/>
      <c r="B20" s="50" t="s">
        <v>31</v>
      </c>
      <c r="C20" s="47">
        <f t="shared" si="3"/>
        <v>15114</v>
      </c>
      <c r="D20" s="48">
        <f t="shared" si="5"/>
        <v>4314</v>
      </c>
      <c r="E20" s="49">
        <v>2865</v>
      </c>
      <c r="F20" s="49">
        <v>14</v>
      </c>
      <c r="G20" s="49">
        <v>1435</v>
      </c>
      <c r="H20" s="48">
        <f t="shared" si="6"/>
        <v>5538</v>
      </c>
      <c r="I20" s="49">
        <v>1210</v>
      </c>
      <c r="J20" s="49">
        <v>1845</v>
      </c>
      <c r="K20" s="49">
        <v>2483</v>
      </c>
      <c r="L20" s="48">
        <f t="shared" si="4"/>
        <v>5261</v>
      </c>
      <c r="M20" s="49">
        <v>2113</v>
      </c>
      <c r="N20" s="49">
        <v>192</v>
      </c>
      <c r="O20" s="49">
        <v>1043</v>
      </c>
      <c r="P20" s="49">
        <v>45</v>
      </c>
      <c r="Q20" s="49">
        <v>1508</v>
      </c>
      <c r="R20" s="49">
        <v>360</v>
      </c>
      <c r="S20" s="51">
        <v>1</v>
      </c>
    </row>
    <row r="21" spans="1:19" ht="12.75" customHeight="1">
      <c r="A21" s="45"/>
      <c r="B21" s="50" t="s">
        <v>32</v>
      </c>
      <c r="C21" s="47">
        <f t="shared" si="3"/>
        <v>14742</v>
      </c>
      <c r="D21" s="48">
        <f t="shared" si="5"/>
        <v>8330</v>
      </c>
      <c r="E21" s="49">
        <v>8250</v>
      </c>
      <c r="F21" s="49">
        <v>77</v>
      </c>
      <c r="G21" s="49">
        <v>3</v>
      </c>
      <c r="H21" s="48">
        <f t="shared" si="6"/>
        <v>1290</v>
      </c>
      <c r="I21" s="49">
        <v>32</v>
      </c>
      <c r="J21" s="49">
        <v>548</v>
      </c>
      <c r="K21" s="49">
        <v>710</v>
      </c>
      <c r="L21" s="48">
        <f t="shared" si="4"/>
        <v>5120</v>
      </c>
      <c r="M21" s="49">
        <v>2133</v>
      </c>
      <c r="N21" s="49">
        <v>174</v>
      </c>
      <c r="O21" s="49">
        <v>595</v>
      </c>
      <c r="P21" s="49">
        <v>70</v>
      </c>
      <c r="Q21" s="49">
        <v>1740</v>
      </c>
      <c r="R21" s="49">
        <v>408</v>
      </c>
      <c r="S21" s="51">
        <v>2</v>
      </c>
    </row>
    <row r="22" spans="1:19" ht="12.75" customHeight="1">
      <c r="A22" s="45"/>
      <c r="B22" s="50" t="s">
        <v>33</v>
      </c>
      <c r="C22" s="47">
        <f t="shared" si="3"/>
        <v>12969</v>
      </c>
      <c r="D22" s="48">
        <f t="shared" si="5"/>
        <v>7313</v>
      </c>
      <c r="E22" s="49">
        <v>7228</v>
      </c>
      <c r="F22" s="49">
        <v>16</v>
      </c>
      <c r="G22" s="49">
        <v>69</v>
      </c>
      <c r="H22" s="48">
        <f t="shared" si="6"/>
        <v>1522</v>
      </c>
      <c r="I22" s="49">
        <v>9</v>
      </c>
      <c r="J22" s="49">
        <v>637</v>
      </c>
      <c r="K22" s="49">
        <v>876</v>
      </c>
      <c r="L22" s="48">
        <f t="shared" si="4"/>
        <v>4131</v>
      </c>
      <c r="M22" s="49">
        <v>1756</v>
      </c>
      <c r="N22" s="49">
        <v>163</v>
      </c>
      <c r="O22" s="49">
        <v>468</v>
      </c>
      <c r="P22" s="49">
        <v>39</v>
      </c>
      <c r="Q22" s="49">
        <v>1361</v>
      </c>
      <c r="R22" s="49">
        <v>344</v>
      </c>
      <c r="S22" s="51">
        <v>3</v>
      </c>
    </row>
    <row r="23" spans="1:19" ht="12.75" customHeight="1">
      <c r="A23" s="45"/>
      <c r="B23" s="50" t="s">
        <v>34</v>
      </c>
      <c r="C23" s="47">
        <f t="shared" si="3"/>
        <v>12095</v>
      </c>
      <c r="D23" s="48">
        <f t="shared" si="5"/>
        <v>7355</v>
      </c>
      <c r="E23" s="49">
        <v>6743</v>
      </c>
      <c r="F23" s="49">
        <v>5</v>
      </c>
      <c r="G23" s="49">
        <v>607</v>
      </c>
      <c r="H23" s="48">
        <f t="shared" si="6"/>
        <v>986</v>
      </c>
      <c r="I23" s="51">
        <v>10</v>
      </c>
      <c r="J23" s="49">
        <v>503</v>
      </c>
      <c r="K23" s="49">
        <v>473</v>
      </c>
      <c r="L23" s="48">
        <f t="shared" si="4"/>
        <v>3751</v>
      </c>
      <c r="M23" s="49">
        <v>1614</v>
      </c>
      <c r="N23" s="49">
        <v>142</v>
      </c>
      <c r="O23" s="49">
        <v>519</v>
      </c>
      <c r="P23" s="49">
        <v>48</v>
      </c>
      <c r="Q23" s="49">
        <v>1128</v>
      </c>
      <c r="R23" s="49">
        <v>300</v>
      </c>
      <c r="S23" s="49">
        <v>3</v>
      </c>
    </row>
    <row r="24" spans="1:19" ht="12.75" customHeight="1">
      <c r="A24" s="52"/>
      <c r="B24" s="52"/>
      <c r="C24" s="47"/>
      <c r="D24" s="48"/>
      <c r="E24" s="49"/>
      <c r="F24" s="49"/>
      <c r="G24" s="49"/>
      <c r="H24" s="48"/>
      <c r="I24" s="49"/>
      <c r="J24" s="49"/>
      <c r="K24" s="49"/>
      <c r="L24" s="48"/>
      <c r="M24" s="49"/>
      <c r="N24" s="49"/>
      <c r="O24" s="49"/>
      <c r="P24" s="49"/>
      <c r="Q24" s="49"/>
      <c r="R24" s="49"/>
      <c r="S24" s="51"/>
    </row>
    <row r="25" spans="1:19" s="43" customFormat="1" ht="12.75" customHeight="1">
      <c r="A25" s="53" t="s">
        <v>35</v>
      </c>
      <c r="B25" s="54"/>
      <c r="C25" s="55">
        <f>D25+H25+L25+S25</f>
        <v>8422</v>
      </c>
      <c r="D25" s="56">
        <f t="shared" si="5"/>
        <v>6084</v>
      </c>
      <c r="E25" s="56">
        <f>SUM(E26:E28)</f>
        <v>5889</v>
      </c>
      <c r="F25" s="56">
        <f>SUM(F26:F28)</f>
        <v>21</v>
      </c>
      <c r="G25" s="56">
        <f>SUM(G26:G28)</f>
        <v>174</v>
      </c>
      <c r="H25" s="56">
        <f t="shared" si="6"/>
        <v>717</v>
      </c>
      <c r="I25" s="56">
        <f>SUM(I26:I28)</f>
        <v>6</v>
      </c>
      <c r="J25" s="56">
        <f>SUM(J26:J28)</f>
        <v>523</v>
      </c>
      <c r="K25" s="56">
        <f>SUM(K26:K28)</f>
        <v>188</v>
      </c>
      <c r="L25" s="56">
        <f>SUM(M25:R25)</f>
        <v>1621</v>
      </c>
      <c r="M25" s="57">
        <f aca="true" t="shared" si="7" ref="M25:S25">SUM(M26:M28)</f>
        <v>572</v>
      </c>
      <c r="N25" s="56">
        <f t="shared" si="7"/>
        <v>33</v>
      </c>
      <c r="O25" s="56">
        <f t="shared" si="7"/>
        <v>248</v>
      </c>
      <c r="P25" s="56">
        <f t="shared" si="7"/>
        <v>12</v>
      </c>
      <c r="Q25" s="56">
        <f t="shared" si="7"/>
        <v>591</v>
      </c>
      <c r="R25" s="56">
        <f>SUM(R26:R29)</f>
        <v>165</v>
      </c>
      <c r="S25" s="58">
        <f t="shared" si="7"/>
        <v>0</v>
      </c>
    </row>
    <row r="26" spans="1:19" ht="12.75" customHeight="1">
      <c r="A26" s="59"/>
      <c r="B26" s="50" t="s">
        <v>36</v>
      </c>
      <c r="C26" s="47">
        <f>D26+H26+L26+S26</f>
        <v>1936</v>
      </c>
      <c r="D26" s="48">
        <f t="shared" si="5"/>
        <v>1603</v>
      </c>
      <c r="E26" s="49">
        <v>1600</v>
      </c>
      <c r="F26" s="49">
        <v>3</v>
      </c>
      <c r="G26" s="51">
        <v>0</v>
      </c>
      <c r="H26" s="48">
        <f t="shared" si="6"/>
        <v>42</v>
      </c>
      <c r="I26" s="51">
        <v>0</v>
      </c>
      <c r="J26" s="49">
        <v>25</v>
      </c>
      <c r="K26" s="49">
        <v>17</v>
      </c>
      <c r="L26" s="48">
        <v>291</v>
      </c>
      <c r="M26" s="51">
        <v>86</v>
      </c>
      <c r="N26" s="49">
        <v>7</v>
      </c>
      <c r="O26" s="49">
        <v>28</v>
      </c>
      <c r="P26" s="49">
        <v>2</v>
      </c>
      <c r="Q26" s="49">
        <v>127</v>
      </c>
      <c r="R26" s="49">
        <v>41</v>
      </c>
      <c r="S26" s="51">
        <v>0</v>
      </c>
    </row>
    <row r="27" spans="1:19" ht="12.75" customHeight="1">
      <c r="A27" s="59"/>
      <c r="B27" s="50" t="s">
        <v>37</v>
      </c>
      <c r="C27" s="47">
        <f>D27+H27+L27+S27</f>
        <v>3343</v>
      </c>
      <c r="D27" s="48">
        <f t="shared" si="5"/>
        <v>2472</v>
      </c>
      <c r="E27" s="49">
        <v>2424</v>
      </c>
      <c r="F27" s="49">
        <v>5</v>
      </c>
      <c r="G27" s="49">
        <v>43</v>
      </c>
      <c r="H27" s="48">
        <f t="shared" si="6"/>
        <v>263</v>
      </c>
      <c r="I27" s="49">
        <v>6</v>
      </c>
      <c r="J27" s="49">
        <v>177</v>
      </c>
      <c r="K27" s="49">
        <v>80</v>
      </c>
      <c r="L27" s="48">
        <v>608</v>
      </c>
      <c r="M27" s="51">
        <v>230</v>
      </c>
      <c r="N27" s="49">
        <v>14</v>
      </c>
      <c r="O27" s="49">
        <v>77</v>
      </c>
      <c r="P27" s="49">
        <v>7</v>
      </c>
      <c r="Q27" s="49">
        <v>218</v>
      </c>
      <c r="R27" s="49">
        <v>62</v>
      </c>
      <c r="S27" s="49">
        <v>0</v>
      </c>
    </row>
    <row r="28" spans="1:19" ht="12.75" customHeight="1">
      <c r="A28" s="59"/>
      <c r="B28" s="50" t="s">
        <v>38</v>
      </c>
      <c r="C28" s="47">
        <f>D28+H28+L28+S28</f>
        <v>3143</v>
      </c>
      <c r="D28" s="48">
        <f t="shared" si="5"/>
        <v>2009</v>
      </c>
      <c r="E28" s="49">
        <v>1865</v>
      </c>
      <c r="F28" s="49">
        <v>13</v>
      </c>
      <c r="G28" s="49">
        <v>131</v>
      </c>
      <c r="H28" s="48">
        <f t="shared" si="6"/>
        <v>412</v>
      </c>
      <c r="I28" s="49">
        <v>0</v>
      </c>
      <c r="J28" s="49">
        <v>321</v>
      </c>
      <c r="K28" s="49">
        <v>91</v>
      </c>
      <c r="L28" s="48">
        <v>722</v>
      </c>
      <c r="M28" s="51">
        <v>256</v>
      </c>
      <c r="N28" s="49">
        <v>12</v>
      </c>
      <c r="O28" s="49">
        <v>143</v>
      </c>
      <c r="P28" s="51">
        <v>3</v>
      </c>
      <c r="Q28" s="49">
        <v>246</v>
      </c>
      <c r="R28" s="49">
        <v>62</v>
      </c>
      <c r="S28" s="51">
        <v>0</v>
      </c>
    </row>
    <row r="29" spans="1:19" ht="12.75" customHeight="1">
      <c r="A29" s="45"/>
      <c r="B29" s="52"/>
      <c r="C29" s="47"/>
      <c r="D29" s="48"/>
      <c r="E29" s="49"/>
      <c r="F29" s="49"/>
      <c r="G29" s="49"/>
      <c r="H29" s="48"/>
      <c r="I29" s="49"/>
      <c r="J29" s="49"/>
      <c r="K29" s="49"/>
      <c r="L29" s="48"/>
      <c r="M29" s="51"/>
      <c r="N29" s="49"/>
      <c r="O29" s="49"/>
      <c r="P29" s="51"/>
      <c r="Q29" s="49"/>
      <c r="R29" s="49"/>
      <c r="S29" s="51"/>
    </row>
    <row r="30" spans="1:19" s="43" customFormat="1" ht="12.75" customHeight="1">
      <c r="A30" s="53" t="s">
        <v>39</v>
      </c>
      <c r="B30" s="54"/>
      <c r="C30" s="55">
        <f aca="true" t="shared" si="8" ref="C30:C35">D30+H30+L30+S30</f>
        <v>29320</v>
      </c>
      <c r="D30" s="56">
        <f t="shared" si="5"/>
        <v>20405</v>
      </c>
      <c r="E30" s="56">
        <f>SUM(E31:E35)</f>
        <v>19326</v>
      </c>
      <c r="F30" s="56">
        <f>SUM(F31:F35)</f>
        <v>66</v>
      </c>
      <c r="G30" s="56">
        <f>SUM(G31:G35)</f>
        <v>1013</v>
      </c>
      <c r="H30" s="56">
        <f t="shared" si="6"/>
        <v>2172</v>
      </c>
      <c r="I30" s="56">
        <f aca="true" t="shared" si="9" ref="I30:S30">SUM(I31:I35)</f>
        <v>102</v>
      </c>
      <c r="J30" s="56">
        <f t="shared" si="9"/>
        <v>1299</v>
      </c>
      <c r="K30" s="56">
        <f t="shared" si="9"/>
        <v>771</v>
      </c>
      <c r="L30" s="56">
        <f t="shared" si="9"/>
        <v>6742</v>
      </c>
      <c r="M30" s="56">
        <f t="shared" si="9"/>
        <v>2559</v>
      </c>
      <c r="N30" s="56">
        <f t="shared" si="9"/>
        <v>163</v>
      </c>
      <c r="O30" s="56">
        <f t="shared" si="9"/>
        <v>830</v>
      </c>
      <c r="P30" s="56">
        <f t="shared" si="9"/>
        <v>58</v>
      </c>
      <c r="Q30" s="56">
        <f t="shared" si="9"/>
        <v>2544</v>
      </c>
      <c r="R30" s="56">
        <f t="shared" si="9"/>
        <v>588</v>
      </c>
      <c r="S30" s="56">
        <f t="shared" si="9"/>
        <v>1</v>
      </c>
    </row>
    <row r="31" spans="1:19" ht="12.75" customHeight="1">
      <c r="A31" s="59"/>
      <c r="B31" s="50" t="s">
        <v>40</v>
      </c>
      <c r="C31" s="47">
        <f t="shared" si="8"/>
        <v>5029</v>
      </c>
      <c r="D31" s="48">
        <f t="shared" si="5"/>
        <v>3523</v>
      </c>
      <c r="E31" s="49">
        <v>3357</v>
      </c>
      <c r="F31" s="49">
        <v>28</v>
      </c>
      <c r="G31" s="49">
        <v>138</v>
      </c>
      <c r="H31" s="48">
        <f t="shared" si="6"/>
        <v>419</v>
      </c>
      <c r="I31" s="49">
        <v>9</v>
      </c>
      <c r="J31" s="49">
        <v>268</v>
      </c>
      <c r="K31" s="49">
        <v>142</v>
      </c>
      <c r="L31" s="48">
        <v>1087</v>
      </c>
      <c r="M31" s="49">
        <v>425</v>
      </c>
      <c r="N31" s="49">
        <v>22</v>
      </c>
      <c r="O31" s="49">
        <v>104</v>
      </c>
      <c r="P31" s="49">
        <v>4</v>
      </c>
      <c r="Q31" s="49">
        <v>430</v>
      </c>
      <c r="R31" s="49">
        <v>102</v>
      </c>
      <c r="S31" s="49">
        <v>0</v>
      </c>
    </row>
    <row r="32" spans="1:19" ht="12.75" customHeight="1">
      <c r="A32" s="59"/>
      <c r="B32" s="50" t="s">
        <v>41</v>
      </c>
      <c r="C32" s="47">
        <f t="shared" si="8"/>
        <v>2060</v>
      </c>
      <c r="D32" s="48">
        <f t="shared" si="5"/>
        <v>1214</v>
      </c>
      <c r="E32" s="49">
        <v>721</v>
      </c>
      <c r="F32" s="51">
        <v>0</v>
      </c>
      <c r="G32" s="49">
        <v>493</v>
      </c>
      <c r="H32" s="48">
        <f t="shared" si="6"/>
        <v>277</v>
      </c>
      <c r="I32" s="49">
        <v>47</v>
      </c>
      <c r="J32" s="49">
        <v>182</v>
      </c>
      <c r="K32" s="49">
        <v>48</v>
      </c>
      <c r="L32" s="48">
        <v>569</v>
      </c>
      <c r="M32" s="49">
        <v>174</v>
      </c>
      <c r="N32" s="49">
        <v>2</v>
      </c>
      <c r="O32" s="49">
        <v>162</v>
      </c>
      <c r="P32" s="51">
        <v>6</v>
      </c>
      <c r="Q32" s="49">
        <v>191</v>
      </c>
      <c r="R32" s="49">
        <v>34</v>
      </c>
      <c r="S32" s="51">
        <v>0</v>
      </c>
    </row>
    <row r="33" spans="1:19" ht="12.75" customHeight="1">
      <c r="A33" s="59"/>
      <c r="B33" s="50" t="s">
        <v>42</v>
      </c>
      <c r="C33" s="47">
        <f t="shared" si="8"/>
        <v>11493</v>
      </c>
      <c r="D33" s="48">
        <f t="shared" si="5"/>
        <v>7544</v>
      </c>
      <c r="E33" s="49">
        <v>7260</v>
      </c>
      <c r="F33" s="49">
        <v>18</v>
      </c>
      <c r="G33" s="49">
        <v>266</v>
      </c>
      <c r="H33" s="48">
        <f t="shared" si="6"/>
        <v>895</v>
      </c>
      <c r="I33" s="49">
        <v>35</v>
      </c>
      <c r="J33" s="49">
        <v>506</v>
      </c>
      <c r="K33" s="49">
        <v>354</v>
      </c>
      <c r="L33" s="48">
        <v>3053</v>
      </c>
      <c r="M33" s="49">
        <v>1245</v>
      </c>
      <c r="N33" s="49">
        <v>92</v>
      </c>
      <c r="O33" s="49">
        <v>348</v>
      </c>
      <c r="P33" s="49">
        <v>40</v>
      </c>
      <c r="Q33" s="49">
        <v>1073</v>
      </c>
      <c r="R33" s="49">
        <v>255</v>
      </c>
      <c r="S33" s="49">
        <v>1</v>
      </c>
    </row>
    <row r="34" spans="1:19" ht="12.75" customHeight="1">
      <c r="A34" s="59"/>
      <c r="B34" s="50" t="s">
        <v>43</v>
      </c>
      <c r="C34" s="47">
        <f t="shared" si="8"/>
        <v>3561</v>
      </c>
      <c r="D34" s="48">
        <f t="shared" si="5"/>
        <v>2803</v>
      </c>
      <c r="E34" s="49">
        <v>2755</v>
      </c>
      <c r="F34" s="49">
        <v>9</v>
      </c>
      <c r="G34" s="49">
        <v>39</v>
      </c>
      <c r="H34" s="48">
        <f t="shared" si="6"/>
        <v>135</v>
      </c>
      <c r="I34" s="51">
        <v>5</v>
      </c>
      <c r="J34" s="49">
        <v>83</v>
      </c>
      <c r="K34" s="49">
        <v>47</v>
      </c>
      <c r="L34" s="48">
        <v>623</v>
      </c>
      <c r="M34" s="49">
        <v>213</v>
      </c>
      <c r="N34" s="49">
        <v>12</v>
      </c>
      <c r="O34" s="49">
        <v>75</v>
      </c>
      <c r="P34" s="49">
        <v>0</v>
      </c>
      <c r="Q34" s="49">
        <v>247</v>
      </c>
      <c r="R34" s="49">
        <v>76</v>
      </c>
      <c r="S34" s="49">
        <v>0</v>
      </c>
    </row>
    <row r="35" spans="1:19" ht="12.75" customHeight="1">
      <c r="A35" s="59"/>
      <c r="B35" s="50" t="s">
        <v>44</v>
      </c>
      <c r="C35" s="47">
        <f t="shared" si="8"/>
        <v>7177</v>
      </c>
      <c r="D35" s="48">
        <f t="shared" si="5"/>
        <v>5321</v>
      </c>
      <c r="E35" s="49">
        <v>5233</v>
      </c>
      <c r="F35" s="49">
        <v>11</v>
      </c>
      <c r="G35" s="49">
        <v>77</v>
      </c>
      <c r="H35" s="48">
        <f t="shared" si="6"/>
        <v>446</v>
      </c>
      <c r="I35" s="49">
        <v>6</v>
      </c>
      <c r="J35" s="49">
        <v>260</v>
      </c>
      <c r="K35" s="49">
        <v>180</v>
      </c>
      <c r="L35" s="48">
        <v>1410</v>
      </c>
      <c r="M35" s="49">
        <v>502</v>
      </c>
      <c r="N35" s="49">
        <v>35</v>
      </c>
      <c r="O35" s="49">
        <v>141</v>
      </c>
      <c r="P35" s="49">
        <v>8</v>
      </c>
      <c r="Q35" s="49">
        <v>603</v>
      </c>
      <c r="R35" s="49">
        <v>121</v>
      </c>
      <c r="S35" s="51">
        <v>0</v>
      </c>
    </row>
    <row r="36" spans="1:19" ht="12.75" customHeight="1">
      <c r="A36" s="45"/>
      <c r="B36" s="52"/>
      <c r="C36" s="47"/>
      <c r="D36" s="48"/>
      <c r="E36" s="49"/>
      <c r="F36" s="49"/>
      <c r="G36" s="49"/>
      <c r="H36" s="48"/>
      <c r="I36" s="49"/>
      <c r="J36" s="49"/>
      <c r="K36" s="49"/>
      <c r="L36" s="48"/>
      <c r="M36" s="49"/>
      <c r="N36" s="49"/>
      <c r="O36" s="49"/>
      <c r="P36" s="49"/>
      <c r="Q36" s="49"/>
      <c r="R36" s="49"/>
      <c r="S36" s="51"/>
    </row>
    <row r="37" spans="1:19" s="43" customFormat="1" ht="12.75" customHeight="1">
      <c r="A37" s="53" t="s">
        <v>45</v>
      </c>
      <c r="B37" s="54"/>
      <c r="C37" s="55">
        <f>D37+H37+L37+S37</f>
        <v>16372</v>
      </c>
      <c r="D37" s="56">
        <f t="shared" si="5"/>
        <v>9825</v>
      </c>
      <c r="E37" s="56">
        <f>E38+E39</f>
        <v>9443</v>
      </c>
      <c r="F37" s="56">
        <f>F38+F39</f>
        <v>17</v>
      </c>
      <c r="G37" s="56">
        <f>G38+G39</f>
        <v>365</v>
      </c>
      <c r="H37" s="56">
        <f t="shared" si="6"/>
        <v>1962</v>
      </c>
      <c r="I37" s="56">
        <f>I38+I39</f>
        <v>34</v>
      </c>
      <c r="J37" s="56">
        <f>J38+J39</f>
        <v>1088</v>
      </c>
      <c r="K37" s="56">
        <f>SUM(K38:K39)</f>
        <v>840</v>
      </c>
      <c r="L37" s="56">
        <f>SUM(L38:L39)</f>
        <v>4584</v>
      </c>
      <c r="M37" s="56">
        <f aca="true" t="shared" si="10" ref="M37:S37">M38+M39</f>
        <v>1612</v>
      </c>
      <c r="N37" s="56">
        <f t="shared" si="10"/>
        <v>107</v>
      </c>
      <c r="O37" s="56">
        <f t="shared" si="10"/>
        <v>655</v>
      </c>
      <c r="P37" s="56">
        <f>SUM(P38:P39)</f>
        <v>64</v>
      </c>
      <c r="Q37" s="56">
        <f t="shared" si="10"/>
        <v>1677</v>
      </c>
      <c r="R37" s="56">
        <f t="shared" si="10"/>
        <v>469</v>
      </c>
      <c r="S37" s="56">
        <f t="shared" si="10"/>
        <v>1</v>
      </c>
    </row>
    <row r="38" spans="1:19" ht="12.75" customHeight="1">
      <c r="A38" s="59"/>
      <c r="B38" s="50" t="s">
        <v>46</v>
      </c>
      <c r="C38" s="47">
        <f>D38+H38+L38+S38</f>
        <v>9583</v>
      </c>
      <c r="D38" s="48">
        <f t="shared" si="5"/>
        <v>5353</v>
      </c>
      <c r="E38" s="49">
        <v>4985</v>
      </c>
      <c r="F38" s="49">
        <v>6</v>
      </c>
      <c r="G38" s="49">
        <v>362</v>
      </c>
      <c r="H38" s="48">
        <f t="shared" si="6"/>
        <v>1210</v>
      </c>
      <c r="I38" s="49">
        <v>12</v>
      </c>
      <c r="J38" s="49">
        <v>569</v>
      </c>
      <c r="K38" s="49">
        <v>629</v>
      </c>
      <c r="L38" s="48">
        <v>3020</v>
      </c>
      <c r="M38" s="49">
        <v>1109</v>
      </c>
      <c r="N38" s="49">
        <v>78</v>
      </c>
      <c r="O38" s="49">
        <v>407</v>
      </c>
      <c r="P38" s="49">
        <v>53</v>
      </c>
      <c r="Q38" s="49">
        <v>1056</v>
      </c>
      <c r="R38" s="49">
        <v>317</v>
      </c>
      <c r="S38" s="49">
        <v>0</v>
      </c>
    </row>
    <row r="39" spans="1:19" ht="12.75" customHeight="1">
      <c r="A39" s="59"/>
      <c r="B39" s="50" t="s">
        <v>47</v>
      </c>
      <c r="C39" s="47">
        <f>D39+H39+L39+S39</f>
        <v>6789</v>
      </c>
      <c r="D39" s="48">
        <f t="shared" si="5"/>
        <v>4472</v>
      </c>
      <c r="E39" s="49">
        <v>4458</v>
      </c>
      <c r="F39" s="49">
        <v>11</v>
      </c>
      <c r="G39" s="51">
        <v>3</v>
      </c>
      <c r="H39" s="48">
        <f t="shared" si="6"/>
        <v>752</v>
      </c>
      <c r="I39" s="49">
        <v>22</v>
      </c>
      <c r="J39" s="49">
        <v>519</v>
      </c>
      <c r="K39" s="49">
        <v>211</v>
      </c>
      <c r="L39" s="48">
        <v>1564</v>
      </c>
      <c r="M39" s="49">
        <v>503</v>
      </c>
      <c r="N39" s="49">
        <v>29</v>
      </c>
      <c r="O39" s="49">
        <v>248</v>
      </c>
      <c r="P39" s="49">
        <v>11</v>
      </c>
      <c r="Q39" s="49">
        <v>621</v>
      </c>
      <c r="R39" s="49">
        <v>152</v>
      </c>
      <c r="S39" s="49">
        <v>1</v>
      </c>
    </row>
    <row r="40" spans="1:19" ht="12.75" customHeight="1">
      <c r="A40" s="45"/>
      <c r="B40" s="52"/>
      <c r="C40" s="47"/>
      <c r="D40" s="48"/>
      <c r="E40" s="49"/>
      <c r="F40" s="49"/>
      <c r="G40" s="51"/>
      <c r="H40" s="48"/>
      <c r="I40" s="49"/>
      <c r="J40" s="49"/>
      <c r="K40" s="49"/>
      <c r="L40" s="48"/>
      <c r="M40" s="49"/>
      <c r="N40" s="49"/>
      <c r="O40" s="49"/>
      <c r="P40" s="49"/>
      <c r="Q40" s="49"/>
      <c r="R40" s="49"/>
      <c r="S40" s="49"/>
    </row>
    <row r="41" spans="1:19" s="43" customFormat="1" ht="12.75" customHeight="1">
      <c r="A41" s="53" t="s">
        <v>48</v>
      </c>
      <c r="B41" s="54"/>
      <c r="C41" s="55">
        <f>D41+H41+L41+S41</f>
        <v>21849</v>
      </c>
      <c r="D41" s="56">
        <f t="shared" si="5"/>
        <v>12646</v>
      </c>
      <c r="E41" s="56">
        <f>SUM(E42:E45)</f>
        <v>12526</v>
      </c>
      <c r="F41" s="56">
        <f>SUM(F42:F45)</f>
        <v>98</v>
      </c>
      <c r="G41" s="56">
        <f>SUM(G42:G45)</f>
        <v>22</v>
      </c>
      <c r="H41" s="56">
        <f t="shared" si="6"/>
        <v>2235</v>
      </c>
      <c r="I41" s="56">
        <f>SUM(I42:I45)</f>
        <v>64</v>
      </c>
      <c r="J41" s="56">
        <f>SUM(J42:J45)</f>
        <v>1225</v>
      </c>
      <c r="K41" s="56">
        <f>SUM(K42:K45)</f>
        <v>946</v>
      </c>
      <c r="L41" s="56">
        <f>SUM(L42:L45)</f>
        <v>6964</v>
      </c>
      <c r="M41" s="56">
        <f aca="true" t="shared" si="11" ref="M41:R41">SUM(M42:M45)</f>
        <v>2084</v>
      </c>
      <c r="N41" s="56">
        <f t="shared" si="11"/>
        <v>145</v>
      </c>
      <c r="O41" s="56">
        <f t="shared" si="11"/>
        <v>835</v>
      </c>
      <c r="P41" s="56">
        <f t="shared" si="11"/>
        <v>210</v>
      </c>
      <c r="Q41" s="56">
        <f t="shared" si="11"/>
        <v>2443</v>
      </c>
      <c r="R41" s="56">
        <f t="shared" si="11"/>
        <v>1247</v>
      </c>
      <c r="S41" s="56">
        <f>SUM(S42:S45)</f>
        <v>4</v>
      </c>
    </row>
    <row r="42" spans="1:19" ht="12.75" customHeight="1">
      <c r="A42" s="59"/>
      <c r="B42" s="50" t="s">
        <v>49</v>
      </c>
      <c r="C42" s="47">
        <f>D42+H42+L42+S42</f>
        <v>3688</v>
      </c>
      <c r="D42" s="48">
        <f t="shared" si="5"/>
        <v>2665</v>
      </c>
      <c r="E42" s="49">
        <v>2658</v>
      </c>
      <c r="F42" s="49">
        <v>6</v>
      </c>
      <c r="G42" s="51">
        <v>1</v>
      </c>
      <c r="H42" s="48">
        <f t="shared" si="6"/>
        <v>256</v>
      </c>
      <c r="I42" s="49">
        <v>12</v>
      </c>
      <c r="J42" s="49">
        <v>102</v>
      </c>
      <c r="K42" s="49">
        <v>142</v>
      </c>
      <c r="L42" s="48">
        <v>766</v>
      </c>
      <c r="M42" s="49">
        <v>273</v>
      </c>
      <c r="N42" s="49">
        <v>19</v>
      </c>
      <c r="O42" s="49">
        <v>126</v>
      </c>
      <c r="P42" s="49">
        <v>9</v>
      </c>
      <c r="Q42" s="49">
        <v>243</v>
      </c>
      <c r="R42" s="49">
        <v>96</v>
      </c>
      <c r="S42" s="51">
        <v>1</v>
      </c>
    </row>
    <row r="43" spans="1:19" ht="12.75" customHeight="1">
      <c r="A43" s="59"/>
      <c r="B43" s="50" t="s">
        <v>50</v>
      </c>
      <c r="C43" s="47">
        <f>D43+H43+L43+S43</f>
        <v>4921</v>
      </c>
      <c r="D43" s="48">
        <f t="shared" si="5"/>
        <v>3040</v>
      </c>
      <c r="E43" s="49">
        <v>3037</v>
      </c>
      <c r="F43" s="49">
        <v>1</v>
      </c>
      <c r="G43" s="49">
        <v>2</v>
      </c>
      <c r="H43" s="48">
        <f t="shared" si="6"/>
        <v>529</v>
      </c>
      <c r="I43" s="49">
        <v>2</v>
      </c>
      <c r="J43" s="49">
        <v>265</v>
      </c>
      <c r="K43" s="49">
        <v>262</v>
      </c>
      <c r="L43" s="48">
        <v>1352</v>
      </c>
      <c r="M43" s="49">
        <v>440</v>
      </c>
      <c r="N43" s="49">
        <v>35</v>
      </c>
      <c r="O43" s="49">
        <v>237</v>
      </c>
      <c r="P43" s="49">
        <v>86</v>
      </c>
      <c r="Q43" s="49">
        <v>404</v>
      </c>
      <c r="R43" s="49">
        <v>150</v>
      </c>
      <c r="S43" s="49">
        <v>0</v>
      </c>
    </row>
    <row r="44" spans="1:19" ht="12.75" customHeight="1">
      <c r="A44" s="59"/>
      <c r="B44" s="50" t="s">
        <v>51</v>
      </c>
      <c r="C44" s="47">
        <f>D44+H44+L44+S44</f>
        <v>6903</v>
      </c>
      <c r="D44" s="48">
        <f t="shared" si="5"/>
        <v>4556</v>
      </c>
      <c r="E44" s="49">
        <v>4525</v>
      </c>
      <c r="F44" s="49">
        <v>29</v>
      </c>
      <c r="G44" s="49">
        <v>2</v>
      </c>
      <c r="H44" s="48">
        <f t="shared" si="6"/>
        <v>633</v>
      </c>
      <c r="I44" s="49">
        <v>40</v>
      </c>
      <c r="J44" s="49">
        <v>290</v>
      </c>
      <c r="K44" s="49">
        <v>303</v>
      </c>
      <c r="L44" s="48">
        <v>1711</v>
      </c>
      <c r="M44" s="49">
        <v>601</v>
      </c>
      <c r="N44" s="49">
        <v>38</v>
      </c>
      <c r="O44" s="49">
        <v>214</v>
      </c>
      <c r="P44" s="49">
        <v>75</v>
      </c>
      <c r="Q44" s="49">
        <v>569</v>
      </c>
      <c r="R44" s="49">
        <v>214</v>
      </c>
      <c r="S44" s="49">
        <v>3</v>
      </c>
    </row>
    <row r="45" spans="1:19" ht="12.75" customHeight="1">
      <c r="A45" s="59"/>
      <c r="B45" s="50" t="s">
        <v>52</v>
      </c>
      <c r="C45" s="47">
        <f>D45+H45+L45+S45</f>
        <v>6337</v>
      </c>
      <c r="D45" s="48">
        <f t="shared" si="5"/>
        <v>2385</v>
      </c>
      <c r="E45" s="49">
        <v>2306</v>
      </c>
      <c r="F45" s="49">
        <v>62</v>
      </c>
      <c r="G45" s="49">
        <v>17</v>
      </c>
      <c r="H45" s="48">
        <f t="shared" si="6"/>
        <v>817</v>
      </c>
      <c r="I45" s="51">
        <v>10</v>
      </c>
      <c r="J45" s="49">
        <v>568</v>
      </c>
      <c r="K45" s="49">
        <v>239</v>
      </c>
      <c r="L45" s="48">
        <v>3135</v>
      </c>
      <c r="M45" s="49">
        <v>770</v>
      </c>
      <c r="N45" s="49">
        <v>53</v>
      </c>
      <c r="O45" s="49">
        <v>258</v>
      </c>
      <c r="P45" s="49">
        <v>40</v>
      </c>
      <c r="Q45" s="49">
        <v>1227</v>
      </c>
      <c r="R45" s="49">
        <v>787</v>
      </c>
      <c r="S45" s="49">
        <v>0</v>
      </c>
    </row>
    <row r="46" spans="1:19" ht="12.75" customHeight="1">
      <c r="A46" s="45"/>
      <c r="B46" s="60"/>
      <c r="C46" s="47"/>
      <c r="D46" s="48"/>
      <c r="E46" s="49"/>
      <c r="F46" s="49"/>
      <c r="G46" s="49"/>
      <c r="H46" s="48"/>
      <c r="I46" s="51"/>
      <c r="J46" s="49"/>
      <c r="K46" s="49"/>
      <c r="L46" s="48"/>
      <c r="M46" s="49"/>
      <c r="N46" s="49"/>
      <c r="O46" s="49"/>
      <c r="P46" s="49"/>
      <c r="Q46" s="49"/>
      <c r="R46" s="49"/>
      <c r="S46" s="49" t="s">
        <v>53</v>
      </c>
    </row>
    <row r="47" spans="1:19" s="43" customFormat="1" ht="12.75" customHeight="1">
      <c r="A47" s="53" t="s">
        <v>54</v>
      </c>
      <c r="B47" s="54"/>
      <c r="C47" s="55">
        <f>D47+H47+L47+S47</f>
        <v>9464</v>
      </c>
      <c r="D47" s="56">
        <f t="shared" si="5"/>
        <v>2848</v>
      </c>
      <c r="E47" s="56">
        <f>E48</f>
        <v>1867</v>
      </c>
      <c r="F47" s="56">
        <f>F48</f>
        <v>9</v>
      </c>
      <c r="G47" s="56">
        <f>G48</f>
        <v>972</v>
      </c>
      <c r="H47" s="56">
        <f t="shared" si="6"/>
        <v>3519</v>
      </c>
      <c r="I47" s="57">
        <f>I48</f>
        <v>3</v>
      </c>
      <c r="J47" s="56">
        <f>J48</f>
        <v>1189</v>
      </c>
      <c r="K47" s="56">
        <f>K48</f>
        <v>2327</v>
      </c>
      <c r="L47" s="56">
        <f>SUM(L48)</f>
        <v>3095</v>
      </c>
      <c r="M47" s="56">
        <f aca="true" t="shared" si="12" ref="M47:S47">M48</f>
        <v>1062</v>
      </c>
      <c r="N47" s="56">
        <f t="shared" si="12"/>
        <v>91</v>
      </c>
      <c r="O47" s="56">
        <f t="shared" si="12"/>
        <v>670</v>
      </c>
      <c r="P47" s="56">
        <f t="shared" si="12"/>
        <v>28</v>
      </c>
      <c r="Q47" s="56">
        <f t="shared" si="12"/>
        <v>991</v>
      </c>
      <c r="R47" s="56">
        <f t="shared" si="12"/>
        <v>253</v>
      </c>
      <c r="S47" s="56">
        <f t="shared" si="12"/>
        <v>2</v>
      </c>
    </row>
    <row r="48" spans="1:19" ht="12.75" customHeight="1">
      <c r="A48" s="61"/>
      <c r="B48" s="62" t="s">
        <v>55</v>
      </c>
      <c r="C48" s="63">
        <f>D48+H48+L48+S48</f>
        <v>9464</v>
      </c>
      <c r="D48" s="64">
        <f t="shared" si="5"/>
        <v>2848</v>
      </c>
      <c r="E48" s="65">
        <v>1867</v>
      </c>
      <c r="F48" s="65">
        <v>9</v>
      </c>
      <c r="G48" s="65">
        <v>972</v>
      </c>
      <c r="H48" s="64">
        <f t="shared" si="6"/>
        <v>3519</v>
      </c>
      <c r="I48" s="66">
        <v>3</v>
      </c>
      <c r="J48" s="65">
        <v>1189</v>
      </c>
      <c r="K48" s="65">
        <v>2327</v>
      </c>
      <c r="L48" s="64">
        <v>3095</v>
      </c>
      <c r="M48" s="65">
        <v>1062</v>
      </c>
      <c r="N48" s="65">
        <v>91</v>
      </c>
      <c r="O48" s="65">
        <v>670</v>
      </c>
      <c r="P48" s="65">
        <v>28</v>
      </c>
      <c r="Q48" s="65">
        <v>991</v>
      </c>
      <c r="R48" s="65">
        <v>253</v>
      </c>
      <c r="S48" s="66">
        <v>2</v>
      </c>
    </row>
    <row r="49" spans="1:19" ht="12.75" customHeight="1">
      <c r="A49" s="67"/>
      <c r="B49" s="68" t="s">
        <v>56</v>
      </c>
      <c r="C49" s="69"/>
      <c r="D49" s="69"/>
      <c r="E49" s="70"/>
      <c r="F49" s="70"/>
      <c r="G49" s="70"/>
      <c r="H49" s="69"/>
      <c r="I49" s="71"/>
      <c r="J49" s="70"/>
      <c r="K49" s="70"/>
      <c r="L49" s="69"/>
      <c r="M49" s="70"/>
      <c r="N49" s="70"/>
      <c r="O49" s="70"/>
      <c r="P49" s="70"/>
      <c r="Q49" s="70"/>
      <c r="R49" s="70"/>
      <c r="S49" s="71"/>
    </row>
    <row r="50" spans="2:19" s="72" customFormat="1" ht="17.25">
      <c r="B50" s="2" t="s">
        <v>57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ht="12.75" customHeight="1" thickBo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6" t="s">
        <v>1</v>
      </c>
    </row>
    <row r="52" spans="1:19" s="14" customFormat="1" ht="12.75" customHeight="1" thickTop="1">
      <c r="A52" s="7" t="s">
        <v>2</v>
      </c>
      <c r="B52" s="8"/>
      <c r="C52" s="9"/>
      <c r="D52" s="10" t="s">
        <v>3</v>
      </c>
      <c r="E52" s="11"/>
      <c r="F52" s="11"/>
      <c r="G52" s="11"/>
      <c r="H52" s="12" t="s">
        <v>4</v>
      </c>
      <c r="I52" s="13"/>
      <c r="J52" s="13"/>
      <c r="K52" s="13"/>
      <c r="L52" s="10" t="s">
        <v>5</v>
      </c>
      <c r="M52" s="11"/>
      <c r="N52" s="11"/>
      <c r="O52" s="11"/>
      <c r="P52" s="11"/>
      <c r="Q52" s="11"/>
      <c r="R52" s="11"/>
      <c r="S52" s="9"/>
    </row>
    <row r="53" spans="1:19" s="14" customFormat="1" ht="12.75" customHeight="1">
      <c r="A53" s="15"/>
      <c r="B53" s="16"/>
      <c r="C53" s="17" t="s">
        <v>6</v>
      </c>
      <c r="D53" s="18"/>
      <c r="E53" s="18"/>
      <c r="F53" s="73" t="s">
        <v>7</v>
      </c>
      <c r="G53" s="73" t="s">
        <v>8</v>
      </c>
      <c r="H53" s="18"/>
      <c r="I53" s="18"/>
      <c r="J53" s="20"/>
      <c r="K53" s="21"/>
      <c r="L53" s="18"/>
      <c r="M53" s="73" t="s">
        <v>9</v>
      </c>
      <c r="N53" s="19" t="s">
        <v>58</v>
      </c>
      <c r="O53" s="73" t="s">
        <v>11</v>
      </c>
      <c r="P53" s="73" t="s">
        <v>59</v>
      </c>
      <c r="Q53" s="18"/>
      <c r="R53" s="24"/>
      <c r="S53" s="24" t="s">
        <v>13</v>
      </c>
    </row>
    <row r="54" spans="1:19" s="14" customFormat="1" ht="12.75" customHeight="1">
      <c r="A54" s="15"/>
      <c r="B54" s="16"/>
      <c r="C54" s="25"/>
      <c r="D54" s="24" t="s">
        <v>14</v>
      </c>
      <c r="E54" s="24" t="s">
        <v>15</v>
      </c>
      <c r="F54" s="74"/>
      <c r="G54" s="74"/>
      <c r="H54" s="24" t="s">
        <v>14</v>
      </c>
      <c r="I54" s="24" t="s">
        <v>16</v>
      </c>
      <c r="J54" s="27" t="s">
        <v>17</v>
      </c>
      <c r="K54" s="28" t="s">
        <v>18</v>
      </c>
      <c r="L54" s="24" t="s">
        <v>14</v>
      </c>
      <c r="M54" s="74"/>
      <c r="N54" s="26"/>
      <c r="O54" s="74"/>
      <c r="P54" s="74"/>
      <c r="Q54" s="24" t="s">
        <v>19</v>
      </c>
      <c r="R54" s="24" t="s">
        <v>20</v>
      </c>
      <c r="S54" s="24" t="s">
        <v>21</v>
      </c>
    </row>
    <row r="55" spans="1:19" s="14" customFormat="1" ht="12.75" customHeight="1">
      <c r="A55" s="30"/>
      <c r="B55" s="31"/>
      <c r="C55" s="32"/>
      <c r="D55" s="32"/>
      <c r="E55" s="32"/>
      <c r="F55" s="75"/>
      <c r="G55" s="75"/>
      <c r="H55" s="32"/>
      <c r="I55" s="32"/>
      <c r="J55" s="34"/>
      <c r="K55" s="35"/>
      <c r="L55" s="32"/>
      <c r="M55" s="75"/>
      <c r="N55" s="33"/>
      <c r="O55" s="75"/>
      <c r="P55" s="75"/>
      <c r="Q55" s="32"/>
      <c r="R55" s="76"/>
      <c r="S55" s="32"/>
    </row>
    <row r="56" spans="1:19" s="43" customFormat="1" ht="12.75" customHeight="1">
      <c r="A56" s="77" t="s">
        <v>60</v>
      </c>
      <c r="B56" s="78"/>
      <c r="C56" s="55">
        <f aca="true" t="shared" si="13" ref="C56:C63">D56+H56+L56+S56</f>
        <v>23215</v>
      </c>
      <c r="D56" s="56">
        <f t="shared" si="5"/>
        <v>14031</v>
      </c>
      <c r="E56" s="56">
        <f>SUM(E57:E64)</f>
        <v>9425</v>
      </c>
      <c r="F56" s="56">
        <f>SUM(F57:F64)</f>
        <v>733</v>
      </c>
      <c r="G56" s="56">
        <f>SUM(G57:G64)</f>
        <v>3873</v>
      </c>
      <c r="H56" s="56">
        <f t="shared" si="6"/>
        <v>3987</v>
      </c>
      <c r="I56" s="56">
        <f>SUM(I57:I64)</f>
        <v>108</v>
      </c>
      <c r="J56" s="56">
        <f>SUM(J57:J64)</f>
        <v>2574</v>
      </c>
      <c r="K56" s="56">
        <f>SUM(K57:K64)</f>
        <v>1305</v>
      </c>
      <c r="L56" s="56">
        <f aca="true" t="shared" si="14" ref="L56:L64">SUM(M56:R56)</f>
        <v>5194</v>
      </c>
      <c r="M56" s="56">
        <f aca="true" t="shared" si="15" ref="M56:S56">SUM(M57:M64)</f>
        <v>1710</v>
      </c>
      <c r="N56" s="56">
        <f t="shared" si="15"/>
        <v>59</v>
      </c>
      <c r="O56" s="56">
        <f t="shared" si="15"/>
        <v>975</v>
      </c>
      <c r="P56" s="56">
        <f t="shared" si="15"/>
        <v>40</v>
      </c>
      <c r="Q56" s="56">
        <f t="shared" si="15"/>
        <v>1953</v>
      </c>
      <c r="R56" s="56">
        <f t="shared" si="15"/>
        <v>457</v>
      </c>
      <c r="S56" s="56">
        <f t="shared" si="15"/>
        <v>3</v>
      </c>
    </row>
    <row r="57" spans="1:19" ht="12.75" customHeight="1">
      <c r="A57" s="59"/>
      <c r="B57" s="50" t="s">
        <v>61</v>
      </c>
      <c r="C57" s="47">
        <f t="shared" si="13"/>
        <v>1605</v>
      </c>
      <c r="D57" s="48">
        <f t="shared" si="5"/>
        <v>695</v>
      </c>
      <c r="E57" s="49">
        <v>656</v>
      </c>
      <c r="F57" s="51">
        <v>0</v>
      </c>
      <c r="G57" s="49">
        <v>39</v>
      </c>
      <c r="H57" s="48">
        <f t="shared" si="6"/>
        <v>462</v>
      </c>
      <c r="I57" s="49">
        <v>27</v>
      </c>
      <c r="J57" s="49">
        <v>378</v>
      </c>
      <c r="K57" s="49">
        <v>57</v>
      </c>
      <c r="L57" s="48">
        <f t="shared" si="14"/>
        <v>448</v>
      </c>
      <c r="M57" s="49">
        <v>173</v>
      </c>
      <c r="N57" s="49">
        <v>4</v>
      </c>
      <c r="O57" s="49">
        <v>68</v>
      </c>
      <c r="P57" s="49">
        <v>3</v>
      </c>
      <c r="Q57" s="49">
        <v>163</v>
      </c>
      <c r="R57" s="49">
        <v>37</v>
      </c>
      <c r="S57" s="51">
        <v>0</v>
      </c>
    </row>
    <row r="58" spans="1:19" ht="12.75" customHeight="1">
      <c r="A58" s="59"/>
      <c r="B58" s="50" t="s">
        <v>62</v>
      </c>
      <c r="C58" s="47">
        <f t="shared" si="13"/>
        <v>3643</v>
      </c>
      <c r="D58" s="48">
        <f t="shared" si="5"/>
        <v>1956</v>
      </c>
      <c r="E58" s="49">
        <v>1914</v>
      </c>
      <c r="F58" s="49">
        <v>38</v>
      </c>
      <c r="G58" s="49">
        <v>4</v>
      </c>
      <c r="H58" s="48">
        <f t="shared" si="6"/>
        <v>826</v>
      </c>
      <c r="I58" s="49">
        <v>11</v>
      </c>
      <c r="J58" s="49">
        <v>410</v>
      </c>
      <c r="K58" s="49">
        <v>405</v>
      </c>
      <c r="L58" s="48">
        <f t="shared" si="14"/>
        <v>860</v>
      </c>
      <c r="M58" s="49">
        <v>334</v>
      </c>
      <c r="N58" s="49">
        <v>12</v>
      </c>
      <c r="O58" s="49">
        <v>140</v>
      </c>
      <c r="P58" s="49">
        <v>3</v>
      </c>
      <c r="Q58" s="49">
        <v>291</v>
      </c>
      <c r="R58" s="49">
        <v>80</v>
      </c>
      <c r="S58" s="51">
        <v>1</v>
      </c>
    </row>
    <row r="59" spans="1:19" ht="12.75" customHeight="1">
      <c r="A59" s="59"/>
      <c r="B59" s="50" t="s">
        <v>63</v>
      </c>
      <c r="C59" s="47">
        <f t="shared" si="13"/>
        <v>1763</v>
      </c>
      <c r="D59" s="48">
        <f t="shared" si="5"/>
        <v>1152</v>
      </c>
      <c r="E59" s="49">
        <v>906</v>
      </c>
      <c r="F59" s="49">
        <v>246</v>
      </c>
      <c r="G59" s="49">
        <v>0</v>
      </c>
      <c r="H59" s="48">
        <f t="shared" si="6"/>
        <v>290</v>
      </c>
      <c r="I59" s="49">
        <v>20</v>
      </c>
      <c r="J59" s="49">
        <v>155</v>
      </c>
      <c r="K59" s="49">
        <v>115</v>
      </c>
      <c r="L59" s="48">
        <f t="shared" si="14"/>
        <v>321</v>
      </c>
      <c r="M59" s="49">
        <v>113</v>
      </c>
      <c r="N59" s="49">
        <v>2</v>
      </c>
      <c r="O59" s="49">
        <v>47</v>
      </c>
      <c r="P59" s="51">
        <v>1</v>
      </c>
      <c r="Q59" s="49">
        <v>121</v>
      </c>
      <c r="R59" s="49">
        <v>37</v>
      </c>
      <c r="S59" s="51">
        <v>0</v>
      </c>
    </row>
    <row r="60" spans="1:19" ht="12.75" customHeight="1">
      <c r="A60" s="59"/>
      <c r="B60" s="50" t="s">
        <v>64</v>
      </c>
      <c r="C60" s="47">
        <f t="shared" si="13"/>
        <v>3953</v>
      </c>
      <c r="D60" s="48">
        <f t="shared" si="5"/>
        <v>2376</v>
      </c>
      <c r="E60" s="49">
        <v>2080</v>
      </c>
      <c r="F60" s="49">
        <v>296</v>
      </c>
      <c r="G60" s="49">
        <v>0</v>
      </c>
      <c r="H60" s="48">
        <f t="shared" si="6"/>
        <v>651</v>
      </c>
      <c r="I60" s="49">
        <v>25</v>
      </c>
      <c r="J60" s="49">
        <v>542</v>
      </c>
      <c r="K60" s="49">
        <v>84</v>
      </c>
      <c r="L60" s="48">
        <f t="shared" si="14"/>
        <v>926</v>
      </c>
      <c r="M60" s="49">
        <v>319</v>
      </c>
      <c r="N60" s="49">
        <v>21</v>
      </c>
      <c r="O60" s="49">
        <v>158</v>
      </c>
      <c r="P60" s="49">
        <v>26</v>
      </c>
      <c r="Q60" s="49">
        <v>326</v>
      </c>
      <c r="R60" s="49">
        <v>76</v>
      </c>
      <c r="S60" s="49">
        <v>0</v>
      </c>
    </row>
    <row r="61" spans="1:19" ht="12.75" customHeight="1">
      <c r="A61" s="59"/>
      <c r="B61" s="50" t="s">
        <v>65</v>
      </c>
      <c r="C61" s="47">
        <f t="shared" si="13"/>
        <v>2193</v>
      </c>
      <c r="D61" s="48">
        <f t="shared" si="5"/>
        <v>1277</v>
      </c>
      <c r="E61" s="49">
        <v>1213</v>
      </c>
      <c r="F61" s="49">
        <v>60</v>
      </c>
      <c r="G61" s="49">
        <v>4</v>
      </c>
      <c r="H61" s="48">
        <f t="shared" si="6"/>
        <v>447</v>
      </c>
      <c r="I61" s="49">
        <v>10</v>
      </c>
      <c r="J61" s="49">
        <v>259</v>
      </c>
      <c r="K61" s="49">
        <v>178</v>
      </c>
      <c r="L61" s="48">
        <f t="shared" si="14"/>
        <v>469</v>
      </c>
      <c r="M61" s="49">
        <v>145</v>
      </c>
      <c r="N61" s="49">
        <v>8</v>
      </c>
      <c r="O61" s="49">
        <v>113</v>
      </c>
      <c r="P61" s="49">
        <v>1</v>
      </c>
      <c r="Q61" s="49">
        <v>148</v>
      </c>
      <c r="R61" s="49">
        <v>54</v>
      </c>
      <c r="S61" s="51">
        <v>0</v>
      </c>
    </row>
    <row r="62" spans="1:19" ht="12.75" customHeight="1">
      <c r="A62" s="59"/>
      <c r="B62" s="50" t="s">
        <v>66</v>
      </c>
      <c r="C62" s="47">
        <f t="shared" si="13"/>
        <v>2510</v>
      </c>
      <c r="D62" s="48">
        <f t="shared" si="5"/>
        <v>1642</v>
      </c>
      <c r="E62" s="49">
        <v>626</v>
      </c>
      <c r="F62" s="51">
        <v>8</v>
      </c>
      <c r="G62" s="49">
        <v>1008</v>
      </c>
      <c r="H62" s="48">
        <f t="shared" si="6"/>
        <v>303</v>
      </c>
      <c r="I62" s="49">
        <v>1</v>
      </c>
      <c r="J62" s="49">
        <v>240</v>
      </c>
      <c r="K62" s="49">
        <v>62</v>
      </c>
      <c r="L62" s="48">
        <f t="shared" si="14"/>
        <v>565</v>
      </c>
      <c r="M62" s="49">
        <v>147</v>
      </c>
      <c r="N62" s="49">
        <v>1</v>
      </c>
      <c r="O62" s="49">
        <v>156</v>
      </c>
      <c r="P62" s="51">
        <v>2</v>
      </c>
      <c r="Q62" s="49">
        <v>218</v>
      </c>
      <c r="R62" s="49">
        <v>41</v>
      </c>
      <c r="S62" s="51">
        <v>0</v>
      </c>
    </row>
    <row r="63" spans="1:19" ht="12.75" customHeight="1">
      <c r="A63" s="59"/>
      <c r="B63" s="50" t="s">
        <v>67</v>
      </c>
      <c r="C63" s="47">
        <f t="shared" si="13"/>
        <v>1470</v>
      </c>
      <c r="D63" s="48">
        <f t="shared" si="5"/>
        <v>811</v>
      </c>
      <c r="E63" s="49">
        <v>516</v>
      </c>
      <c r="F63" s="51">
        <v>5</v>
      </c>
      <c r="G63" s="49">
        <v>290</v>
      </c>
      <c r="H63" s="48">
        <f t="shared" si="6"/>
        <v>275</v>
      </c>
      <c r="I63" s="49">
        <v>8</v>
      </c>
      <c r="J63" s="49">
        <v>124</v>
      </c>
      <c r="K63" s="49">
        <v>143</v>
      </c>
      <c r="L63" s="48">
        <f t="shared" si="14"/>
        <v>384</v>
      </c>
      <c r="M63" s="51">
        <v>114</v>
      </c>
      <c r="N63" s="49">
        <v>5</v>
      </c>
      <c r="O63" s="49">
        <v>103</v>
      </c>
      <c r="P63" s="49">
        <v>1</v>
      </c>
      <c r="Q63" s="49">
        <v>131</v>
      </c>
      <c r="R63" s="49">
        <v>30</v>
      </c>
      <c r="S63" s="51">
        <v>0</v>
      </c>
    </row>
    <row r="64" spans="1:19" ht="12.75" customHeight="1">
      <c r="A64" s="59"/>
      <c r="B64" s="50" t="s">
        <v>68</v>
      </c>
      <c r="C64" s="47">
        <v>6078</v>
      </c>
      <c r="D64" s="48">
        <f t="shared" si="5"/>
        <v>4122</v>
      </c>
      <c r="E64" s="49">
        <v>1514</v>
      </c>
      <c r="F64" s="49">
        <v>80</v>
      </c>
      <c r="G64" s="49">
        <v>2528</v>
      </c>
      <c r="H64" s="48">
        <f t="shared" si="6"/>
        <v>733</v>
      </c>
      <c r="I64" s="51">
        <v>6</v>
      </c>
      <c r="J64" s="49">
        <v>466</v>
      </c>
      <c r="K64" s="49">
        <v>261</v>
      </c>
      <c r="L64" s="48">
        <f t="shared" si="14"/>
        <v>1221</v>
      </c>
      <c r="M64" s="49">
        <v>365</v>
      </c>
      <c r="N64" s="49">
        <v>6</v>
      </c>
      <c r="O64" s="49">
        <v>190</v>
      </c>
      <c r="P64" s="49">
        <v>3</v>
      </c>
      <c r="Q64" s="49">
        <v>555</v>
      </c>
      <c r="R64" s="49">
        <v>102</v>
      </c>
      <c r="S64" s="51">
        <v>2</v>
      </c>
    </row>
    <row r="65" spans="1:19" ht="12.75" customHeight="1">
      <c r="A65" s="59"/>
      <c r="B65" s="50"/>
      <c r="C65" s="47"/>
      <c r="D65" s="48"/>
      <c r="E65" s="49"/>
      <c r="F65" s="49"/>
      <c r="G65" s="49"/>
      <c r="H65" s="48"/>
      <c r="I65" s="51"/>
      <c r="J65" s="49"/>
      <c r="K65" s="49"/>
      <c r="L65" s="48"/>
      <c r="M65" s="49"/>
      <c r="N65" s="49"/>
      <c r="O65" s="49"/>
      <c r="P65" s="49"/>
      <c r="Q65" s="49"/>
      <c r="R65" s="49"/>
      <c r="S65" s="51"/>
    </row>
    <row r="66" spans="1:19" s="43" customFormat="1" ht="12.75" customHeight="1">
      <c r="A66" s="53" t="s">
        <v>69</v>
      </c>
      <c r="B66" s="54"/>
      <c r="C66" s="55">
        <f aca="true" t="shared" si="16" ref="C66:C74">D66+H66+L66+S66</f>
        <v>38428</v>
      </c>
      <c r="D66" s="56">
        <f t="shared" si="5"/>
        <v>25288</v>
      </c>
      <c r="E66" s="56">
        <f>SUM(E67:E74)</f>
        <v>24933</v>
      </c>
      <c r="F66" s="56">
        <f>SUM(F67:F74)</f>
        <v>339</v>
      </c>
      <c r="G66" s="56">
        <f>SUM(G67:G74)</f>
        <v>16</v>
      </c>
      <c r="H66" s="56">
        <f t="shared" si="6"/>
        <v>3138</v>
      </c>
      <c r="I66" s="56">
        <f>SUM(I67:I74)</f>
        <v>253</v>
      </c>
      <c r="J66" s="56">
        <f>SUM(J67:J74)</f>
        <v>1706</v>
      </c>
      <c r="K66" s="56">
        <f>SUM(K67:K74)</f>
        <v>1179</v>
      </c>
      <c r="L66" s="56">
        <f>SUM(M66:R66)</f>
        <v>9995</v>
      </c>
      <c r="M66" s="56">
        <f aca="true" t="shared" si="17" ref="M66:S66">SUM(M67:M74)</f>
        <v>3637</v>
      </c>
      <c r="N66" s="56">
        <f t="shared" si="17"/>
        <v>266</v>
      </c>
      <c r="O66" s="56">
        <f t="shared" si="17"/>
        <v>1229</v>
      </c>
      <c r="P66" s="56">
        <f t="shared" si="17"/>
        <v>159</v>
      </c>
      <c r="Q66" s="56">
        <f t="shared" si="17"/>
        <v>3656</v>
      </c>
      <c r="R66" s="56">
        <f t="shared" si="17"/>
        <v>1048</v>
      </c>
      <c r="S66" s="56">
        <f t="shared" si="17"/>
        <v>7</v>
      </c>
    </row>
    <row r="67" spans="1:19" ht="12.75" customHeight="1">
      <c r="A67" s="59"/>
      <c r="B67" s="50" t="s">
        <v>70</v>
      </c>
      <c r="C67" s="47">
        <v>6461</v>
      </c>
      <c r="D67" s="48">
        <f t="shared" si="5"/>
        <v>4575</v>
      </c>
      <c r="E67" s="49">
        <v>4500</v>
      </c>
      <c r="F67" s="49">
        <v>72</v>
      </c>
      <c r="G67" s="51">
        <v>3</v>
      </c>
      <c r="H67" s="48">
        <f t="shared" si="6"/>
        <v>588</v>
      </c>
      <c r="I67" s="49">
        <v>71</v>
      </c>
      <c r="J67" s="49">
        <v>262</v>
      </c>
      <c r="K67" s="49">
        <v>255</v>
      </c>
      <c r="L67" s="48">
        <v>1297</v>
      </c>
      <c r="M67" s="49">
        <v>514</v>
      </c>
      <c r="N67" s="49">
        <v>22</v>
      </c>
      <c r="O67" s="49">
        <v>163</v>
      </c>
      <c r="P67" s="49">
        <v>10</v>
      </c>
      <c r="Q67" s="49">
        <v>442</v>
      </c>
      <c r="R67" s="49">
        <v>146</v>
      </c>
      <c r="S67" s="49">
        <v>1</v>
      </c>
    </row>
    <row r="68" spans="1:19" ht="12.75" customHeight="1">
      <c r="A68" s="59"/>
      <c r="B68" s="50" t="s">
        <v>71</v>
      </c>
      <c r="C68" s="47">
        <f t="shared" si="16"/>
        <v>9513</v>
      </c>
      <c r="D68" s="48">
        <f t="shared" si="5"/>
        <v>5152</v>
      </c>
      <c r="E68" s="49">
        <v>5051</v>
      </c>
      <c r="F68" s="49">
        <v>99</v>
      </c>
      <c r="G68" s="49">
        <v>2</v>
      </c>
      <c r="H68" s="48">
        <f t="shared" si="6"/>
        <v>912</v>
      </c>
      <c r="I68" s="49">
        <v>34</v>
      </c>
      <c r="J68" s="49">
        <v>601</v>
      </c>
      <c r="K68" s="49">
        <v>277</v>
      </c>
      <c r="L68" s="48">
        <f aca="true" t="shared" si="18" ref="L68:L74">SUM(M68:R68)</f>
        <v>3447</v>
      </c>
      <c r="M68" s="49">
        <v>1339</v>
      </c>
      <c r="N68" s="49">
        <v>115</v>
      </c>
      <c r="O68" s="49">
        <v>364</v>
      </c>
      <c r="P68" s="49">
        <v>35</v>
      </c>
      <c r="Q68" s="49">
        <v>1232</v>
      </c>
      <c r="R68" s="49">
        <v>362</v>
      </c>
      <c r="S68" s="49">
        <v>2</v>
      </c>
    </row>
    <row r="69" spans="1:19" ht="12.75" customHeight="1">
      <c r="A69" s="59"/>
      <c r="B69" s="50" t="s">
        <v>72</v>
      </c>
      <c r="C69" s="47">
        <f t="shared" si="16"/>
        <v>2401</v>
      </c>
      <c r="D69" s="48">
        <f t="shared" si="5"/>
        <v>1701</v>
      </c>
      <c r="E69" s="49">
        <v>1680</v>
      </c>
      <c r="F69" s="49">
        <v>21</v>
      </c>
      <c r="G69" s="51">
        <v>0</v>
      </c>
      <c r="H69" s="48">
        <f t="shared" si="6"/>
        <v>113</v>
      </c>
      <c r="I69" s="51">
        <v>7</v>
      </c>
      <c r="J69" s="49">
        <v>62</v>
      </c>
      <c r="K69" s="49">
        <v>44</v>
      </c>
      <c r="L69" s="48">
        <f t="shared" si="18"/>
        <v>586</v>
      </c>
      <c r="M69" s="49">
        <v>216</v>
      </c>
      <c r="N69" s="49">
        <v>8</v>
      </c>
      <c r="O69" s="49">
        <v>108</v>
      </c>
      <c r="P69" s="49">
        <v>18</v>
      </c>
      <c r="Q69" s="49">
        <v>173</v>
      </c>
      <c r="R69" s="49">
        <v>63</v>
      </c>
      <c r="S69" s="49">
        <v>1</v>
      </c>
    </row>
    <row r="70" spans="1:19" ht="12.75" customHeight="1">
      <c r="A70" s="59"/>
      <c r="B70" s="50" t="s">
        <v>73</v>
      </c>
      <c r="C70" s="47">
        <f t="shared" si="16"/>
        <v>6365</v>
      </c>
      <c r="D70" s="48">
        <f t="shared" si="5"/>
        <v>4313</v>
      </c>
      <c r="E70" s="49">
        <v>4200</v>
      </c>
      <c r="F70" s="49">
        <v>112</v>
      </c>
      <c r="G70" s="51">
        <v>1</v>
      </c>
      <c r="H70" s="48">
        <f t="shared" si="6"/>
        <v>563</v>
      </c>
      <c r="I70" s="49">
        <v>121</v>
      </c>
      <c r="J70" s="49">
        <v>262</v>
      </c>
      <c r="K70" s="49">
        <v>180</v>
      </c>
      <c r="L70" s="48">
        <f t="shared" si="18"/>
        <v>1489</v>
      </c>
      <c r="M70" s="49">
        <v>491</v>
      </c>
      <c r="N70" s="49">
        <v>41</v>
      </c>
      <c r="O70" s="49">
        <v>168</v>
      </c>
      <c r="P70" s="49">
        <v>24</v>
      </c>
      <c r="Q70" s="49">
        <v>634</v>
      </c>
      <c r="R70" s="49">
        <v>131</v>
      </c>
      <c r="S70" s="51">
        <v>0</v>
      </c>
    </row>
    <row r="71" spans="1:19" ht="12.75" customHeight="1">
      <c r="A71" s="59"/>
      <c r="B71" s="50" t="s">
        <v>74</v>
      </c>
      <c r="C71" s="47">
        <f t="shared" si="16"/>
        <v>3331</v>
      </c>
      <c r="D71" s="48">
        <f t="shared" si="5"/>
        <v>2362</v>
      </c>
      <c r="E71" s="49">
        <v>2340</v>
      </c>
      <c r="F71" s="49">
        <v>22</v>
      </c>
      <c r="G71" s="51">
        <v>0</v>
      </c>
      <c r="H71" s="48">
        <f t="shared" si="6"/>
        <v>227</v>
      </c>
      <c r="I71" s="49">
        <v>5</v>
      </c>
      <c r="J71" s="49">
        <v>120</v>
      </c>
      <c r="K71" s="49">
        <v>102</v>
      </c>
      <c r="L71" s="48">
        <f t="shared" si="18"/>
        <v>741</v>
      </c>
      <c r="M71" s="49">
        <v>212</v>
      </c>
      <c r="N71" s="49">
        <v>25</v>
      </c>
      <c r="O71" s="49">
        <v>136</v>
      </c>
      <c r="P71" s="51">
        <v>7</v>
      </c>
      <c r="Q71" s="49">
        <v>282</v>
      </c>
      <c r="R71" s="49">
        <v>79</v>
      </c>
      <c r="S71" s="51">
        <v>1</v>
      </c>
    </row>
    <row r="72" spans="1:19" ht="12.75" customHeight="1">
      <c r="A72" s="59"/>
      <c r="B72" s="50" t="s">
        <v>75</v>
      </c>
      <c r="C72" s="47">
        <f t="shared" si="16"/>
        <v>5302</v>
      </c>
      <c r="D72" s="48">
        <f t="shared" si="5"/>
        <v>3938</v>
      </c>
      <c r="E72" s="49">
        <v>3931</v>
      </c>
      <c r="F72" s="49">
        <v>7</v>
      </c>
      <c r="G72" s="51">
        <v>0</v>
      </c>
      <c r="H72" s="48">
        <f t="shared" si="6"/>
        <v>303</v>
      </c>
      <c r="I72" s="49">
        <v>6</v>
      </c>
      <c r="J72" s="49">
        <v>183</v>
      </c>
      <c r="K72" s="49">
        <v>114</v>
      </c>
      <c r="L72" s="48">
        <f t="shared" si="18"/>
        <v>1061</v>
      </c>
      <c r="M72" s="49">
        <v>343</v>
      </c>
      <c r="N72" s="49">
        <v>27</v>
      </c>
      <c r="O72" s="49">
        <v>133</v>
      </c>
      <c r="P72" s="49">
        <v>35</v>
      </c>
      <c r="Q72" s="49">
        <v>414</v>
      </c>
      <c r="R72" s="49">
        <v>109</v>
      </c>
      <c r="S72" s="51">
        <v>0</v>
      </c>
    </row>
    <row r="73" spans="1:19" ht="12.75" customHeight="1">
      <c r="A73" s="59"/>
      <c r="B73" s="50" t="s">
        <v>76</v>
      </c>
      <c r="C73" s="47">
        <f t="shared" si="16"/>
        <v>1916</v>
      </c>
      <c r="D73" s="48">
        <f t="shared" si="5"/>
        <v>1412</v>
      </c>
      <c r="E73" s="49">
        <v>1407</v>
      </c>
      <c r="F73" s="51">
        <v>5</v>
      </c>
      <c r="G73" s="51">
        <v>0</v>
      </c>
      <c r="H73" s="48">
        <f t="shared" si="6"/>
        <v>94</v>
      </c>
      <c r="I73" s="51">
        <v>3</v>
      </c>
      <c r="J73" s="49">
        <v>53</v>
      </c>
      <c r="K73" s="49">
        <v>38</v>
      </c>
      <c r="L73" s="48">
        <f t="shared" si="18"/>
        <v>409</v>
      </c>
      <c r="M73" s="49">
        <v>140</v>
      </c>
      <c r="N73" s="49">
        <v>8</v>
      </c>
      <c r="O73" s="49">
        <v>37</v>
      </c>
      <c r="P73" s="49">
        <v>4</v>
      </c>
      <c r="Q73" s="49">
        <v>170</v>
      </c>
      <c r="R73" s="49">
        <v>50</v>
      </c>
      <c r="S73" s="51">
        <v>1</v>
      </c>
    </row>
    <row r="74" spans="1:19" ht="12.75" customHeight="1">
      <c r="A74" s="59"/>
      <c r="B74" s="50" t="s">
        <v>77</v>
      </c>
      <c r="C74" s="47">
        <f t="shared" si="16"/>
        <v>3139</v>
      </c>
      <c r="D74" s="48">
        <f t="shared" si="5"/>
        <v>1835</v>
      </c>
      <c r="E74" s="49">
        <v>1824</v>
      </c>
      <c r="F74" s="49">
        <v>1</v>
      </c>
      <c r="G74" s="49">
        <v>10</v>
      </c>
      <c r="H74" s="48">
        <f t="shared" si="6"/>
        <v>338</v>
      </c>
      <c r="I74" s="51">
        <v>6</v>
      </c>
      <c r="J74" s="49">
        <v>163</v>
      </c>
      <c r="K74" s="49">
        <v>169</v>
      </c>
      <c r="L74" s="48">
        <f t="shared" si="18"/>
        <v>965</v>
      </c>
      <c r="M74" s="49">
        <v>382</v>
      </c>
      <c r="N74" s="49">
        <v>20</v>
      </c>
      <c r="O74" s="49">
        <v>120</v>
      </c>
      <c r="P74" s="49">
        <v>26</v>
      </c>
      <c r="Q74" s="49">
        <v>309</v>
      </c>
      <c r="R74" s="49">
        <v>108</v>
      </c>
      <c r="S74" s="51">
        <v>1</v>
      </c>
    </row>
    <row r="75" spans="1:19" ht="12.75" customHeight="1">
      <c r="A75" s="59"/>
      <c r="B75" s="50"/>
      <c r="C75" s="47"/>
      <c r="D75" s="48"/>
      <c r="E75" s="49"/>
      <c r="F75" s="49"/>
      <c r="G75" s="49"/>
      <c r="H75" s="48"/>
      <c r="I75" s="51"/>
      <c r="J75" s="49"/>
      <c r="K75" s="49"/>
      <c r="L75" s="48"/>
      <c r="M75" s="49"/>
      <c r="N75" s="49"/>
      <c r="O75" s="49"/>
      <c r="P75" s="49"/>
      <c r="Q75" s="49"/>
      <c r="R75" s="49"/>
      <c r="S75" s="51"/>
    </row>
    <row r="76" spans="1:19" s="43" customFormat="1" ht="12.75" customHeight="1">
      <c r="A76" s="53" t="s">
        <v>78</v>
      </c>
      <c r="B76" s="54"/>
      <c r="C76" s="55">
        <f>D76+H76+L76+S76</f>
        <v>9237</v>
      </c>
      <c r="D76" s="56">
        <f t="shared" si="5"/>
        <v>7017</v>
      </c>
      <c r="E76" s="56">
        <f>SUM(E77:E79)</f>
        <v>6998</v>
      </c>
      <c r="F76" s="56">
        <f>SUM(F77:F79)</f>
        <v>19</v>
      </c>
      <c r="G76" s="56">
        <f>SUM(G77:G79)</f>
        <v>0</v>
      </c>
      <c r="H76" s="56">
        <f t="shared" si="6"/>
        <v>376</v>
      </c>
      <c r="I76" s="57">
        <f>SUM(I77:I79)</f>
        <v>6</v>
      </c>
      <c r="J76" s="56">
        <f>SUM(J77:J79)</f>
        <v>245</v>
      </c>
      <c r="K76" s="56">
        <f>SUM(K77:K79)</f>
        <v>125</v>
      </c>
      <c r="L76" s="56">
        <f>SUM(M76:R76)</f>
        <v>1843</v>
      </c>
      <c r="M76" s="56">
        <f aca="true" t="shared" si="19" ref="M76:R76">SUM(M77:M79)</f>
        <v>659</v>
      </c>
      <c r="N76" s="56">
        <f t="shared" si="19"/>
        <v>45</v>
      </c>
      <c r="O76" s="56">
        <f t="shared" si="19"/>
        <v>189</v>
      </c>
      <c r="P76" s="56">
        <f t="shared" si="19"/>
        <v>18</v>
      </c>
      <c r="Q76" s="56">
        <f t="shared" si="19"/>
        <v>726</v>
      </c>
      <c r="R76" s="56">
        <f t="shared" si="19"/>
        <v>206</v>
      </c>
      <c r="S76" s="57">
        <f>SUM(S77:S79)</f>
        <v>1</v>
      </c>
    </row>
    <row r="77" spans="1:19" ht="12.75" customHeight="1">
      <c r="A77" s="59"/>
      <c r="B77" s="50" t="s">
        <v>79</v>
      </c>
      <c r="C77" s="47">
        <v>2915</v>
      </c>
      <c r="D77" s="48">
        <f t="shared" si="5"/>
        <v>2309</v>
      </c>
      <c r="E77" s="49">
        <v>2300</v>
      </c>
      <c r="F77" s="49">
        <v>9</v>
      </c>
      <c r="G77" s="51">
        <v>0</v>
      </c>
      <c r="H77" s="48">
        <v>108</v>
      </c>
      <c r="I77" s="51">
        <v>2</v>
      </c>
      <c r="J77" s="49">
        <v>72</v>
      </c>
      <c r="K77" s="49">
        <v>34</v>
      </c>
      <c r="L77" s="48">
        <f>SUM(M77:R77)</f>
        <v>498</v>
      </c>
      <c r="M77" s="49">
        <v>202</v>
      </c>
      <c r="N77" s="49">
        <v>11</v>
      </c>
      <c r="O77" s="49">
        <v>46</v>
      </c>
      <c r="P77" s="51">
        <v>6</v>
      </c>
      <c r="Q77" s="49">
        <v>170</v>
      </c>
      <c r="R77" s="49">
        <v>63</v>
      </c>
      <c r="S77" s="51">
        <v>0</v>
      </c>
    </row>
    <row r="78" spans="1:19" ht="12.75" customHeight="1">
      <c r="A78" s="59"/>
      <c r="B78" s="50" t="s">
        <v>80</v>
      </c>
      <c r="C78" s="47">
        <f>D78+H78+L78+S78</f>
        <v>3817</v>
      </c>
      <c r="D78" s="48">
        <f t="shared" si="5"/>
        <v>2836</v>
      </c>
      <c r="E78" s="49">
        <v>2830</v>
      </c>
      <c r="F78" s="49">
        <v>6</v>
      </c>
      <c r="G78" s="51">
        <v>0</v>
      </c>
      <c r="H78" s="48">
        <f t="shared" si="6"/>
        <v>192</v>
      </c>
      <c r="I78" s="51">
        <v>3</v>
      </c>
      <c r="J78" s="49">
        <v>122</v>
      </c>
      <c r="K78" s="49">
        <v>67</v>
      </c>
      <c r="L78" s="48">
        <f>SUM(M78:R78)</f>
        <v>788</v>
      </c>
      <c r="M78" s="49">
        <v>263</v>
      </c>
      <c r="N78" s="49">
        <v>20</v>
      </c>
      <c r="O78" s="49">
        <v>67</v>
      </c>
      <c r="P78" s="51">
        <v>5</v>
      </c>
      <c r="Q78" s="49">
        <v>341</v>
      </c>
      <c r="R78" s="49">
        <v>92</v>
      </c>
      <c r="S78" s="51">
        <v>1</v>
      </c>
    </row>
    <row r="79" spans="1:19" ht="12.75" customHeight="1">
      <c r="A79" s="59"/>
      <c r="B79" s="50" t="s">
        <v>81</v>
      </c>
      <c r="C79" s="47">
        <f>D79+H79+L79+S79</f>
        <v>2505</v>
      </c>
      <c r="D79" s="48">
        <f t="shared" si="5"/>
        <v>1872</v>
      </c>
      <c r="E79" s="49">
        <v>1868</v>
      </c>
      <c r="F79" s="49">
        <v>4</v>
      </c>
      <c r="G79" s="51">
        <v>0</v>
      </c>
      <c r="H79" s="48">
        <f t="shared" si="6"/>
        <v>76</v>
      </c>
      <c r="I79" s="51">
        <v>1</v>
      </c>
      <c r="J79" s="49">
        <v>51</v>
      </c>
      <c r="K79" s="49">
        <v>24</v>
      </c>
      <c r="L79" s="48">
        <f>SUM(M79:R79)</f>
        <v>557</v>
      </c>
      <c r="M79" s="51">
        <v>194</v>
      </c>
      <c r="N79" s="49">
        <v>14</v>
      </c>
      <c r="O79" s="49">
        <v>76</v>
      </c>
      <c r="P79" s="49">
        <v>7</v>
      </c>
      <c r="Q79" s="49">
        <v>215</v>
      </c>
      <c r="R79" s="49">
        <v>51</v>
      </c>
      <c r="S79" s="51">
        <v>0</v>
      </c>
    </row>
    <row r="80" spans="1:19" ht="12.75" customHeight="1">
      <c r="A80" s="59"/>
      <c r="B80" s="50"/>
      <c r="C80" s="47"/>
      <c r="D80" s="48"/>
      <c r="E80" s="49"/>
      <c r="F80" s="49"/>
      <c r="G80" s="51"/>
      <c r="H80" s="48"/>
      <c r="I80" s="51"/>
      <c r="J80" s="49"/>
      <c r="K80" s="49"/>
      <c r="L80" s="48"/>
      <c r="M80" s="51"/>
      <c r="N80" s="49"/>
      <c r="O80" s="49"/>
      <c r="P80" s="49"/>
      <c r="Q80" s="49"/>
      <c r="R80" s="49"/>
      <c r="S80" s="51"/>
    </row>
    <row r="81" spans="1:19" s="43" customFormat="1" ht="12.75" customHeight="1">
      <c r="A81" s="53" t="s">
        <v>82</v>
      </c>
      <c r="B81" s="54"/>
      <c r="C81" s="55">
        <v>12920</v>
      </c>
      <c r="D81" s="56">
        <f t="shared" si="5"/>
        <v>12014</v>
      </c>
      <c r="E81" s="56">
        <f>E82+E83</f>
        <v>11813</v>
      </c>
      <c r="F81" s="56">
        <f>F82+F83</f>
        <v>197</v>
      </c>
      <c r="G81" s="56">
        <f>G82+G83</f>
        <v>4</v>
      </c>
      <c r="H81" s="56">
        <f t="shared" si="6"/>
        <v>2269</v>
      </c>
      <c r="I81" s="56">
        <f>I82+I83</f>
        <v>197</v>
      </c>
      <c r="J81" s="56">
        <f>J82+J83</f>
        <v>1033</v>
      </c>
      <c r="K81" s="56">
        <f>K82+K83</f>
        <v>1039</v>
      </c>
      <c r="L81" s="56">
        <f>SUM(M81:R81)</f>
        <v>6637</v>
      </c>
      <c r="M81" s="56">
        <f aca="true" t="shared" si="20" ref="M81:S81">M82+M83</f>
        <v>2084</v>
      </c>
      <c r="N81" s="56">
        <f t="shared" si="20"/>
        <v>183</v>
      </c>
      <c r="O81" s="56">
        <f t="shared" si="20"/>
        <v>930</v>
      </c>
      <c r="P81" s="56">
        <f t="shared" si="20"/>
        <v>72</v>
      </c>
      <c r="Q81" s="56">
        <f t="shared" si="20"/>
        <v>2489</v>
      </c>
      <c r="R81" s="56">
        <f t="shared" si="20"/>
        <v>879</v>
      </c>
      <c r="S81" s="56">
        <f t="shared" si="20"/>
        <v>3</v>
      </c>
    </row>
    <row r="82" spans="1:19" ht="12.75" customHeight="1">
      <c r="A82" s="59"/>
      <c r="B82" s="50" t="s">
        <v>83</v>
      </c>
      <c r="C82" s="47">
        <f>D82+H82+L82+S82</f>
        <v>8820</v>
      </c>
      <c r="D82" s="48">
        <f t="shared" si="5"/>
        <v>5325</v>
      </c>
      <c r="E82" s="49">
        <v>5208</v>
      </c>
      <c r="F82" s="49">
        <v>114</v>
      </c>
      <c r="G82" s="49">
        <v>3</v>
      </c>
      <c r="H82" s="48">
        <f t="shared" si="6"/>
        <v>1150</v>
      </c>
      <c r="I82" s="49">
        <v>174</v>
      </c>
      <c r="J82" s="49">
        <v>454</v>
      </c>
      <c r="K82" s="49">
        <v>522</v>
      </c>
      <c r="L82" s="48">
        <f>SUM(M82:R82)</f>
        <v>2343</v>
      </c>
      <c r="M82" s="49">
        <v>737</v>
      </c>
      <c r="N82" s="49">
        <v>46</v>
      </c>
      <c r="O82" s="49">
        <v>299</v>
      </c>
      <c r="P82" s="49">
        <v>39</v>
      </c>
      <c r="Q82" s="49">
        <v>1069</v>
      </c>
      <c r="R82" s="49">
        <v>153</v>
      </c>
      <c r="S82" s="49">
        <v>2</v>
      </c>
    </row>
    <row r="83" spans="1:19" ht="12.75" customHeight="1">
      <c r="A83" s="59"/>
      <c r="B83" s="50" t="s">
        <v>84</v>
      </c>
      <c r="C83" s="47">
        <f>D83+H83+L83+S83</f>
        <v>12103</v>
      </c>
      <c r="D83" s="48">
        <f t="shared" si="5"/>
        <v>6689</v>
      </c>
      <c r="E83" s="49">
        <v>6605</v>
      </c>
      <c r="F83" s="49">
        <v>83</v>
      </c>
      <c r="G83" s="49">
        <v>1</v>
      </c>
      <c r="H83" s="48">
        <f t="shared" si="6"/>
        <v>1119</v>
      </c>
      <c r="I83" s="49">
        <v>23</v>
      </c>
      <c r="J83" s="49">
        <v>579</v>
      </c>
      <c r="K83" s="49">
        <v>517</v>
      </c>
      <c r="L83" s="48">
        <f>SUM(M83:R83)</f>
        <v>4294</v>
      </c>
      <c r="M83" s="49">
        <v>1347</v>
      </c>
      <c r="N83" s="49">
        <v>137</v>
      </c>
      <c r="O83" s="49">
        <v>631</v>
      </c>
      <c r="P83" s="49">
        <v>33</v>
      </c>
      <c r="Q83" s="49">
        <v>1420</v>
      </c>
      <c r="R83" s="49">
        <v>726</v>
      </c>
      <c r="S83" s="51">
        <v>1</v>
      </c>
    </row>
    <row r="84" spans="1:19" ht="12.75" customHeight="1">
      <c r="A84" s="59"/>
      <c r="B84" s="50"/>
      <c r="C84" s="47"/>
      <c r="D84" s="48"/>
      <c r="E84" s="49"/>
      <c r="F84" s="49"/>
      <c r="G84" s="49"/>
      <c r="H84" s="48"/>
      <c r="I84" s="49"/>
      <c r="J84" s="49"/>
      <c r="K84" s="49"/>
      <c r="L84" s="48"/>
      <c r="M84" s="49"/>
      <c r="N84" s="49"/>
      <c r="O84" s="49"/>
      <c r="P84" s="49"/>
      <c r="Q84" s="49"/>
      <c r="R84" s="49"/>
      <c r="S84" s="51"/>
    </row>
    <row r="85" spans="1:19" s="43" customFormat="1" ht="12.75" customHeight="1">
      <c r="A85" s="53" t="s">
        <v>85</v>
      </c>
      <c r="B85" s="54"/>
      <c r="C85" s="55">
        <f aca="true" t="shared" si="21" ref="C85:C90">D85+H85+L85+S85</f>
        <v>12920</v>
      </c>
      <c r="D85" s="56">
        <f t="shared" si="5"/>
        <v>8067</v>
      </c>
      <c r="E85" s="79">
        <f>SUM(E86:E90)</f>
        <v>7505</v>
      </c>
      <c r="F85" s="79">
        <f>SUM(F86:F90)</f>
        <v>558</v>
      </c>
      <c r="G85" s="79">
        <f>SUM(G86:G90)</f>
        <v>4</v>
      </c>
      <c r="H85" s="56">
        <f t="shared" si="6"/>
        <v>2089</v>
      </c>
      <c r="I85" s="79">
        <f>SUM(I86:I90)</f>
        <v>273</v>
      </c>
      <c r="J85" s="79">
        <f>SUM(J86:J90)</f>
        <v>1203</v>
      </c>
      <c r="K85" s="79">
        <f>SUM(K86:K90)</f>
        <v>613</v>
      </c>
      <c r="L85" s="56">
        <v>2759</v>
      </c>
      <c r="M85" s="79">
        <f aca="true" t="shared" si="22" ref="M85:R85">SUM(M86:M90)</f>
        <v>867</v>
      </c>
      <c r="N85" s="79">
        <f t="shared" si="22"/>
        <v>49</v>
      </c>
      <c r="O85" s="79">
        <f t="shared" si="22"/>
        <v>296</v>
      </c>
      <c r="P85" s="79">
        <f t="shared" si="22"/>
        <v>85</v>
      </c>
      <c r="Q85" s="79">
        <f t="shared" si="22"/>
        <v>1236</v>
      </c>
      <c r="R85" s="79">
        <f t="shared" si="22"/>
        <v>226</v>
      </c>
      <c r="S85" s="79">
        <f>SUM(S86:S90)</f>
        <v>5</v>
      </c>
    </row>
    <row r="86" spans="1:19" ht="12.75" customHeight="1">
      <c r="A86" s="59"/>
      <c r="B86" s="50" t="s">
        <v>86</v>
      </c>
      <c r="C86" s="47">
        <f t="shared" si="21"/>
        <v>1438</v>
      </c>
      <c r="D86" s="48">
        <f t="shared" si="5"/>
        <v>1178</v>
      </c>
      <c r="E86" s="49">
        <v>1067</v>
      </c>
      <c r="F86" s="49">
        <v>111</v>
      </c>
      <c r="G86" s="51">
        <v>0</v>
      </c>
      <c r="H86" s="48">
        <f t="shared" si="6"/>
        <v>91</v>
      </c>
      <c r="I86" s="49">
        <v>1</v>
      </c>
      <c r="J86" s="49">
        <v>44</v>
      </c>
      <c r="K86" s="49">
        <v>46</v>
      </c>
      <c r="L86" s="48">
        <f>SUM(M86:R86)</f>
        <v>169</v>
      </c>
      <c r="M86" s="51">
        <v>39</v>
      </c>
      <c r="N86" s="49">
        <v>4</v>
      </c>
      <c r="O86" s="49">
        <v>22</v>
      </c>
      <c r="P86" s="51">
        <v>0</v>
      </c>
      <c r="Q86" s="49">
        <v>76</v>
      </c>
      <c r="R86" s="49">
        <v>28</v>
      </c>
      <c r="S86" s="51">
        <v>0</v>
      </c>
    </row>
    <row r="87" spans="1:19" ht="12.75" customHeight="1">
      <c r="A87" s="59"/>
      <c r="B87" s="50" t="s">
        <v>87</v>
      </c>
      <c r="C87" s="47">
        <f t="shared" si="21"/>
        <v>2101</v>
      </c>
      <c r="D87" s="48">
        <f t="shared" si="5"/>
        <v>914</v>
      </c>
      <c r="E87" s="49">
        <v>811</v>
      </c>
      <c r="F87" s="49">
        <v>103</v>
      </c>
      <c r="G87" s="51">
        <v>0</v>
      </c>
      <c r="H87" s="48">
        <f t="shared" si="6"/>
        <v>740</v>
      </c>
      <c r="I87" s="51">
        <v>222</v>
      </c>
      <c r="J87" s="49">
        <v>400</v>
      </c>
      <c r="K87" s="49">
        <v>118</v>
      </c>
      <c r="L87" s="48">
        <f>SUM(M87:R87)</f>
        <v>446</v>
      </c>
      <c r="M87" s="51">
        <v>142</v>
      </c>
      <c r="N87" s="49">
        <v>8</v>
      </c>
      <c r="O87" s="49">
        <v>57</v>
      </c>
      <c r="P87" s="51">
        <v>6</v>
      </c>
      <c r="Q87" s="49">
        <v>195</v>
      </c>
      <c r="R87" s="49">
        <v>38</v>
      </c>
      <c r="S87" s="51">
        <v>1</v>
      </c>
    </row>
    <row r="88" spans="1:19" ht="12.75" customHeight="1">
      <c r="A88" s="59"/>
      <c r="B88" s="50" t="s">
        <v>88</v>
      </c>
      <c r="C88" s="47">
        <v>1356</v>
      </c>
      <c r="D88" s="48">
        <f t="shared" si="5"/>
        <v>958</v>
      </c>
      <c r="E88" s="49">
        <v>839</v>
      </c>
      <c r="F88" s="49">
        <v>119</v>
      </c>
      <c r="G88" s="51">
        <v>0</v>
      </c>
      <c r="H88" s="48">
        <f t="shared" si="6"/>
        <v>155</v>
      </c>
      <c r="I88" s="51">
        <v>0</v>
      </c>
      <c r="J88" s="49">
        <v>80</v>
      </c>
      <c r="K88" s="49">
        <v>75</v>
      </c>
      <c r="L88" s="48">
        <v>243</v>
      </c>
      <c r="M88" s="51">
        <v>62</v>
      </c>
      <c r="N88" s="49">
        <v>4</v>
      </c>
      <c r="O88" s="51">
        <v>19</v>
      </c>
      <c r="P88" s="51">
        <v>1</v>
      </c>
      <c r="Q88" s="49">
        <v>128</v>
      </c>
      <c r="R88" s="49">
        <v>29</v>
      </c>
      <c r="S88" s="49">
        <v>0</v>
      </c>
    </row>
    <row r="89" spans="1:19" ht="12.75" customHeight="1">
      <c r="A89" s="59"/>
      <c r="B89" s="50" t="s">
        <v>89</v>
      </c>
      <c r="C89" s="47">
        <f t="shared" si="21"/>
        <v>2773</v>
      </c>
      <c r="D89" s="48">
        <f t="shared" si="5"/>
        <v>1561</v>
      </c>
      <c r="E89" s="49">
        <v>1398</v>
      </c>
      <c r="F89" s="49">
        <v>163</v>
      </c>
      <c r="G89" s="51">
        <v>0</v>
      </c>
      <c r="H89" s="48">
        <f t="shared" si="6"/>
        <v>629</v>
      </c>
      <c r="I89" s="49">
        <v>27</v>
      </c>
      <c r="J89" s="49">
        <v>411</v>
      </c>
      <c r="K89" s="49">
        <v>191</v>
      </c>
      <c r="L89" s="48">
        <f>SUM(M89:R89)</f>
        <v>582</v>
      </c>
      <c r="M89" s="49">
        <v>243</v>
      </c>
      <c r="N89" s="49">
        <v>11</v>
      </c>
      <c r="O89" s="49">
        <v>72</v>
      </c>
      <c r="P89" s="49">
        <v>9</v>
      </c>
      <c r="Q89" s="49">
        <v>192</v>
      </c>
      <c r="R89" s="49">
        <v>55</v>
      </c>
      <c r="S89" s="49">
        <v>1</v>
      </c>
    </row>
    <row r="90" spans="1:19" ht="12.75" customHeight="1">
      <c r="A90" s="59"/>
      <c r="B90" s="50" t="s">
        <v>90</v>
      </c>
      <c r="C90" s="47">
        <f t="shared" si="21"/>
        <v>5252</v>
      </c>
      <c r="D90" s="48">
        <f t="shared" si="5"/>
        <v>3456</v>
      </c>
      <c r="E90" s="49">
        <v>3390</v>
      </c>
      <c r="F90" s="49">
        <v>62</v>
      </c>
      <c r="G90" s="49">
        <v>4</v>
      </c>
      <c r="H90" s="48">
        <f t="shared" si="6"/>
        <v>474</v>
      </c>
      <c r="I90" s="49">
        <v>23</v>
      </c>
      <c r="J90" s="49">
        <v>268</v>
      </c>
      <c r="K90" s="49">
        <v>183</v>
      </c>
      <c r="L90" s="48">
        <f>SUM(M90:R90)</f>
        <v>1319</v>
      </c>
      <c r="M90" s="49">
        <v>381</v>
      </c>
      <c r="N90" s="49">
        <v>22</v>
      </c>
      <c r="O90" s="49">
        <v>126</v>
      </c>
      <c r="P90" s="49">
        <v>69</v>
      </c>
      <c r="Q90" s="49">
        <v>645</v>
      </c>
      <c r="R90" s="49">
        <v>76</v>
      </c>
      <c r="S90" s="49">
        <v>3</v>
      </c>
    </row>
    <row r="91" spans="1:19" ht="12.75" customHeight="1">
      <c r="A91" s="59"/>
      <c r="B91" s="50"/>
      <c r="C91" s="47"/>
      <c r="D91" s="48"/>
      <c r="E91" s="49"/>
      <c r="F91" s="49"/>
      <c r="G91" s="49"/>
      <c r="H91" s="48"/>
      <c r="I91" s="49"/>
      <c r="J91" s="49"/>
      <c r="K91" s="49"/>
      <c r="L91" s="48"/>
      <c r="M91" s="49"/>
      <c r="N91" s="49"/>
      <c r="O91" s="49"/>
      <c r="P91" s="49"/>
      <c r="Q91" s="49"/>
      <c r="R91" s="49"/>
      <c r="S91" s="49"/>
    </row>
    <row r="92" spans="1:19" s="43" customFormat="1" ht="12.75" customHeight="1">
      <c r="A92" s="53" t="s">
        <v>91</v>
      </c>
      <c r="B92" s="54"/>
      <c r="C92" s="55">
        <v>14644</v>
      </c>
      <c r="D92" s="56">
        <v>9939</v>
      </c>
      <c r="E92" s="79">
        <f>SUM(E93:E96)</f>
        <v>9640</v>
      </c>
      <c r="F92" s="79">
        <f>SUM(F93:F96)</f>
        <v>294</v>
      </c>
      <c r="G92" s="79">
        <f>SUM(G93:G96)</f>
        <v>5</v>
      </c>
      <c r="H92" s="56">
        <f t="shared" si="6"/>
        <v>1445</v>
      </c>
      <c r="I92" s="79">
        <f>SUM(I93:I96)</f>
        <v>21</v>
      </c>
      <c r="J92" s="79">
        <f>SUM(J93:J96)</f>
        <v>644</v>
      </c>
      <c r="K92" s="79">
        <f>SUM(K93:K96)</f>
        <v>780</v>
      </c>
      <c r="L92" s="56">
        <f>SUM(M92:R92)</f>
        <v>3258</v>
      </c>
      <c r="M92" s="79">
        <f aca="true" t="shared" si="23" ref="M92:S92">SUM(M93:M96)</f>
        <v>1149</v>
      </c>
      <c r="N92" s="79">
        <f t="shared" si="23"/>
        <v>62</v>
      </c>
      <c r="O92" s="79">
        <f t="shared" si="23"/>
        <v>513</v>
      </c>
      <c r="P92" s="79">
        <f t="shared" si="23"/>
        <v>21</v>
      </c>
      <c r="Q92" s="79">
        <f t="shared" si="23"/>
        <v>1204</v>
      </c>
      <c r="R92" s="79">
        <f t="shared" si="23"/>
        <v>309</v>
      </c>
      <c r="S92" s="79">
        <f t="shared" si="23"/>
        <v>2</v>
      </c>
    </row>
    <row r="93" spans="1:19" ht="12.75" customHeight="1">
      <c r="A93" s="59"/>
      <c r="B93" s="50" t="s">
        <v>92</v>
      </c>
      <c r="C93" s="47">
        <f>D93+H93+L93+S93</f>
        <v>3606</v>
      </c>
      <c r="D93" s="48">
        <f t="shared" si="5"/>
        <v>2530</v>
      </c>
      <c r="E93" s="49">
        <v>2528</v>
      </c>
      <c r="F93" s="49">
        <v>1</v>
      </c>
      <c r="G93" s="49">
        <v>1</v>
      </c>
      <c r="H93" s="48">
        <f t="shared" si="6"/>
        <v>310</v>
      </c>
      <c r="I93" s="49">
        <v>6</v>
      </c>
      <c r="J93" s="49">
        <v>118</v>
      </c>
      <c r="K93" s="49">
        <v>186</v>
      </c>
      <c r="L93" s="48">
        <f>SUM(M93:R93)</f>
        <v>765</v>
      </c>
      <c r="M93" s="49">
        <v>264</v>
      </c>
      <c r="N93" s="49">
        <v>20</v>
      </c>
      <c r="O93" s="49">
        <v>107</v>
      </c>
      <c r="P93" s="49">
        <v>8</v>
      </c>
      <c r="Q93" s="49">
        <v>285</v>
      </c>
      <c r="R93" s="49">
        <v>81</v>
      </c>
      <c r="S93" s="49">
        <v>1</v>
      </c>
    </row>
    <row r="94" spans="1:19" ht="12.75" customHeight="1">
      <c r="A94" s="59"/>
      <c r="B94" s="50" t="s">
        <v>93</v>
      </c>
      <c r="C94" s="47">
        <f>D94+H94+L94+S94</f>
        <v>3296</v>
      </c>
      <c r="D94" s="48">
        <f t="shared" si="5"/>
        <v>2173</v>
      </c>
      <c r="E94" s="49">
        <v>2154</v>
      </c>
      <c r="F94" s="49">
        <v>16</v>
      </c>
      <c r="G94" s="51">
        <v>3</v>
      </c>
      <c r="H94" s="48">
        <f t="shared" si="6"/>
        <v>321</v>
      </c>
      <c r="I94" s="49">
        <v>10</v>
      </c>
      <c r="J94" s="49">
        <v>144</v>
      </c>
      <c r="K94" s="49">
        <v>167</v>
      </c>
      <c r="L94" s="48">
        <f>SUM(M94:R94)</f>
        <v>802</v>
      </c>
      <c r="M94" s="49">
        <v>303</v>
      </c>
      <c r="N94" s="49">
        <v>9</v>
      </c>
      <c r="O94" s="49">
        <v>114</v>
      </c>
      <c r="P94" s="49">
        <v>3</v>
      </c>
      <c r="Q94" s="49">
        <v>295</v>
      </c>
      <c r="R94" s="49">
        <v>78</v>
      </c>
      <c r="S94" s="51">
        <v>0</v>
      </c>
    </row>
    <row r="95" spans="1:19" ht="12.75" customHeight="1">
      <c r="A95" s="59"/>
      <c r="B95" s="50" t="s">
        <v>94</v>
      </c>
      <c r="C95" s="47">
        <f>D95+H95+L95+S95</f>
        <v>4700</v>
      </c>
      <c r="D95" s="48">
        <f>SUM(E95:G95)</f>
        <v>3336</v>
      </c>
      <c r="E95" s="49">
        <v>3245</v>
      </c>
      <c r="F95" s="49">
        <v>90</v>
      </c>
      <c r="G95" s="49">
        <v>1</v>
      </c>
      <c r="H95" s="48">
        <f>SUM(I95:K95)</f>
        <v>420</v>
      </c>
      <c r="I95" s="51">
        <v>4</v>
      </c>
      <c r="J95" s="49">
        <v>207</v>
      </c>
      <c r="K95" s="49">
        <v>209</v>
      </c>
      <c r="L95" s="48">
        <f>SUM(M95:R95)</f>
        <v>943</v>
      </c>
      <c r="M95" s="49">
        <v>309</v>
      </c>
      <c r="N95" s="49">
        <v>16</v>
      </c>
      <c r="O95" s="49">
        <v>161</v>
      </c>
      <c r="P95" s="51">
        <v>6</v>
      </c>
      <c r="Q95" s="49">
        <v>359</v>
      </c>
      <c r="R95" s="49">
        <v>92</v>
      </c>
      <c r="S95" s="51">
        <v>1</v>
      </c>
    </row>
    <row r="96" spans="1:19" ht="12.75" customHeight="1">
      <c r="A96" s="59"/>
      <c r="B96" s="50" t="s">
        <v>95</v>
      </c>
      <c r="C96" s="47">
        <f>D96+H96+L96+S96</f>
        <v>3042</v>
      </c>
      <c r="D96" s="48">
        <f>SUM(E96:G96)</f>
        <v>1900</v>
      </c>
      <c r="E96" s="49">
        <v>1713</v>
      </c>
      <c r="F96" s="49">
        <v>187</v>
      </c>
      <c r="G96" s="51">
        <v>0</v>
      </c>
      <c r="H96" s="48">
        <f>SUM(I96:K96)</f>
        <v>394</v>
      </c>
      <c r="I96" s="49">
        <v>1</v>
      </c>
      <c r="J96" s="49">
        <v>175</v>
      </c>
      <c r="K96" s="49">
        <v>218</v>
      </c>
      <c r="L96" s="48">
        <f>SUM(M96:R96)</f>
        <v>748</v>
      </c>
      <c r="M96" s="49">
        <v>273</v>
      </c>
      <c r="N96" s="49">
        <v>17</v>
      </c>
      <c r="O96" s="49">
        <v>131</v>
      </c>
      <c r="P96" s="49">
        <v>4</v>
      </c>
      <c r="Q96" s="49">
        <v>265</v>
      </c>
      <c r="R96" s="49">
        <v>58</v>
      </c>
      <c r="S96" s="49">
        <v>0</v>
      </c>
    </row>
    <row r="97" spans="1:19" ht="12.75" customHeight="1">
      <c r="A97" s="59"/>
      <c r="B97" s="50"/>
      <c r="C97" s="47"/>
      <c r="D97" s="48"/>
      <c r="E97" s="49"/>
      <c r="F97" s="49"/>
      <c r="G97" s="51"/>
      <c r="H97" s="48"/>
      <c r="I97" s="49"/>
      <c r="J97" s="49"/>
      <c r="K97" s="49"/>
      <c r="L97" s="48"/>
      <c r="M97" s="49"/>
      <c r="N97" s="49"/>
      <c r="O97" s="49"/>
      <c r="P97" s="49"/>
      <c r="Q97" s="49"/>
      <c r="R97" s="49"/>
      <c r="S97" s="49"/>
    </row>
    <row r="98" spans="1:19" s="43" customFormat="1" ht="12.75" customHeight="1">
      <c r="A98" s="53" t="s">
        <v>96</v>
      </c>
      <c r="B98" s="54"/>
      <c r="C98" s="55">
        <v>38272</v>
      </c>
      <c r="D98" s="56">
        <f aca="true" t="shared" si="24" ref="D98:D104">SUM(E98:G98)</f>
        <v>23609</v>
      </c>
      <c r="E98" s="79">
        <f>SUM(E99:E104)</f>
        <v>22565</v>
      </c>
      <c r="F98" s="79">
        <f aca="true" t="shared" si="25" ref="F98:S98">SUM(F99:F104)</f>
        <v>61</v>
      </c>
      <c r="G98" s="79">
        <f t="shared" si="25"/>
        <v>983</v>
      </c>
      <c r="H98" s="56">
        <f t="shared" si="25"/>
        <v>4124</v>
      </c>
      <c r="I98" s="79">
        <f t="shared" si="25"/>
        <v>97</v>
      </c>
      <c r="J98" s="79">
        <f t="shared" si="25"/>
        <v>1828</v>
      </c>
      <c r="K98" s="79">
        <f t="shared" si="25"/>
        <v>2199</v>
      </c>
      <c r="L98" s="56">
        <v>10530</v>
      </c>
      <c r="M98" s="79">
        <f t="shared" si="25"/>
        <v>3866</v>
      </c>
      <c r="N98" s="79">
        <f t="shared" si="25"/>
        <v>341</v>
      </c>
      <c r="O98" s="79">
        <f t="shared" si="25"/>
        <v>1639</v>
      </c>
      <c r="P98" s="79">
        <f t="shared" si="25"/>
        <v>128</v>
      </c>
      <c r="Q98" s="79">
        <f t="shared" si="25"/>
        <v>3608</v>
      </c>
      <c r="R98" s="79">
        <v>948</v>
      </c>
      <c r="S98" s="80">
        <f t="shared" si="25"/>
        <v>7</v>
      </c>
    </row>
    <row r="99" spans="1:19" ht="12.75" customHeight="1">
      <c r="A99" s="59"/>
      <c r="B99" s="50" t="s">
        <v>97</v>
      </c>
      <c r="C99" s="47">
        <f aca="true" t="shared" si="26" ref="C99:C104">D99+H99+L99+S99</f>
        <v>4335</v>
      </c>
      <c r="D99" s="48">
        <f t="shared" si="24"/>
        <v>3274</v>
      </c>
      <c r="E99" s="49">
        <v>3266</v>
      </c>
      <c r="F99" s="49">
        <v>8</v>
      </c>
      <c r="G99" s="51">
        <v>0</v>
      </c>
      <c r="H99" s="48">
        <f aca="true" t="shared" si="27" ref="H99:H104">SUM(I99:K99)</f>
        <v>293</v>
      </c>
      <c r="I99" s="49">
        <v>28</v>
      </c>
      <c r="J99" s="49">
        <v>139</v>
      </c>
      <c r="K99" s="49">
        <v>126</v>
      </c>
      <c r="L99" s="48">
        <f aca="true" t="shared" si="28" ref="L99:L104">SUM(M99:R99)</f>
        <v>767</v>
      </c>
      <c r="M99" s="49">
        <v>236</v>
      </c>
      <c r="N99" s="49">
        <v>19</v>
      </c>
      <c r="O99" s="49">
        <v>86</v>
      </c>
      <c r="P99" s="49">
        <v>12</v>
      </c>
      <c r="Q99" s="49">
        <v>316</v>
      </c>
      <c r="R99" s="49">
        <v>98</v>
      </c>
      <c r="S99" s="51">
        <v>1</v>
      </c>
    </row>
    <row r="100" spans="1:19" s="83" customFormat="1" ht="12.75" customHeight="1">
      <c r="A100" s="67"/>
      <c r="B100" s="81" t="s">
        <v>98</v>
      </c>
      <c r="C100" s="47">
        <f t="shared" si="26"/>
        <v>6691</v>
      </c>
      <c r="D100" s="69">
        <f t="shared" si="24"/>
        <v>5159</v>
      </c>
      <c r="E100" s="70">
        <v>5128</v>
      </c>
      <c r="F100" s="82">
        <v>31</v>
      </c>
      <c r="G100" s="70">
        <v>0</v>
      </c>
      <c r="H100" s="69">
        <f t="shared" si="27"/>
        <v>235</v>
      </c>
      <c r="I100" s="70">
        <v>10</v>
      </c>
      <c r="J100" s="70">
        <v>130</v>
      </c>
      <c r="K100" s="70">
        <v>95</v>
      </c>
      <c r="L100" s="69">
        <f t="shared" si="28"/>
        <v>1296</v>
      </c>
      <c r="M100" s="70">
        <v>438</v>
      </c>
      <c r="N100" s="70">
        <v>35</v>
      </c>
      <c r="O100" s="70">
        <v>162</v>
      </c>
      <c r="P100" s="70">
        <v>14</v>
      </c>
      <c r="Q100" s="70">
        <v>526</v>
      </c>
      <c r="R100" s="70">
        <v>121</v>
      </c>
      <c r="S100" s="71">
        <v>1</v>
      </c>
    </row>
    <row r="101" spans="1:19" ht="12">
      <c r="A101" s="83"/>
      <c r="B101" s="81" t="s">
        <v>99</v>
      </c>
      <c r="C101" s="82">
        <f t="shared" si="26"/>
        <v>3609</v>
      </c>
      <c r="D101" s="82">
        <f t="shared" si="24"/>
        <v>2250</v>
      </c>
      <c r="E101" s="82">
        <v>2239</v>
      </c>
      <c r="F101" s="82">
        <v>11</v>
      </c>
      <c r="G101" s="82">
        <v>0</v>
      </c>
      <c r="H101" s="82">
        <f t="shared" si="27"/>
        <v>396</v>
      </c>
      <c r="I101" s="82">
        <v>9</v>
      </c>
      <c r="J101" s="82">
        <v>161</v>
      </c>
      <c r="K101" s="82">
        <v>226</v>
      </c>
      <c r="L101" s="82">
        <f t="shared" si="28"/>
        <v>963</v>
      </c>
      <c r="M101" s="82">
        <v>314</v>
      </c>
      <c r="N101" s="82">
        <v>30</v>
      </c>
      <c r="O101" s="82">
        <v>113</v>
      </c>
      <c r="P101" s="82">
        <v>10</v>
      </c>
      <c r="Q101" s="82">
        <v>391</v>
      </c>
      <c r="R101" s="82">
        <v>105</v>
      </c>
      <c r="S101" s="82">
        <v>0</v>
      </c>
    </row>
    <row r="102" spans="1:19" ht="12">
      <c r="A102" s="83"/>
      <c r="B102" s="81" t="s">
        <v>100</v>
      </c>
      <c r="C102" s="82">
        <f t="shared" si="26"/>
        <v>11496</v>
      </c>
      <c r="D102" s="82">
        <f t="shared" si="24"/>
        <v>6961</v>
      </c>
      <c r="E102" s="82">
        <v>6882</v>
      </c>
      <c r="F102" s="82">
        <v>4</v>
      </c>
      <c r="G102" s="82">
        <v>75</v>
      </c>
      <c r="H102" s="82">
        <f t="shared" si="27"/>
        <v>1199</v>
      </c>
      <c r="I102" s="82">
        <v>14</v>
      </c>
      <c r="J102" s="82">
        <v>603</v>
      </c>
      <c r="K102" s="82">
        <v>582</v>
      </c>
      <c r="L102" s="82">
        <f t="shared" si="28"/>
        <v>3333</v>
      </c>
      <c r="M102" s="82">
        <v>1151</v>
      </c>
      <c r="N102" s="82">
        <v>122</v>
      </c>
      <c r="O102" s="82">
        <v>545</v>
      </c>
      <c r="P102" s="82">
        <v>21</v>
      </c>
      <c r="Q102" s="82">
        <v>1145</v>
      </c>
      <c r="R102" s="82">
        <v>349</v>
      </c>
      <c r="S102" s="84">
        <v>3</v>
      </c>
    </row>
    <row r="103" spans="1:19" ht="12">
      <c r="A103" s="83"/>
      <c r="B103" s="81" t="s">
        <v>101</v>
      </c>
      <c r="C103" s="82">
        <v>8120</v>
      </c>
      <c r="D103" s="82">
        <f t="shared" si="24"/>
        <v>3763</v>
      </c>
      <c r="E103" s="82">
        <v>2854</v>
      </c>
      <c r="F103" s="82">
        <v>2</v>
      </c>
      <c r="G103" s="82">
        <v>907</v>
      </c>
      <c r="H103" s="82">
        <f t="shared" si="27"/>
        <v>1439</v>
      </c>
      <c r="I103" s="82">
        <v>32</v>
      </c>
      <c r="J103" s="82">
        <v>464</v>
      </c>
      <c r="K103" s="82">
        <v>943</v>
      </c>
      <c r="L103" s="82">
        <v>2917</v>
      </c>
      <c r="M103" s="82">
        <v>1299</v>
      </c>
      <c r="N103" s="82">
        <v>95</v>
      </c>
      <c r="O103" s="82">
        <v>515</v>
      </c>
      <c r="P103" s="82">
        <v>65</v>
      </c>
      <c r="Q103" s="82">
        <v>775</v>
      </c>
      <c r="R103" s="82">
        <v>186</v>
      </c>
      <c r="S103" s="82">
        <v>1</v>
      </c>
    </row>
    <row r="104" spans="1:19" ht="12">
      <c r="A104" s="85"/>
      <c r="B104" s="62" t="s">
        <v>102</v>
      </c>
      <c r="C104" s="86">
        <f t="shared" si="26"/>
        <v>4019</v>
      </c>
      <c r="D104" s="86">
        <f t="shared" si="24"/>
        <v>2202</v>
      </c>
      <c r="E104" s="86">
        <v>2196</v>
      </c>
      <c r="F104" s="86">
        <v>5</v>
      </c>
      <c r="G104" s="86">
        <v>1</v>
      </c>
      <c r="H104" s="86">
        <f t="shared" si="27"/>
        <v>562</v>
      </c>
      <c r="I104" s="86">
        <v>4</v>
      </c>
      <c r="J104" s="86">
        <v>331</v>
      </c>
      <c r="K104" s="86">
        <v>227</v>
      </c>
      <c r="L104" s="86">
        <f t="shared" si="28"/>
        <v>1254</v>
      </c>
      <c r="M104" s="86">
        <v>428</v>
      </c>
      <c r="N104" s="86">
        <v>40</v>
      </c>
      <c r="O104" s="86">
        <v>218</v>
      </c>
      <c r="P104" s="86">
        <v>6</v>
      </c>
      <c r="Q104" s="86">
        <v>455</v>
      </c>
      <c r="R104" s="86">
        <v>107</v>
      </c>
      <c r="S104" s="86">
        <v>1</v>
      </c>
    </row>
    <row r="105" ht="12">
      <c r="R105" s="4" t="s">
        <v>53</v>
      </c>
    </row>
    <row r="107" ht="12">
      <c r="I107" s="82"/>
    </row>
  </sheetData>
  <sheetProtection/>
  <mergeCells count="33">
    <mergeCell ref="A85:B85"/>
    <mergeCell ref="A92:B92"/>
    <mergeCell ref="A98:B98"/>
    <mergeCell ref="O53:O55"/>
    <mergeCell ref="P53:P55"/>
    <mergeCell ref="A56:B56"/>
    <mergeCell ref="A66:B66"/>
    <mergeCell ref="A76:B76"/>
    <mergeCell ref="A81:B81"/>
    <mergeCell ref="A52:B55"/>
    <mergeCell ref="C53:C54"/>
    <mergeCell ref="F53:F55"/>
    <mergeCell ref="G53:G55"/>
    <mergeCell ref="M53:M55"/>
    <mergeCell ref="N53:N55"/>
    <mergeCell ref="A12:B12"/>
    <mergeCell ref="A25:B25"/>
    <mergeCell ref="A30:B30"/>
    <mergeCell ref="A37:B37"/>
    <mergeCell ref="A41:B41"/>
    <mergeCell ref="A47:B47"/>
    <mergeCell ref="O4:O6"/>
    <mergeCell ref="P4:P6"/>
    <mergeCell ref="A8:B8"/>
    <mergeCell ref="A9:B9"/>
    <mergeCell ref="A10:B10"/>
    <mergeCell ref="A11:B11"/>
    <mergeCell ref="A3:B6"/>
    <mergeCell ref="C4:C5"/>
    <mergeCell ref="F4:F6"/>
    <mergeCell ref="G4:G6"/>
    <mergeCell ref="M4:M6"/>
    <mergeCell ref="N4:N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geOrder="overThenDown" paperSize="9" scale="99" r:id="rId1"/>
  <rowBreaks count="1" manualBreakCount="1">
    <brk id="49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2009-05-20T04:52:26Z</dcterms:created>
  <dcterms:modified xsi:type="dcterms:W3CDTF">2009-05-20T04:52:31Z</dcterms:modified>
  <cp:category/>
  <cp:version/>
  <cp:contentType/>
  <cp:contentStatus/>
</cp:coreProperties>
</file>