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506" windowWidth="13290" windowHeight="11310" activeTab="0"/>
  </bookViews>
  <sheets>
    <sheet name="Ｈ２２級別職員" sheetId="1" r:id="rId1"/>
  </sheets>
  <definedNames>
    <definedName name="\a" localSheetId="0">'Ｈ２２級別職員'!#REF!</definedName>
    <definedName name="\a">#REF!</definedName>
    <definedName name="_xlnm.Print_Area" localSheetId="0">'Ｈ２２級別職員'!$A$1:$X$57</definedName>
    <definedName name="Print_Area_MI" localSheetId="0">'Ｈ２２級別職員'!$A$1:$V$28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<sst xmlns="http://schemas.openxmlformats.org/spreadsheetml/2006/main" count="173" uniqueCount="57">
  <si>
    <t xml:space="preserve">  級別人員分布(一般行政職)</t>
  </si>
  <si>
    <t>1級</t>
  </si>
  <si>
    <t>2級</t>
  </si>
  <si>
    <t>3級</t>
  </si>
  <si>
    <t>4級</t>
  </si>
  <si>
    <t>5級</t>
  </si>
  <si>
    <t>6級</t>
  </si>
  <si>
    <t>7級</t>
  </si>
  <si>
    <t>8級</t>
  </si>
  <si>
    <t>9級</t>
  </si>
  <si>
    <t>計</t>
  </si>
  <si>
    <t>％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</si>
  <si>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</si>
  <si>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</si>
  <si>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</si>
  <si>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</si>
  <si>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</si>
  <si>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</si>
  <si>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</si>
  <si>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</si>
  <si>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</si>
  <si>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</si>
  <si>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</si>
  <si>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市　計</t>
  </si>
  <si>
    <t>姫 島 村</t>
  </si>
  <si>
    <t>日 出 町</t>
  </si>
  <si>
    <t>九 重 町</t>
  </si>
  <si>
    <t>玖 珠 町</t>
  </si>
  <si>
    <t>町村計</t>
  </si>
  <si>
    <t>豊後大野市</t>
  </si>
  <si>
    <t>由 布 市</t>
  </si>
  <si>
    <t>国 東 市</t>
  </si>
  <si>
    <t>市町村計</t>
  </si>
  <si>
    <t>6級以上</t>
  </si>
  <si>
    <t>5級以上</t>
  </si>
  <si>
    <t>（単位：人、％）</t>
  </si>
  <si>
    <t>（１）国に準拠した給料表を使用している団体</t>
  </si>
  <si>
    <t>（２）独自給料表を使用している団体</t>
  </si>
  <si>
    <t>大 分 県</t>
  </si>
  <si>
    <t>＜参考＞大分県（国に準拠した給料表を使用）</t>
  </si>
  <si>
    <t>　　参考として、給料月額に着目して国に準拠した給料表の５級以上、６級以上の級別職員構成を算出すると、次のとおりとなります。</t>
  </si>
  <si>
    <t>注）大分市は独自給料表を採用しており、級別職員構成を他市町村等と単純に比較することはできません。</t>
  </si>
  <si>
    <t>標準的な
職務の内容</t>
  </si>
  <si>
    <t>主事・技師</t>
  </si>
  <si>
    <t>主査
主任</t>
  </si>
  <si>
    <t>課長補佐
主査</t>
  </si>
  <si>
    <t>課長補佐</t>
  </si>
  <si>
    <t>課長</t>
  </si>
  <si>
    <t>審議監</t>
  </si>
  <si>
    <t>部長</t>
  </si>
  <si>
    <t>注）標準的な職務内容とは、それぞれの級に該当する代表的な職務である。</t>
  </si>
  <si>
    <t>-</t>
  </si>
  <si>
    <t>-</t>
  </si>
  <si>
    <t>Ｈ２２年市町村別級別職員構成の状況（一般行政職）</t>
  </si>
  <si>
    <t>Ｈ２２.４.１現在</t>
  </si>
  <si>
    <t>　　①国に準拠した給料表の４級最高号給を超える給料月額の支給を受けている職員（５級以上に相当）は、６８３人、４１．４％</t>
  </si>
  <si>
    <t>　　②国に準拠した給料表の５級最高号給を超える給料月額の支給を受けている職員（６級以上に相当）は、６０８人、３６．９％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</si>
</sst>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0;\-#,##0.0000000"/>
    <numFmt numFmtId="177" formatCode="#,##0.0;\-#,##0.0"/>
    <numFmt numFmtId="178" formatCode="0;&quot;▲ &quot;0"/>
    <numFmt numFmtId="179" formatCode="#,##0.0_ 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8"/>
      <name val="ＭＳ ゴシック"/>
      <family val="3"/>
    </font>
    <font>
      <sz val="7"/>
      <name val="ＭＳ 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9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3" fillId="0" borderId="12" xfId="0" applyNumberFormat="1" applyFont="1" applyBorder="1" applyAlignment="1" applyProtection="1">
      <alignment vertical="center"/>
      <protection/>
    </xf>
    <xf numFmtId="177" fontId="3" fillId="0" borderId="17" xfId="0" applyNumberFormat="1" applyFont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 locked="0"/>
    </xf>
    <xf numFmtId="37" fontId="3" fillId="33" borderId="13" xfId="0" applyNumberFormat="1" applyFont="1" applyFill="1" applyBorder="1" applyAlignment="1" applyProtection="1">
      <alignment horizontal="center" vertical="center"/>
      <protection/>
    </xf>
    <xf numFmtId="37" fontId="3" fillId="0" borderId="18" xfId="0" applyNumberFormat="1" applyFont="1" applyBorder="1" applyAlignment="1" applyProtection="1">
      <alignment horizontal="center" vertical="center"/>
      <protection/>
    </xf>
    <xf numFmtId="37" fontId="4" fillId="0" borderId="19" xfId="0" applyNumberFormat="1" applyFont="1" applyBorder="1" applyAlignment="1" applyProtection="1">
      <alignment vertical="center"/>
      <protection locked="0"/>
    </xf>
    <xf numFmtId="177" fontId="3" fillId="0" borderId="20" xfId="0" applyNumberFormat="1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 locked="0"/>
    </xf>
    <xf numFmtId="37" fontId="4" fillId="0" borderId="21" xfId="0" applyNumberFormat="1" applyFont="1" applyFill="1" applyBorder="1" applyAlignment="1" applyProtection="1">
      <alignment vertical="center"/>
      <protection locked="0"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22" xfId="0" applyFont="1" applyBorder="1" applyAlignment="1">
      <alignment vertical="center"/>
    </xf>
    <xf numFmtId="37" fontId="3" fillId="0" borderId="23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3" fillId="0" borderId="0" xfId="0" applyFont="1" applyBorder="1" applyAlignment="1">
      <alignment vertical="center"/>
    </xf>
    <xf numFmtId="37" fontId="3" fillId="0" borderId="24" xfId="0" applyNumberFormat="1" applyFont="1" applyBorder="1" applyAlignment="1" applyProtection="1">
      <alignment horizontal="center" vertical="center"/>
      <protection/>
    </xf>
    <xf numFmtId="37" fontId="4" fillId="0" borderId="25" xfId="0" applyNumberFormat="1" applyFont="1" applyBorder="1" applyAlignment="1" applyProtection="1">
      <alignment vertical="center"/>
      <protection locked="0"/>
    </xf>
    <xf numFmtId="177" fontId="3" fillId="0" borderId="26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 locked="0"/>
    </xf>
    <xf numFmtId="37" fontId="4" fillId="0" borderId="27" xfId="0" applyNumberFormat="1" applyFont="1" applyFill="1" applyBorder="1" applyAlignment="1" applyProtection="1">
      <alignment vertical="center"/>
      <protection locked="0"/>
    </xf>
    <xf numFmtId="37" fontId="4" fillId="33" borderId="27" xfId="0" applyNumberFormat="1" applyFont="1" applyFill="1" applyBorder="1" applyAlignment="1" applyProtection="1">
      <alignment vertical="center"/>
      <protection locked="0"/>
    </xf>
    <xf numFmtId="177" fontId="3" fillId="33" borderId="26" xfId="0" applyNumberFormat="1" applyFont="1" applyFill="1" applyBorder="1" applyAlignment="1" applyProtection="1">
      <alignment vertical="center"/>
      <protection/>
    </xf>
    <xf numFmtId="177" fontId="3" fillId="0" borderId="28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177" fontId="3" fillId="0" borderId="15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quotePrefix="1">
      <alignment/>
    </xf>
    <xf numFmtId="37" fontId="3" fillId="0" borderId="30" xfId="0" applyNumberFormat="1" applyFont="1" applyBorder="1" applyAlignment="1" applyProtection="1" quotePrefix="1">
      <alignment horizontal="left" vertical="center"/>
      <protection/>
    </xf>
    <xf numFmtId="177" fontId="3" fillId="0" borderId="23" xfId="0" applyNumberFormat="1" applyFont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177" fontId="3" fillId="0" borderId="31" xfId="0" applyNumberFormat="1" applyFont="1" applyBorder="1" applyAlignment="1" applyProtection="1">
      <alignment vertical="center"/>
      <protection/>
    </xf>
    <xf numFmtId="177" fontId="3" fillId="0" borderId="32" xfId="0" applyNumberFormat="1" applyFont="1" applyBorder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77" fontId="3" fillId="0" borderId="26" xfId="0" applyNumberFormat="1" applyFont="1" applyFill="1" applyBorder="1" applyAlignment="1" applyProtection="1">
      <alignment vertical="center"/>
      <protection/>
    </xf>
    <xf numFmtId="37" fontId="3" fillId="0" borderId="27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 locked="0"/>
    </xf>
    <xf numFmtId="37" fontId="4" fillId="0" borderId="12" xfId="0" applyNumberFormat="1" applyFont="1" applyBorder="1" applyAlignment="1" applyProtection="1">
      <alignment vertical="center"/>
      <protection locked="0"/>
    </xf>
    <xf numFmtId="37" fontId="3" fillId="0" borderId="33" xfId="0" applyNumberFormat="1" applyFont="1" applyBorder="1" applyAlignment="1" applyProtection="1">
      <alignment vertical="center"/>
      <protection/>
    </xf>
    <xf numFmtId="177" fontId="3" fillId="0" borderId="34" xfId="0" applyNumberFormat="1" applyFont="1" applyBorder="1" applyAlignment="1" applyProtection="1">
      <alignment vertical="center"/>
      <protection/>
    </xf>
    <xf numFmtId="37" fontId="3" fillId="0" borderId="35" xfId="0" applyNumberFormat="1" applyFont="1" applyBorder="1" applyAlignment="1" applyProtection="1">
      <alignment vertical="center"/>
      <protection/>
    </xf>
    <xf numFmtId="37" fontId="3" fillId="0" borderId="36" xfId="0" applyNumberFormat="1" applyFont="1" applyBorder="1" applyAlignment="1" applyProtection="1">
      <alignment vertical="center"/>
      <protection/>
    </xf>
    <xf numFmtId="177" fontId="3" fillId="0" borderId="37" xfId="0" applyNumberFormat="1" applyFont="1" applyFill="1" applyBorder="1" applyAlignment="1" applyProtection="1">
      <alignment vertical="center"/>
      <protection/>
    </xf>
    <xf numFmtId="37" fontId="3" fillId="0" borderId="35" xfId="0" applyNumberFormat="1" applyFont="1" applyFill="1" applyBorder="1" applyAlignment="1" applyProtection="1">
      <alignment vertical="center"/>
      <protection/>
    </xf>
    <xf numFmtId="37" fontId="3" fillId="0" borderId="38" xfId="0" applyNumberFormat="1" applyFont="1" applyFill="1" applyBorder="1" applyAlignment="1" applyProtection="1">
      <alignment vertical="center"/>
      <protection/>
    </xf>
    <xf numFmtId="177" fontId="3" fillId="0" borderId="39" xfId="0" applyNumberFormat="1" applyFont="1" applyFill="1" applyBorder="1" applyAlignment="1" applyProtection="1">
      <alignment vertical="center"/>
      <protection/>
    </xf>
    <xf numFmtId="37" fontId="3" fillId="0" borderId="38" xfId="0" applyNumberFormat="1" applyFont="1" applyBorder="1" applyAlignment="1" applyProtection="1">
      <alignment vertical="center"/>
      <protection/>
    </xf>
    <xf numFmtId="177" fontId="3" fillId="0" borderId="39" xfId="0" applyNumberFormat="1" applyFont="1" applyBorder="1" applyAlignment="1" applyProtection="1">
      <alignment vertical="center"/>
      <protection/>
    </xf>
    <xf numFmtId="177" fontId="3" fillId="0" borderId="37" xfId="0" applyNumberFormat="1" applyFont="1" applyBorder="1" applyAlignment="1" applyProtection="1">
      <alignment vertical="center"/>
      <protection/>
    </xf>
    <xf numFmtId="37" fontId="3" fillId="0" borderId="40" xfId="0" applyNumberFormat="1" applyFont="1" applyBorder="1" applyAlignment="1" applyProtection="1">
      <alignment vertical="center"/>
      <protection/>
    </xf>
    <xf numFmtId="37" fontId="3" fillId="0" borderId="0" xfId="0" applyFont="1" applyAlignment="1" quotePrefix="1">
      <alignment vertical="center"/>
    </xf>
    <xf numFmtId="37" fontId="3" fillId="0" borderId="10" xfId="0" applyNumberFormat="1" applyFont="1" applyBorder="1" applyAlignment="1" applyProtection="1" quotePrefix="1">
      <alignment horizontal="left" vertical="center"/>
      <protection/>
    </xf>
    <xf numFmtId="37" fontId="3" fillId="0" borderId="41" xfId="0" applyFont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42" xfId="0" applyNumberFormat="1" applyFont="1" applyBorder="1" applyAlignment="1" applyProtection="1">
      <alignment horizontal="center" vertical="center"/>
      <protection/>
    </xf>
    <xf numFmtId="37" fontId="3" fillId="0" borderId="43" xfId="0" applyNumberFormat="1" applyFont="1" applyBorder="1" applyAlignment="1" applyProtection="1">
      <alignment vertical="center"/>
      <protection/>
    </xf>
    <xf numFmtId="177" fontId="3" fillId="0" borderId="44" xfId="0" applyNumberFormat="1" applyFont="1" applyFill="1" applyBorder="1" applyAlignment="1" applyProtection="1">
      <alignment vertical="center"/>
      <protection/>
    </xf>
    <xf numFmtId="37" fontId="3" fillId="0" borderId="45" xfId="0" applyNumberFormat="1" applyFont="1" applyFill="1" applyBorder="1" applyAlignment="1" applyProtection="1">
      <alignment vertical="center"/>
      <protection/>
    </xf>
    <xf numFmtId="177" fontId="3" fillId="0" borderId="44" xfId="0" applyNumberFormat="1" applyFont="1" applyBorder="1" applyAlignment="1" applyProtection="1">
      <alignment vertical="center"/>
      <protection/>
    </xf>
    <xf numFmtId="37" fontId="3" fillId="0" borderId="45" xfId="0" applyNumberFormat="1" applyFont="1" applyBorder="1" applyAlignment="1" applyProtection="1">
      <alignment vertical="center"/>
      <protection/>
    </xf>
    <xf numFmtId="37" fontId="3" fillId="0" borderId="42" xfId="0" applyNumberFormat="1" applyFont="1" applyBorder="1" applyAlignment="1" applyProtection="1">
      <alignment vertical="center"/>
      <protection/>
    </xf>
    <xf numFmtId="177" fontId="3" fillId="0" borderId="46" xfId="0" applyNumberFormat="1" applyFont="1" applyBorder="1" applyAlignment="1" applyProtection="1">
      <alignment vertical="center"/>
      <protection/>
    </xf>
    <xf numFmtId="37" fontId="3" fillId="0" borderId="47" xfId="0" applyNumberFormat="1" applyFont="1" applyFill="1" applyBorder="1" applyAlignment="1" applyProtection="1">
      <alignment vertical="center"/>
      <protection/>
    </xf>
    <xf numFmtId="37" fontId="3" fillId="0" borderId="48" xfId="0" applyNumberFormat="1" applyFont="1" applyBorder="1" applyAlignment="1" applyProtection="1">
      <alignment vertical="center"/>
      <protection/>
    </xf>
    <xf numFmtId="37" fontId="3" fillId="0" borderId="0" xfId="0" applyFont="1" applyAlignment="1" quotePrefix="1">
      <alignment/>
    </xf>
    <xf numFmtId="37" fontId="3" fillId="0" borderId="49" xfId="0" applyFont="1" applyBorder="1" applyAlignment="1">
      <alignment horizontal="center" vertical="center" wrapText="1"/>
    </xf>
    <xf numFmtId="37" fontId="3" fillId="0" borderId="50" xfId="0" applyNumberFormat="1" applyFont="1" applyBorder="1" applyAlignment="1" applyProtection="1">
      <alignment horizontal="center" vertical="center"/>
      <protection/>
    </xf>
    <xf numFmtId="37" fontId="4" fillId="0" borderId="51" xfId="0" applyNumberFormat="1" applyFont="1" applyBorder="1" applyAlignment="1" applyProtection="1">
      <alignment vertical="center"/>
      <protection locked="0"/>
    </xf>
    <xf numFmtId="177" fontId="3" fillId="0" borderId="52" xfId="0" applyNumberFormat="1" applyFont="1" applyBorder="1" applyAlignment="1" applyProtection="1">
      <alignment vertical="center"/>
      <protection/>
    </xf>
    <xf numFmtId="37" fontId="4" fillId="0" borderId="53" xfId="0" applyNumberFormat="1" applyFont="1" applyBorder="1" applyAlignment="1" applyProtection="1">
      <alignment vertical="center"/>
      <protection locked="0"/>
    </xf>
    <xf numFmtId="37" fontId="4" fillId="0" borderId="53" xfId="0" applyNumberFormat="1" applyFont="1" applyFill="1" applyBorder="1" applyAlignment="1" applyProtection="1">
      <alignment vertical="center"/>
      <protection locked="0"/>
    </xf>
    <xf numFmtId="177" fontId="3" fillId="0" borderId="52" xfId="0" applyNumberFormat="1" applyFont="1" applyFill="1" applyBorder="1" applyAlignment="1" applyProtection="1">
      <alignment vertical="center"/>
      <protection/>
    </xf>
    <xf numFmtId="37" fontId="4" fillId="33" borderId="53" xfId="0" applyNumberFormat="1" applyFont="1" applyFill="1" applyBorder="1" applyAlignment="1" applyProtection="1">
      <alignment vertical="center"/>
      <protection locked="0"/>
    </xf>
    <xf numFmtId="177" fontId="3" fillId="33" borderId="52" xfId="0" applyNumberFormat="1" applyFont="1" applyFill="1" applyBorder="1" applyAlignment="1" applyProtection="1">
      <alignment vertical="center"/>
      <protection/>
    </xf>
    <xf numFmtId="37" fontId="3" fillId="0" borderId="54" xfId="0" applyNumberFormat="1" applyFont="1" applyBorder="1" applyAlignment="1" applyProtection="1">
      <alignment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 locked="0"/>
    </xf>
    <xf numFmtId="37" fontId="3" fillId="0" borderId="45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 locked="0"/>
    </xf>
    <xf numFmtId="37" fontId="3" fillId="0" borderId="45" xfId="0" applyNumberFormat="1" applyFont="1" applyFill="1" applyBorder="1" applyAlignment="1" applyProtection="1">
      <alignment horizontal="center" vertical="center"/>
      <protection/>
    </xf>
    <xf numFmtId="37" fontId="3" fillId="0" borderId="47" xfId="0" applyNumberFormat="1" applyFont="1" applyFill="1" applyBorder="1" applyAlignment="1" applyProtection="1">
      <alignment horizontal="center" vertical="center"/>
      <protection/>
    </xf>
    <xf numFmtId="37" fontId="3" fillId="0" borderId="47" xfId="0" applyNumberFormat="1" applyFont="1" applyBorder="1" applyAlignment="1" applyProtection="1">
      <alignment horizontal="center" vertical="center"/>
      <protection/>
    </xf>
    <xf numFmtId="37" fontId="4" fillId="33" borderId="16" xfId="0" applyNumberFormat="1" applyFont="1" applyFill="1" applyBorder="1" applyAlignment="1" applyProtection="1">
      <alignment horizontal="center" vertical="center"/>
      <protection locked="0"/>
    </xf>
    <xf numFmtId="37" fontId="4" fillId="33" borderId="21" xfId="0" applyNumberFormat="1" applyFont="1" applyFill="1" applyBorder="1" applyAlignment="1" applyProtection="1">
      <alignment horizontal="center" vertical="center"/>
      <protection locked="0"/>
    </xf>
    <xf numFmtId="37" fontId="4" fillId="33" borderId="12" xfId="0" applyNumberFormat="1" applyFont="1" applyFill="1" applyBorder="1" applyAlignment="1" applyProtection="1">
      <alignment horizontal="center" vertical="center"/>
      <protection locked="0"/>
    </xf>
    <xf numFmtId="37" fontId="4" fillId="0" borderId="27" xfId="0" applyNumberFormat="1" applyFont="1" applyBorder="1" applyAlignment="1" applyProtection="1">
      <alignment horizontal="center" vertical="center"/>
      <protection locked="0"/>
    </xf>
    <xf numFmtId="177" fontId="3" fillId="0" borderId="15" xfId="0" applyNumberFormat="1" applyFont="1" applyBorder="1" applyAlignment="1" applyProtection="1">
      <alignment horizontal="center" vertical="center"/>
      <protection/>
    </xf>
    <xf numFmtId="177" fontId="3" fillId="0" borderId="20" xfId="0" applyNumberFormat="1" applyFont="1" applyBorder="1" applyAlignment="1" applyProtection="1">
      <alignment horizontal="center" vertical="center"/>
      <protection/>
    </xf>
    <xf numFmtId="177" fontId="3" fillId="0" borderId="17" xfId="0" applyNumberFormat="1" applyFont="1" applyBorder="1" applyAlignment="1" applyProtection="1">
      <alignment horizontal="center" vertical="center"/>
      <protection/>
    </xf>
    <xf numFmtId="177" fontId="3" fillId="0" borderId="44" xfId="0" applyNumberFormat="1" applyFont="1" applyBorder="1" applyAlignment="1" applyProtection="1">
      <alignment horizontal="center" vertical="center"/>
      <protection/>
    </xf>
    <xf numFmtId="177" fontId="3" fillId="0" borderId="44" xfId="0" applyNumberFormat="1" applyFont="1" applyFill="1" applyBorder="1" applyAlignment="1" applyProtection="1">
      <alignment horizontal="center" vertical="center"/>
      <protection/>
    </xf>
    <xf numFmtId="17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55" xfId="0" applyNumberFormat="1" applyFont="1" applyBorder="1" applyAlignment="1" applyProtection="1">
      <alignment horizontal="center" vertical="center"/>
      <protection/>
    </xf>
    <xf numFmtId="37" fontId="3" fillId="0" borderId="56" xfId="0" applyNumberFormat="1" applyFont="1" applyBorder="1" applyAlignment="1" applyProtection="1">
      <alignment horizontal="center" vertical="center"/>
      <protection/>
    </xf>
    <xf numFmtId="37" fontId="3" fillId="0" borderId="57" xfId="0" applyNumberFormat="1" applyFont="1" applyBorder="1" applyAlignment="1" applyProtection="1">
      <alignment horizontal="center" vertical="center"/>
      <protection/>
    </xf>
    <xf numFmtId="37" fontId="3" fillId="0" borderId="43" xfId="0" applyNumberFormat="1" applyFont="1" applyBorder="1" applyAlignment="1" applyProtection="1">
      <alignment horizontal="center" vertical="center"/>
      <protection/>
    </xf>
    <xf numFmtId="37" fontId="3" fillId="0" borderId="58" xfId="0" applyNumberFormat="1" applyFont="1" applyBorder="1" applyAlignment="1" applyProtection="1">
      <alignment horizontal="center" vertical="center"/>
      <protection/>
    </xf>
    <xf numFmtId="37" fontId="3" fillId="0" borderId="59" xfId="0" applyNumberFormat="1" applyFont="1" applyBorder="1" applyAlignment="1" applyProtection="1">
      <alignment horizontal="center" vertical="center"/>
      <protection/>
    </xf>
    <xf numFmtId="37" fontId="3" fillId="0" borderId="22" xfId="0" applyNumberFormat="1" applyFont="1" applyBorder="1" applyAlignment="1" applyProtection="1">
      <alignment horizontal="center" vertical="center"/>
      <protection/>
    </xf>
    <xf numFmtId="37" fontId="3" fillId="0" borderId="25" xfId="0" applyFont="1" applyBorder="1" applyAlignment="1">
      <alignment horizontal="center" vertical="center"/>
    </xf>
    <xf numFmtId="37" fontId="3" fillId="0" borderId="60" xfId="0" applyFont="1" applyBorder="1" applyAlignment="1">
      <alignment horizontal="center" vertical="center"/>
    </xf>
    <xf numFmtId="37" fontId="3" fillId="0" borderId="61" xfId="0" applyFont="1" applyBorder="1" applyAlignment="1">
      <alignment horizontal="center" vertical="center"/>
    </xf>
    <xf numFmtId="37" fontId="3" fillId="0" borderId="62" xfId="0" applyFont="1" applyBorder="1" applyAlignment="1">
      <alignment horizontal="center" vertical="center" wrapText="1"/>
    </xf>
    <xf numFmtId="37" fontId="3" fillId="0" borderId="62" xfId="0" applyFont="1" applyBorder="1" applyAlignment="1">
      <alignment horizontal="center" vertical="center"/>
    </xf>
    <xf numFmtId="37" fontId="3" fillId="0" borderId="27" xfId="0" applyFont="1" applyBorder="1" applyAlignment="1">
      <alignment horizontal="center" vertical="center"/>
    </xf>
    <xf numFmtId="37" fontId="3" fillId="0" borderId="63" xfId="0" applyFont="1" applyBorder="1" applyAlignment="1">
      <alignment horizontal="center" vertical="center"/>
    </xf>
    <xf numFmtId="37" fontId="7" fillId="0" borderId="0" xfId="0" applyNumberFormat="1" applyFont="1" applyBorder="1" applyAlignment="1" applyProtection="1">
      <alignment horizontal="center" vertical="center"/>
      <protection/>
    </xf>
    <xf numFmtId="37" fontId="3" fillId="0" borderId="6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8"/>
  <sheetViews>
    <sheetView showGridLines="0" tabSelected="1" view="pageBreakPreview" zoomScale="60" zoomScaleNormal="75" zoomScalePageLayoutView="0" workbookViewId="0" topLeftCell="A1">
      <selection activeCell="J2" sqref="J2"/>
    </sheetView>
  </sheetViews>
  <sheetFormatPr defaultColWidth="10.66015625" defaultRowHeight="18"/>
  <cols>
    <col min="1" max="1" width="15.66015625" style="1" customWidth="1"/>
    <col min="2" max="5" width="5.66015625" style="1" customWidth="1"/>
    <col min="6" max="6" width="6.5" style="1" customWidth="1"/>
    <col min="7" max="7" width="5.66015625" style="1" customWidth="1"/>
    <col min="8" max="8" width="6.41015625" style="1" customWidth="1"/>
    <col min="9" max="11" width="5.66015625" style="1" customWidth="1"/>
    <col min="12" max="12" width="6.91015625" style="1" bestFit="1" customWidth="1"/>
    <col min="13" max="17" width="5.66015625" style="1" customWidth="1"/>
    <col min="18" max="18" width="4.66015625" style="1" customWidth="1"/>
    <col min="19" max="19" width="5.66015625" style="1" customWidth="1"/>
    <col min="20" max="20" width="6.66015625" style="1" customWidth="1"/>
    <col min="21" max="21" width="6.83203125" style="1" customWidth="1"/>
    <col min="22" max="22" width="5.66015625" style="1" customWidth="1"/>
    <col min="23" max="23" width="6.83203125" style="1" customWidth="1"/>
    <col min="24" max="24" width="5.66015625" style="1" customWidth="1"/>
    <col min="25" max="16384" width="10.66015625" style="1" customWidth="1"/>
  </cols>
  <sheetData>
    <row r="1" spans="1:24" ht="37.5" customHeight="1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2:24" ht="26.25" customHeight="1">
      <c r="B2" s="41"/>
      <c r="C2" s="24"/>
      <c r="D2" s="28"/>
      <c r="E2" s="24"/>
      <c r="F2" s="24"/>
      <c r="G2" s="24"/>
      <c r="H2" s="24"/>
      <c r="I2" s="24"/>
      <c r="K2" s="29"/>
      <c r="L2" s="29"/>
      <c r="M2" s="24"/>
      <c r="N2" s="24"/>
      <c r="O2" s="24"/>
      <c r="P2" s="24"/>
      <c r="Q2" s="24"/>
      <c r="R2" s="24"/>
      <c r="S2" s="24"/>
      <c r="T2" s="24"/>
      <c r="U2" s="24"/>
      <c r="V2" s="27" t="s">
        <v>54</v>
      </c>
      <c r="W2" s="24"/>
      <c r="X2" s="27"/>
    </row>
    <row r="3" spans="1:22" ht="21.75" customHeight="1" thickBot="1">
      <c r="A3" s="86" t="s">
        <v>36</v>
      </c>
      <c r="V3" s="72" t="s">
        <v>35</v>
      </c>
    </row>
    <row r="4" spans="1:24" ht="30" customHeight="1">
      <c r="A4" s="113"/>
      <c r="B4" s="116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28"/>
    </row>
    <row r="5" spans="1:24" ht="17.25" customHeight="1">
      <c r="A5" s="114"/>
      <c r="B5" s="3" t="s">
        <v>1</v>
      </c>
      <c r="C5" s="30"/>
      <c r="D5" s="4" t="s">
        <v>2</v>
      </c>
      <c r="E5" s="30"/>
      <c r="F5" s="4" t="s">
        <v>3</v>
      </c>
      <c r="G5" s="30"/>
      <c r="H5" s="4" t="s">
        <v>4</v>
      </c>
      <c r="I5" s="30"/>
      <c r="J5" s="4" t="s">
        <v>5</v>
      </c>
      <c r="K5" s="30"/>
      <c r="L5" s="4" t="s">
        <v>6</v>
      </c>
      <c r="M5" s="30"/>
      <c r="N5" s="4" t="s">
        <v>7</v>
      </c>
      <c r="O5" s="30"/>
      <c r="P5" s="4" t="s">
        <v>8</v>
      </c>
      <c r="Q5" s="30"/>
      <c r="R5" s="4" t="s">
        <v>9</v>
      </c>
      <c r="S5" s="30"/>
      <c r="T5" s="4" t="s">
        <v>10</v>
      </c>
      <c r="U5" s="73" t="s">
        <v>34</v>
      </c>
      <c r="V5" s="30"/>
      <c r="W5" s="73" t="s">
        <v>33</v>
      </c>
      <c r="X5" s="74"/>
    </row>
    <row r="6" spans="1:24" ht="17.25" customHeight="1">
      <c r="A6" s="115"/>
      <c r="B6" s="6"/>
      <c r="C6" s="7" t="s">
        <v>11</v>
      </c>
      <c r="D6" s="8"/>
      <c r="E6" s="7" t="s">
        <v>11</v>
      </c>
      <c r="F6" s="8"/>
      <c r="G6" s="7" t="s">
        <v>11</v>
      </c>
      <c r="H6" s="8"/>
      <c r="I6" s="7" t="s">
        <v>11</v>
      </c>
      <c r="J6" s="8"/>
      <c r="K6" s="7" t="s">
        <v>11</v>
      </c>
      <c r="L6" s="8"/>
      <c r="M6" s="7" t="s">
        <v>11</v>
      </c>
      <c r="N6" s="8"/>
      <c r="O6" s="7" t="s">
        <v>11</v>
      </c>
      <c r="P6" s="8"/>
      <c r="Q6" s="7" t="s">
        <v>11</v>
      </c>
      <c r="R6" s="8"/>
      <c r="S6" s="7" t="s">
        <v>11</v>
      </c>
      <c r="T6" s="8"/>
      <c r="U6" s="5"/>
      <c r="V6" s="7" t="s">
        <v>11</v>
      </c>
      <c r="W6" s="5"/>
      <c r="X6" s="26" t="s">
        <v>11</v>
      </c>
    </row>
    <row r="7" spans="1:26" ht="30" customHeight="1">
      <c r="A7" s="9" t="s">
        <v>13</v>
      </c>
      <c r="B7" s="10">
        <v>33</v>
      </c>
      <c r="C7" s="42">
        <f aca="true" t="shared" si="0" ref="C7:C26">B7/$T7*100</f>
        <v>6.7761806981519515</v>
      </c>
      <c r="D7" s="16">
        <v>60</v>
      </c>
      <c r="E7" s="42">
        <f aca="true" t="shared" si="1" ref="E7:E26">D7/$T7*100</f>
        <v>12.320328542094455</v>
      </c>
      <c r="F7" s="16">
        <v>91</v>
      </c>
      <c r="G7" s="42">
        <f aca="true" t="shared" si="2" ref="G7:G26">F7/$T7*100</f>
        <v>18.68583162217659</v>
      </c>
      <c r="H7" s="16">
        <v>53</v>
      </c>
      <c r="I7" s="42">
        <f aca="true" t="shared" si="3" ref="I7:I26">H7/$T7*100</f>
        <v>10.882956878850102</v>
      </c>
      <c r="J7" s="16">
        <v>42</v>
      </c>
      <c r="K7" s="42">
        <f aca="true" t="shared" si="4" ref="K7:K26">J7/$T7*100</f>
        <v>8.624229979466119</v>
      </c>
      <c r="L7" s="16">
        <v>146</v>
      </c>
      <c r="M7" s="42">
        <f aca="true" t="shared" si="5" ref="M7:M26">L7/$T7*100</f>
        <v>29.97946611909651</v>
      </c>
      <c r="N7" s="16">
        <v>54</v>
      </c>
      <c r="O7" s="42">
        <f aca="true" t="shared" si="6" ref="O7:O26">N7/$T7*100</f>
        <v>11.088295687885012</v>
      </c>
      <c r="P7" s="12">
        <v>8</v>
      </c>
      <c r="Q7" s="11">
        <f aca="true" t="shared" si="7" ref="Q7:Q26">P7/$T7*100</f>
        <v>1.642710472279261</v>
      </c>
      <c r="R7" s="97" t="s">
        <v>51</v>
      </c>
      <c r="S7" s="107" t="s">
        <v>52</v>
      </c>
      <c r="T7" s="8">
        <f aca="true" t="shared" si="8" ref="T7:T19">SUM(B7+D7+F7+H7+J7+L7+N7+P7+R7)</f>
        <v>487</v>
      </c>
      <c r="U7" s="5">
        <f>SUM(J7+L7+N7+P7+R7)</f>
        <v>250</v>
      </c>
      <c r="V7" s="11">
        <f aca="true" t="shared" si="9" ref="V7:X26">U7/$T7*100</f>
        <v>51.33470225872689</v>
      </c>
      <c r="W7" s="5">
        <f aca="true" t="shared" si="10" ref="W7:W26">SUM(L7+N7+P7+R7)</f>
        <v>208</v>
      </c>
      <c r="X7" s="47">
        <f t="shared" si="9"/>
        <v>42.71047227926078</v>
      </c>
      <c r="Y7" s="13"/>
      <c r="Z7" s="45"/>
    </row>
    <row r="8" spans="1:26" ht="30" customHeight="1">
      <c r="A8" s="9" t="s">
        <v>14</v>
      </c>
      <c r="B8" s="10">
        <v>27</v>
      </c>
      <c r="C8" s="42">
        <f t="shared" si="0"/>
        <v>4.623287671232877</v>
      </c>
      <c r="D8" s="16">
        <v>32</v>
      </c>
      <c r="E8" s="42">
        <f t="shared" si="1"/>
        <v>5.47945205479452</v>
      </c>
      <c r="F8" s="16">
        <v>81</v>
      </c>
      <c r="G8" s="42">
        <f t="shared" si="2"/>
        <v>13.86986301369863</v>
      </c>
      <c r="H8" s="16">
        <v>194</v>
      </c>
      <c r="I8" s="42">
        <f t="shared" si="3"/>
        <v>33.21917808219178</v>
      </c>
      <c r="J8" s="16">
        <v>144</v>
      </c>
      <c r="K8" s="42">
        <f t="shared" si="4"/>
        <v>24.65753424657534</v>
      </c>
      <c r="L8" s="16">
        <v>46</v>
      </c>
      <c r="M8" s="42">
        <f t="shared" si="5"/>
        <v>7.876712328767123</v>
      </c>
      <c r="N8" s="16">
        <v>44</v>
      </c>
      <c r="O8" s="42">
        <f t="shared" si="6"/>
        <v>7.534246575342466</v>
      </c>
      <c r="P8" s="12">
        <v>16</v>
      </c>
      <c r="Q8" s="11">
        <f t="shared" si="7"/>
        <v>2.73972602739726</v>
      </c>
      <c r="R8" s="97" t="s">
        <v>51</v>
      </c>
      <c r="S8" s="107" t="s">
        <v>52</v>
      </c>
      <c r="T8" s="8">
        <f t="shared" si="8"/>
        <v>584</v>
      </c>
      <c r="U8" s="5">
        <f aca="true" t="shared" si="11" ref="U8:U26">SUM(J8+L8+N8+P8+R8)</f>
        <v>250</v>
      </c>
      <c r="V8" s="11">
        <f t="shared" si="9"/>
        <v>42.80821917808219</v>
      </c>
      <c r="W8" s="5">
        <f t="shared" si="10"/>
        <v>106</v>
      </c>
      <c r="X8" s="47">
        <f t="shared" si="9"/>
        <v>18.15068493150685</v>
      </c>
      <c r="Y8" s="13"/>
      <c r="Z8" s="45"/>
    </row>
    <row r="9" spans="1:26" ht="30" customHeight="1">
      <c r="A9" s="9" t="s">
        <v>15</v>
      </c>
      <c r="B9" s="10">
        <v>12</v>
      </c>
      <c r="C9" s="42">
        <f t="shared" si="0"/>
        <v>2.1739130434782608</v>
      </c>
      <c r="D9" s="16">
        <v>46</v>
      </c>
      <c r="E9" s="42">
        <f t="shared" si="1"/>
        <v>8.333333333333332</v>
      </c>
      <c r="F9" s="16">
        <v>94</v>
      </c>
      <c r="G9" s="42">
        <f t="shared" si="2"/>
        <v>17.02898550724638</v>
      </c>
      <c r="H9" s="16">
        <v>100</v>
      </c>
      <c r="I9" s="42">
        <f t="shared" si="3"/>
        <v>18.115942028985508</v>
      </c>
      <c r="J9" s="16">
        <v>147</v>
      </c>
      <c r="K9" s="42">
        <f t="shared" si="4"/>
        <v>26.6304347826087</v>
      </c>
      <c r="L9" s="16">
        <v>79</v>
      </c>
      <c r="M9" s="42">
        <f t="shared" si="5"/>
        <v>14.31159420289855</v>
      </c>
      <c r="N9" s="16">
        <v>64</v>
      </c>
      <c r="O9" s="42">
        <f t="shared" si="6"/>
        <v>11.594202898550725</v>
      </c>
      <c r="P9" s="12">
        <v>10</v>
      </c>
      <c r="Q9" s="11">
        <f t="shared" si="7"/>
        <v>1.8115942028985508</v>
      </c>
      <c r="R9" s="97" t="s">
        <v>51</v>
      </c>
      <c r="S9" s="107" t="s">
        <v>52</v>
      </c>
      <c r="T9" s="8">
        <f t="shared" si="8"/>
        <v>552</v>
      </c>
      <c r="U9" s="5">
        <f t="shared" si="11"/>
        <v>300</v>
      </c>
      <c r="V9" s="11">
        <f t="shared" si="9"/>
        <v>54.347826086956516</v>
      </c>
      <c r="W9" s="5">
        <f t="shared" si="10"/>
        <v>153</v>
      </c>
      <c r="X9" s="47">
        <f t="shared" si="9"/>
        <v>27.717391304347828</v>
      </c>
      <c r="Y9" s="13"/>
      <c r="Z9" s="45"/>
    </row>
    <row r="10" spans="1:26" ht="30" customHeight="1">
      <c r="A10" s="17" t="s">
        <v>16</v>
      </c>
      <c r="B10" s="10">
        <v>14</v>
      </c>
      <c r="C10" s="42">
        <f t="shared" si="0"/>
        <v>1.9553072625698324</v>
      </c>
      <c r="D10" s="16">
        <v>35</v>
      </c>
      <c r="E10" s="42">
        <f t="shared" si="1"/>
        <v>4.888268156424581</v>
      </c>
      <c r="F10" s="16">
        <v>146</v>
      </c>
      <c r="G10" s="42">
        <f t="shared" si="2"/>
        <v>20.391061452513966</v>
      </c>
      <c r="H10" s="16">
        <v>75</v>
      </c>
      <c r="I10" s="42">
        <f t="shared" si="3"/>
        <v>10.474860335195531</v>
      </c>
      <c r="J10" s="16">
        <v>78</v>
      </c>
      <c r="K10" s="42">
        <f t="shared" si="4"/>
        <v>10.893854748603351</v>
      </c>
      <c r="L10" s="16">
        <v>299</v>
      </c>
      <c r="M10" s="42">
        <f t="shared" si="5"/>
        <v>41.75977653631285</v>
      </c>
      <c r="N10" s="16">
        <v>49</v>
      </c>
      <c r="O10" s="42">
        <f t="shared" si="6"/>
        <v>6.843575418994413</v>
      </c>
      <c r="P10" s="12">
        <v>20</v>
      </c>
      <c r="Q10" s="11">
        <f t="shared" si="7"/>
        <v>2.793296089385475</v>
      </c>
      <c r="R10" s="97" t="s">
        <v>51</v>
      </c>
      <c r="S10" s="107" t="s">
        <v>52</v>
      </c>
      <c r="T10" s="8">
        <f t="shared" si="8"/>
        <v>716</v>
      </c>
      <c r="U10" s="5">
        <f t="shared" si="11"/>
        <v>446</v>
      </c>
      <c r="V10" s="11">
        <f t="shared" si="9"/>
        <v>62.290502793296085</v>
      </c>
      <c r="W10" s="5">
        <f t="shared" si="10"/>
        <v>368</v>
      </c>
      <c r="X10" s="47">
        <f t="shared" si="9"/>
        <v>51.39664804469274</v>
      </c>
      <c r="Y10" s="13"/>
      <c r="Z10" s="45"/>
    </row>
    <row r="11" spans="1:26" ht="30" customHeight="1">
      <c r="A11" s="9" t="s">
        <v>17</v>
      </c>
      <c r="B11" s="10">
        <v>13</v>
      </c>
      <c r="C11" s="42">
        <f t="shared" si="0"/>
        <v>4.905660377358491</v>
      </c>
      <c r="D11" s="16">
        <v>20</v>
      </c>
      <c r="E11" s="42">
        <f t="shared" si="1"/>
        <v>7.547169811320755</v>
      </c>
      <c r="F11" s="16">
        <v>51</v>
      </c>
      <c r="G11" s="42">
        <f t="shared" si="2"/>
        <v>19.245283018867926</v>
      </c>
      <c r="H11" s="16">
        <v>63</v>
      </c>
      <c r="I11" s="42">
        <f t="shared" si="3"/>
        <v>23.77358490566038</v>
      </c>
      <c r="J11" s="16">
        <v>28</v>
      </c>
      <c r="K11" s="42">
        <f t="shared" si="4"/>
        <v>10.566037735849058</v>
      </c>
      <c r="L11" s="16">
        <v>50</v>
      </c>
      <c r="M11" s="42">
        <f t="shared" si="5"/>
        <v>18.867924528301888</v>
      </c>
      <c r="N11" s="16">
        <v>30</v>
      </c>
      <c r="O11" s="42">
        <f t="shared" si="6"/>
        <v>11.320754716981133</v>
      </c>
      <c r="P11" s="12">
        <v>10</v>
      </c>
      <c r="Q11" s="11">
        <f t="shared" si="7"/>
        <v>3.7735849056603774</v>
      </c>
      <c r="R11" s="97" t="s">
        <v>51</v>
      </c>
      <c r="S11" s="107" t="s">
        <v>52</v>
      </c>
      <c r="T11" s="8">
        <f t="shared" si="8"/>
        <v>265</v>
      </c>
      <c r="U11" s="5">
        <f t="shared" si="11"/>
        <v>118</v>
      </c>
      <c r="V11" s="11">
        <f t="shared" si="9"/>
        <v>44.528301886792455</v>
      </c>
      <c r="W11" s="5">
        <f t="shared" si="10"/>
        <v>90</v>
      </c>
      <c r="X11" s="47">
        <f t="shared" si="9"/>
        <v>33.9622641509434</v>
      </c>
      <c r="Y11" s="13"/>
      <c r="Z11" s="45"/>
    </row>
    <row r="12" spans="1:26" ht="30" customHeight="1">
      <c r="A12" s="9" t="s">
        <v>18</v>
      </c>
      <c r="B12" s="10"/>
      <c r="C12" s="42">
        <f t="shared" si="0"/>
        <v>0</v>
      </c>
      <c r="D12" s="16">
        <v>1</v>
      </c>
      <c r="E12" s="42">
        <f t="shared" si="1"/>
        <v>0.628930817610063</v>
      </c>
      <c r="F12" s="16">
        <v>32</v>
      </c>
      <c r="G12" s="42">
        <f t="shared" si="2"/>
        <v>20.125786163522015</v>
      </c>
      <c r="H12" s="16">
        <v>65</v>
      </c>
      <c r="I12" s="42">
        <f t="shared" si="3"/>
        <v>40.88050314465409</v>
      </c>
      <c r="J12" s="16">
        <v>39</v>
      </c>
      <c r="K12" s="42">
        <f t="shared" si="4"/>
        <v>24.528301886792452</v>
      </c>
      <c r="L12" s="16">
        <v>22</v>
      </c>
      <c r="M12" s="42">
        <f t="shared" si="5"/>
        <v>13.836477987421384</v>
      </c>
      <c r="N12" s="16"/>
      <c r="O12" s="42">
        <f t="shared" si="6"/>
        <v>0</v>
      </c>
      <c r="P12" s="97" t="s">
        <v>51</v>
      </c>
      <c r="Q12" s="107" t="s">
        <v>52</v>
      </c>
      <c r="R12" s="97" t="s">
        <v>51</v>
      </c>
      <c r="S12" s="107" t="s">
        <v>52</v>
      </c>
      <c r="T12" s="8">
        <f t="shared" si="8"/>
        <v>159</v>
      </c>
      <c r="U12" s="5">
        <f t="shared" si="11"/>
        <v>61</v>
      </c>
      <c r="V12" s="11">
        <f t="shared" si="9"/>
        <v>38.36477987421384</v>
      </c>
      <c r="W12" s="5">
        <f t="shared" si="10"/>
        <v>22</v>
      </c>
      <c r="X12" s="47">
        <f t="shared" si="9"/>
        <v>13.836477987421384</v>
      </c>
      <c r="Y12" s="13"/>
      <c r="Z12" s="45"/>
    </row>
    <row r="13" spans="1:26" ht="30" customHeight="1">
      <c r="A13" s="9" t="s">
        <v>19</v>
      </c>
      <c r="B13" s="10">
        <v>5</v>
      </c>
      <c r="C13" s="42">
        <f t="shared" si="0"/>
        <v>1.8726591760299627</v>
      </c>
      <c r="D13" s="16">
        <v>10</v>
      </c>
      <c r="E13" s="42">
        <f t="shared" si="1"/>
        <v>3.7453183520599254</v>
      </c>
      <c r="F13" s="16">
        <v>47</v>
      </c>
      <c r="G13" s="42">
        <f t="shared" si="2"/>
        <v>17.60299625468165</v>
      </c>
      <c r="H13" s="16">
        <v>20</v>
      </c>
      <c r="I13" s="42">
        <f t="shared" si="3"/>
        <v>7.490636704119851</v>
      </c>
      <c r="J13" s="16">
        <v>25</v>
      </c>
      <c r="K13" s="42">
        <f t="shared" si="4"/>
        <v>9.363295880149813</v>
      </c>
      <c r="L13" s="16">
        <v>125</v>
      </c>
      <c r="M13" s="42">
        <f t="shared" si="5"/>
        <v>46.81647940074906</v>
      </c>
      <c r="N13" s="16">
        <v>35</v>
      </c>
      <c r="O13" s="42">
        <f t="shared" si="6"/>
        <v>13.108614232209737</v>
      </c>
      <c r="P13" s="97" t="s">
        <v>51</v>
      </c>
      <c r="Q13" s="107" t="s">
        <v>52</v>
      </c>
      <c r="R13" s="103" t="s">
        <v>51</v>
      </c>
      <c r="S13" s="107" t="s">
        <v>52</v>
      </c>
      <c r="T13" s="8">
        <f t="shared" si="8"/>
        <v>267</v>
      </c>
      <c r="U13" s="5">
        <f t="shared" si="11"/>
        <v>185</v>
      </c>
      <c r="V13" s="11">
        <f t="shared" si="9"/>
        <v>69.28838951310861</v>
      </c>
      <c r="W13" s="5">
        <f t="shared" si="10"/>
        <v>160</v>
      </c>
      <c r="X13" s="47">
        <f t="shared" si="9"/>
        <v>59.925093632958806</v>
      </c>
      <c r="Y13" s="13"/>
      <c r="Z13" s="45"/>
    </row>
    <row r="14" spans="1:26" ht="30" customHeight="1">
      <c r="A14" s="9" t="s">
        <v>20</v>
      </c>
      <c r="B14" s="10">
        <v>6</v>
      </c>
      <c r="C14" s="42">
        <f t="shared" si="0"/>
        <v>2.5974025974025974</v>
      </c>
      <c r="D14" s="16">
        <v>10</v>
      </c>
      <c r="E14" s="42">
        <f t="shared" si="1"/>
        <v>4.329004329004329</v>
      </c>
      <c r="F14" s="16">
        <v>88</v>
      </c>
      <c r="G14" s="42">
        <f t="shared" si="2"/>
        <v>38.095238095238095</v>
      </c>
      <c r="H14" s="16">
        <v>64</v>
      </c>
      <c r="I14" s="42">
        <f t="shared" si="3"/>
        <v>27.705627705627705</v>
      </c>
      <c r="J14" s="16">
        <v>23</v>
      </c>
      <c r="K14" s="42">
        <f t="shared" si="4"/>
        <v>9.956709956709958</v>
      </c>
      <c r="L14" s="16">
        <v>13</v>
      </c>
      <c r="M14" s="42">
        <f t="shared" si="5"/>
        <v>5.627705627705628</v>
      </c>
      <c r="N14" s="16">
        <v>27</v>
      </c>
      <c r="O14" s="42">
        <f t="shared" si="6"/>
        <v>11.688311688311687</v>
      </c>
      <c r="P14" s="97" t="s">
        <v>51</v>
      </c>
      <c r="Q14" s="107" t="s">
        <v>52</v>
      </c>
      <c r="R14" s="103" t="s">
        <v>51</v>
      </c>
      <c r="S14" s="107" t="s">
        <v>52</v>
      </c>
      <c r="T14" s="8">
        <f t="shared" si="8"/>
        <v>231</v>
      </c>
      <c r="U14" s="5">
        <f t="shared" si="11"/>
        <v>63</v>
      </c>
      <c r="V14" s="11">
        <f t="shared" si="9"/>
        <v>27.27272727272727</v>
      </c>
      <c r="W14" s="5">
        <f t="shared" si="10"/>
        <v>40</v>
      </c>
      <c r="X14" s="47">
        <f t="shared" si="9"/>
        <v>17.316017316017316</v>
      </c>
      <c r="Y14" s="13"/>
      <c r="Z14" s="45"/>
    </row>
    <row r="15" spans="1:26" ht="30" customHeight="1">
      <c r="A15" s="9" t="s">
        <v>21</v>
      </c>
      <c r="B15" s="10">
        <v>11</v>
      </c>
      <c r="C15" s="42">
        <f t="shared" si="0"/>
        <v>4.296875</v>
      </c>
      <c r="D15" s="16">
        <v>16</v>
      </c>
      <c r="E15" s="42">
        <f t="shared" si="1"/>
        <v>6.25</v>
      </c>
      <c r="F15" s="16">
        <v>68</v>
      </c>
      <c r="G15" s="42">
        <f t="shared" si="2"/>
        <v>26.5625</v>
      </c>
      <c r="H15" s="16">
        <v>65</v>
      </c>
      <c r="I15" s="42">
        <f t="shared" si="3"/>
        <v>25.390625</v>
      </c>
      <c r="J15" s="16">
        <v>31</v>
      </c>
      <c r="K15" s="42">
        <f t="shared" si="4"/>
        <v>12.109375</v>
      </c>
      <c r="L15" s="16">
        <v>45</v>
      </c>
      <c r="M15" s="42">
        <f t="shared" si="5"/>
        <v>17.578125</v>
      </c>
      <c r="N15" s="16">
        <v>20</v>
      </c>
      <c r="O15" s="42">
        <f t="shared" si="6"/>
        <v>7.8125</v>
      </c>
      <c r="P15" s="97" t="s">
        <v>51</v>
      </c>
      <c r="Q15" s="107" t="s">
        <v>52</v>
      </c>
      <c r="R15" s="103" t="s">
        <v>51</v>
      </c>
      <c r="S15" s="107" t="s">
        <v>52</v>
      </c>
      <c r="T15" s="8">
        <f t="shared" si="8"/>
        <v>256</v>
      </c>
      <c r="U15" s="5">
        <f t="shared" si="11"/>
        <v>96</v>
      </c>
      <c r="V15" s="11">
        <f t="shared" si="9"/>
        <v>37.5</v>
      </c>
      <c r="W15" s="5">
        <f t="shared" si="10"/>
        <v>65</v>
      </c>
      <c r="X15" s="47">
        <f t="shared" si="9"/>
        <v>25.390625</v>
      </c>
      <c r="Y15" s="13"/>
      <c r="Z15" s="45"/>
    </row>
    <row r="16" spans="1:26" ht="30" customHeight="1">
      <c r="A16" s="18" t="s">
        <v>22</v>
      </c>
      <c r="B16" s="19">
        <v>8</v>
      </c>
      <c r="C16" s="43">
        <f t="shared" si="0"/>
        <v>1.809954751131222</v>
      </c>
      <c r="D16" s="22">
        <v>36</v>
      </c>
      <c r="E16" s="43">
        <f t="shared" si="1"/>
        <v>8.144796380090497</v>
      </c>
      <c r="F16" s="22">
        <v>69</v>
      </c>
      <c r="G16" s="43">
        <f t="shared" si="2"/>
        <v>15.610859728506787</v>
      </c>
      <c r="H16" s="22">
        <v>48</v>
      </c>
      <c r="I16" s="43">
        <f t="shared" si="3"/>
        <v>10.85972850678733</v>
      </c>
      <c r="J16" s="22">
        <v>51</v>
      </c>
      <c r="K16" s="43">
        <f t="shared" si="4"/>
        <v>11.538461538461538</v>
      </c>
      <c r="L16" s="22">
        <v>189</v>
      </c>
      <c r="M16" s="43">
        <f t="shared" si="5"/>
        <v>42.76018099547511</v>
      </c>
      <c r="N16" s="22">
        <v>31</v>
      </c>
      <c r="O16" s="43">
        <f t="shared" si="6"/>
        <v>7.013574660633484</v>
      </c>
      <c r="P16" s="21">
        <v>10</v>
      </c>
      <c r="Q16" s="20">
        <f t="shared" si="7"/>
        <v>2.262443438914027</v>
      </c>
      <c r="R16" s="104" t="s">
        <v>51</v>
      </c>
      <c r="S16" s="108" t="s">
        <v>52</v>
      </c>
      <c r="T16" s="23">
        <f t="shared" si="8"/>
        <v>442</v>
      </c>
      <c r="U16" s="48">
        <f t="shared" si="11"/>
        <v>281</v>
      </c>
      <c r="V16" s="20">
        <f t="shared" si="9"/>
        <v>63.57466063348416</v>
      </c>
      <c r="W16" s="48">
        <f t="shared" si="10"/>
        <v>230</v>
      </c>
      <c r="X16" s="49">
        <f t="shared" si="9"/>
        <v>52.03619909502263</v>
      </c>
      <c r="Y16" s="13"/>
      <c r="Z16" s="45"/>
    </row>
    <row r="17" spans="1:26" ht="30" customHeight="1">
      <c r="A17" s="18" t="s">
        <v>29</v>
      </c>
      <c r="B17" s="19">
        <v>4</v>
      </c>
      <c r="C17" s="43">
        <f t="shared" si="0"/>
        <v>1.1204481792717087</v>
      </c>
      <c r="D17" s="22">
        <v>8</v>
      </c>
      <c r="E17" s="43">
        <f t="shared" si="1"/>
        <v>2.2408963585434174</v>
      </c>
      <c r="F17" s="22">
        <v>77</v>
      </c>
      <c r="G17" s="43">
        <f t="shared" si="2"/>
        <v>21.568627450980394</v>
      </c>
      <c r="H17" s="22">
        <v>32</v>
      </c>
      <c r="I17" s="43">
        <f t="shared" si="3"/>
        <v>8.96358543417367</v>
      </c>
      <c r="J17" s="22">
        <v>80</v>
      </c>
      <c r="K17" s="43">
        <f t="shared" si="4"/>
        <v>22.408963585434176</v>
      </c>
      <c r="L17" s="22">
        <v>128</v>
      </c>
      <c r="M17" s="43">
        <f t="shared" si="5"/>
        <v>35.85434173669468</v>
      </c>
      <c r="N17" s="22">
        <v>23</v>
      </c>
      <c r="O17" s="43">
        <f t="shared" si="6"/>
        <v>6.442577030812324</v>
      </c>
      <c r="P17" s="21">
        <v>5</v>
      </c>
      <c r="Q17" s="20">
        <f t="shared" si="7"/>
        <v>1.400560224089636</v>
      </c>
      <c r="R17" s="104" t="s">
        <v>51</v>
      </c>
      <c r="S17" s="108" t="s">
        <v>52</v>
      </c>
      <c r="T17" s="23">
        <f t="shared" si="8"/>
        <v>357</v>
      </c>
      <c r="U17" s="48">
        <f t="shared" si="11"/>
        <v>236</v>
      </c>
      <c r="V17" s="20">
        <f t="shared" si="9"/>
        <v>66.1064425770308</v>
      </c>
      <c r="W17" s="48">
        <f t="shared" si="10"/>
        <v>156</v>
      </c>
      <c r="X17" s="49">
        <f t="shared" si="9"/>
        <v>43.69747899159664</v>
      </c>
      <c r="Y17" s="13"/>
      <c r="Z17" s="45"/>
    </row>
    <row r="18" spans="1:26" ht="30" customHeight="1">
      <c r="A18" s="18" t="s">
        <v>30</v>
      </c>
      <c r="B18" s="19">
        <v>17</v>
      </c>
      <c r="C18" s="43">
        <f t="shared" si="0"/>
        <v>6.296296296296296</v>
      </c>
      <c r="D18" s="22">
        <v>13</v>
      </c>
      <c r="E18" s="43">
        <f t="shared" si="1"/>
        <v>4.814814814814815</v>
      </c>
      <c r="F18" s="22">
        <v>26</v>
      </c>
      <c r="G18" s="43">
        <f t="shared" si="2"/>
        <v>9.62962962962963</v>
      </c>
      <c r="H18" s="22">
        <v>35</v>
      </c>
      <c r="I18" s="43">
        <f t="shared" si="3"/>
        <v>12.962962962962962</v>
      </c>
      <c r="J18" s="22">
        <v>33</v>
      </c>
      <c r="K18" s="43">
        <f t="shared" si="4"/>
        <v>12.222222222222221</v>
      </c>
      <c r="L18" s="22">
        <v>103</v>
      </c>
      <c r="M18" s="43">
        <f t="shared" si="5"/>
        <v>38.148148148148145</v>
      </c>
      <c r="N18" s="22">
        <v>32</v>
      </c>
      <c r="O18" s="43">
        <f t="shared" si="6"/>
        <v>11.851851851851853</v>
      </c>
      <c r="P18" s="21">
        <v>11</v>
      </c>
      <c r="Q18" s="20">
        <f t="shared" si="7"/>
        <v>4.074074074074074</v>
      </c>
      <c r="R18" s="104" t="s">
        <v>51</v>
      </c>
      <c r="S18" s="108" t="s">
        <v>52</v>
      </c>
      <c r="T18" s="23">
        <f t="shared" si="8"/>
        <v>270</v>
      </c>
      <c r="U18" s="48">
        <f t="shared" si="11"/>
        <v>179</v>
      </c>
      <c r="V18" s="20">
        <f t="shared" si="9"/>
        <v>66.2962962962963</v>
      </c>
      <c r="W18" s="48">
        <f t="shared" si="10"/>
        <v>146</v>
      </c>
      <c r="X18" s="49">
        <f t="shared" si="9"/>
        <v>54.074074074074076</v>
      </c>
      <c r="Y18" s="13"/>
      <c r="Z18" s="45"/>
    </row>
    <row r="19" spans="1:26" ht="30" customHeight="1" thickBot="1">
      <c r="A19" s="55" t="s">
        <v>31</v>
      </c>
      <c r="B19" s="56">
        <v>2</v>
      </c>
      <c r="C19" s="57">
        <f t="shared" si="0"/>
        <v>0.6557377049180327</v>
      </c>
      <c r="D19" s="58">
        <v>8</v>
      </c>
      <c r="E19" s="57">
        <f t="shared" si="1"/>
        <v>2.622950819672131</v>
      </c>
      <c r="F19" s="58">
        <v>51</v>
      </c>
      <c r="G19" s="57">
        <f t="shared" si="2"/>
        <v>16.721311475409838</v>
      </c>
      <c r="H19" s="58">
        <v>36</v>
      </c>
      <c r="I19" s="57">
        <f t="shared" si="3"/>
        <v>11.80327868852459</v>
      </c>
      <c r="J19" s="58">
        <v>83</v>
      </c>
      <c r="K19" s="57">
        <f t="shared" si="4"/>
        <v>27.21311475409836</v>
      </c>
      <c r="L19" s="58">
        <v>74</v>
      </c>
      <c r="M19" s="57">
        <f t="shared" si="5"/>
        <v>24.262295081967213</v>
      </c>
      <c r="N19" s="58">
        <v>43</v>
      </c>
      <c r="O19" s="57">
        <f t="shared" si="6"/>
        <v>14.098360655737704</v>
      </c>
      <c r="P19" s="59">
        <v>8</v>
      </c>
      <c r="Q19" s="15">
        <f t="shared" si="7"/>
        <v>2.622950819672131</v>
      </c>
      <c r="R19" s="105" t="s">
        <v>51</v>
      </c>
      <c r="S19" s="109" t="s">
        <v>52</v>
      </c>
      <c r="T19" s="14">
        <f t="shared" si="8"/>
        <v>305</v>
      </c>
      <c r="U19" s="2">
        <f t="shared" si="11"/>
        <v>208</v>
      </c>
      <c r="V19" s="15">
        <f t="shared" si="9"/>
        <v>68.1967213114754</v>
      </c>
      <c r="W19" s="2">
        <f t="shared" si="10"/>
        <v>125</v>
      </c>
      <c r="X19" s="50">
        <f t="shared" si="9"/>
        <v>40.98360655737705</v>
      </c>
      <c r="Y19" s="13"/>
      <c r="Z19" s="45"/>
    </row>
    <row r="20" spans="1:24" ht="30" customHeight="1" thickBot="1">
      <c r="A20" s="44" t="s">
        <v>23</v>
      </c>
      <c r="B20" s="60">
        <f>SUM(B7:B19)</f>
        <v>152</v>
      </c>
      <c r="C20" s="64">
        <f t="shared" si="0"/>
        <v>3.1077489265998777</v>
      </c>
      <c r="D20" s="66">
        <f>SUM(D7:D19)</f>
        <v>295</v>
      </c>
      <c r="E20" s="67">
        <f t="shared" si="1"/>
        <v>6.031486403598446</v>
      </c>
      <c r="F20" s="65">
        <f>SUM(F7:F19)</f>
        <v>921</v>
      </c>
      <c r="G20" s="64">
        <f t="shared" si="2"/>
        <v>18.830505009200575</v>
      </c>
      <c r="H20" s="66">
        <f>SUM(H7:H19)</f>
        <v>850</v>
      </c>
      <c r="I20" s="67">
        <f t="shared" si="3"/>
        <v>17.378859129012472</v>
      </c>
      <c r="J20" s="65">
        <f>SUM(J7:J19)</f>
        <v>804</v>
      </c>
      <c r="K20" s="64">
        <f t="shared" si="4"/>
        <v>16.43835616438356</v>
      </c>
      <c r="L20" s="66">
        <f>SUM(L7:L19)</f>
        <v>1319</v>
      </c>
      <c r="M20" s="67">
        <f t="shared" si="5"/>
        <v>26.967900224902884</v>
      </c>
      <c r="N20" s="62">
        <f>SUM(N7:N19)</f>
        <v>452</v>
      </c>
      <c r="O20" s="70">
        <f t="shared" si="6"/>
        <v>9.241463913310161</v>
      </c>
      <c r="P20" s="68">
        <f>SUM(P7:P19)</f>
        <v>98</v>
      </c>
      <c r="Q20" s="69">
        <f t="shared" si="7"/>
        <v>2.003680228992026</v>
      </c>
      <c r="R20" s="62">
        <f>SUM(R7:R19)</f>
        <v>0</v>
      </c>
      <c r="S20" s="70">
        <f aca="true" t="shared" si="12" ref="S20:S26">R20/$T20*100</f>
        <v>0</v>
      </c>
      <c r="T20" s="71">
        <f>SUM(T7:T19)</f>
        <v>4891</v>
      </c>
      <c r="U20" s="63">
        <f>SUM(J20+L20+N20+P20+R20)</f>
        <v>2673</v>
      </c>
      <c r="V20" s="61">
        <f t="shared" si="9"/>
        <v>54.651400531588635</v>
      </c>
      <c r="W20" s="62">
        <f t="shared" si="10"/>
        <v>1869</v>
      </c>
      <c r="X20" s="61">
        <f t="shared" si="9"/>
        <v>38.213044367205065</v>
      </c>
    </row>
    <row r="21" spans="1:24" ht="30" customHeight="1">
      <c r="A21" s="76" t="s">
        <v>24</v>
      </c>
      <c r="B21" s="77">
        <v>16</v>
      </c>
      <c r="C21" s="78">
        <f>B21/$T21*100</f>
        <v>35.55555555555556</v>
      </c>
      <c r="D21" s="79">
        <v>11</v>
      </c>
      <c r="E21" s="78">
        <f>D21/$T21*100</f>
        <v>24.444444444444443</v>
      </c>
      <c r="F21" s="84">
        <v>18</v>
      </c>
      <c r="G21" s="78">
        <f>F21/$T21*100</f>
        <v>40</v>
      </c>
      <c r="H21" s="100" t="s">
        <v>51</v>
      </c>
      <c r="I21" s="111" t="s">
        <v>51</v>
      </c>
      <c r="J21" s="101" t="s">
        <v>51</v>
      </c>
      <c r="K21" s="111" t="s">
        <v>51</v>
      </c>
      <c r="L21" s="100" t="s">
        <v>51</v>
      </c>
      <c r="M21" s="111" t="s">
        <v>51</v>
      </c>
      <c r="N21" s="102" t="s">
        <v>51</v>
      </c>
      <c r="O21" s="110" t="s">
        <v>51</v>
      </c>
      <c r="P21" s="98" t="s">
        <v>51</v>
      </c>
      <c r="Q21" s="110" t="s">
        <v>52</v>
      </c>
      <c r="R21" s="102" t="s">
        <v>51</v>
      </c>
      <c r="S21" s="110" t="s">
        <v>52</v>
      </c>
      <c r="T21" s="81">
        <f aca="true" t="shared" si="13" ref="T21:T26">SUM(B21+D21+F21+H21+J21+L21+N21+P21+R21)</f>
        <v>45</v>
      </c>
      <c r="U21" s="82">
        <f>SUM(J21+L21+N21+P21+R21)</f>
        <v>0</v>
      </c>
      <c r="V21" s="80">
        <f>U21/$T21*100</f>
        <v>0</v>
      </c>
      <c r="W21" s="85">
        <f>SUM(L21+N21+P21+R21)</f>
        <v>0</v>
      </c>
      <c r="X21" s="83">
        <f>W21/$T21*100</f>
        <v>0</v>
      </c>
    </row>
    <row r="22" spans="1:26" ht="30" customHeight="1">
      <c r="A22" s="9" t="s">
        <v>25</v>
      </c>
      <c r="B22" s="10">
        <v>14</v>
      </c>
      <c r="C22" s="42">
        <f t="shared" si="0"/>
        <v>9.523809523809524</v>
      </c>
      <c r="D22" s="16">
        <v>7</v>
      </c>
      <c r="E22" s="42">
        <f t="shared" si="1"/>
        <v>4.761904761904762</v>
      </c>
      <c r="F22" s="16">
        <v>29</v>
      </c>
      <c r="G22" s="42">
        <f t="shared" si="2"/>
        <v>19.727891156462583</v>
      </c>
      <c r="H22" s="16">
        <v>8</v>
      </c>
      <c r="I22" s="42">
        <f t="shared" si="3"/>
        <v>5.442176870748299</v>
      </c>
      <c r="J22" s="16">
        <v>42</v>
      </c>
      <c r="K22" s="42">
        <f t="shared" si="4"/>
        <v>28.57142857142857</v>
      </c>
      <c r="L22" s="16">
        <v>43</v>
      </c>
      <c r="M22" s="42">
        <f t="shared" si="5"/>
        <v>29.25170068027211</v>
      </c>
      <c r="N22" s="16">
        <v>4</v>
      </c>
      <c r="O22" s="42">
        <f t="shared" si="6"/>
        <v>2.7210884353741496</v>
      </c>
      <c r="P22" s="97" t="s">
        <v>51</v>
      </c>
      <c r="Q22" s="107" t="s">
        <v>52</v>
      </c>
      <c r="R22" s="97" t="s">
        <v>51</v>
      </c>
      <c r="S22" s="107" t="s">
        <v>52</v>
      </c>
      <c r="T22" s="8">
        <f t="shared" si="13"/>
        <v>147</v>
      </c>
      <c r="U22" s="5">
        <f t="shared" si="11"/>
        <v>89</v>
      </c>
      <c r="V22" s="11">
        <f t="shared" si="9"/>
        <v>60.544217687074834</v>
      </c>
      <c r="W22" s="5">
        <f t="shared" si="10"/>
        <v>47</v>
      </c>
      <c r="X22" s="47">
        <f t="shared" si="9"/>
        <v>31.97278911564626</v>
      </c>
      <c r="Z22" s="45"/>
    </row>
    <row r="23" spans="1:26" ht="30" customHeight="1">
      <c r="A23" s="9" t="s">
        <v>26</v>
      </c>
      <c r="B23" s="10">
        <v>22</v>
      </c>
      <c r="C23" s="42">
        <f t="shared" si="0"/>
        <v>20.754716981132077</v>
      </c>
      <c r="D23" s="16">
        <v>16</v>
      </c>
      <c r="E23" s="42">
        <f t="shared" si="1"/>
        <v>15.09433962264151</v>
      </c>
      <c r="F23" s="16">
        <v>10</v>
      </c>
      <c r="G23" s="42">
        <f t="shared" si="2"/>
        <v>9.433962264150944</v>
      </c>
      <c r="H23" s="16">
        <v>3</v>
      </c>
      <c r="I23" s="42">
        <f t="shared" si="3"/>
        <v>2.8301886792452833</v>
      </c>
      <c r="J23" s="16">
        <v>10</v>
      </c>
      <c r="K23" s="42">
        <f t="shared" si="4"/>
        <v>9.433962264150944</v>
      </c>
      <c r="L23" s="16">
        <v>30</v>
      </c>
      <c r="M23" s="42">
        <f t="shared" si="5"/>
        <v>28.30188679245283</v>
      </c>
      <c r="N23" s="16">
        <v>15</v>
      </c>
      <c r="O23" s="42">
        <f t="shared" si="6"/>
        <v>14.150943396226415</v>
      </c>
      <c r="P23" s="97" t="s">
        <v>51</v>
      </c>
      <c r="Q23" s="107" t="s">
        <v>52</v>
      </c>
      <c r="R23" s="97" t="s">
        <v>51</v>
      </c>
      <c r="S23" s="107" t="s">
        <v>52</v>
      </c>
      <c r="T23" s="8">
        <f t="shared" si="13"/>
        <v>106</v>
      </c>
      <c r="U23" s="5">
        <f t="shared" si="11"/>
        <v>55</v>
      </c>
      <c r="V23" s="11">
        <f t="shared" si="9"/>
        <v>51.886792452830186</v>
      </c>
      <c r="W23" s="5">
        <f t="shared" si="10"/>
        <v>45</v>
      </c>
      <c r="X23" s="47">
        <f t="shared" si="9"/>
        <v>42.45283018867924</v>
      </c>
      <c r="Z23" s="45"/>
    </row>
    <row r="24" spans="1:26" ht="30" customHeight="1" thickBot="1">
      <c r="A24" s="55" t="s">
        <v>27</v>
      </c>
      <c r="B24" s="56">
        <v>4</v>
      </c>
      <c r="C24" s="57">
        <f t="shared" si="0"/>
        <v>2.877697841726619</v>
      </c>
      <c r="D24" s="58">
        <v>15</v>
      </c>
      <c r="E24" s="57">
        <f t="shared" si="1"/>
        <v>10.79136690647482</v>
      </c>
      <c r="F24" s="58">
        <v>26</v>
      </c>
      <c r="G24" s="57">
        <f t="shared" si="2"/>
        <v>18.705035971223023</v>
      </c>
      <c r="H24" s="58">
        <v>37</v>
      </c>
      <c r="I24" s="57">
        <f t="shared" si="3"/>
        <v>26.618705035971225</v>
      </c>
      <c r="J24" s="58">
        <v>10</v>
      </c>
      <c r="K24" s="57">
        <f t="shared" si="4"/>
        <v>7.194244604316546</v>
      </c>
      <c r="L24" s="58">
        <v>32</v>
      </c>
      <c r="M24" s="57">
        <f t="shared" si="5"/>
        <v>23.021582733812952</v>
      </c>
      <c r="N24" s="58">
        <v>15</v>
      </c>
      <c r="O24" s="57">
        <f t="shared" si="6"/>
        <v>10.79136690647482</v>
      </c>
      <c r="P24" s="99" t="s">
        <v>51</v>
      </c>
      <c r="Q24" s="109" t="s">
        <v>52</v>
      </c>
      <c r="R24" s="99" t="s">
        <v>51</v>
      </c>
      <c r="S24" s="109" t="s">
        <v>52</v>
      </c>
      <c r="T24" s="14">
        <f t="shared" si="13"/>
        <v>139</v>
      </c>
      <c r="U24" s="2">
        <f t="shared" si="11"/>
        <v>57</v>
      </c>
      <c r="V24" s="15">
        <f t="shared" si="9"/>
        <v>41.007194244604314</v>
      </c>
      <c r="W24" s="2">
        <f t="shared" si="10"/>
        <v>47</v>
      </c>
      <c r="X24" s="50">
        <f t="shared" si="9"/>
        <v>33.81294964028777</v>
      </c>
      <c r="Z24" s="45"/>
    </row>
    <row r="25" spans="1:26" ht="30" customHeight="1" thickBot="1">
      <c r="A25" s="44" t="s">
        <v>28</v>
      </c>
      <c r="B25" s="60">
        <f>SUM(B21:B24)</f>
        <v>56</v>
      </c>
      <c r="C25" s="64">
        <f t="shared" si="0"/>
        <v>12.814645308924485</v>
      </c>
      <c r="D25" s="66">
        <f>SUM(D21:D24)</f>
        <v>49</v>
      </c>
      <c r="E25" s="67">
        <f t="shared" si="1"/>
        <v>11.212814645308924</v>
      </c>
      <c r="F25" s="65">
        <f>SUM(F21:F24)</f>
        <v>83</v>
      </c>
      <c r="G25" s="64">
        <f t="shared" si="2"/>
        <v>18.993135011441648</v>
      </c>
      <c r="H25" s="66">
        <f>SUM(H21:H24)</f>
        <v>48</v>
      </c>
      <c r="I25" s="67">
        <f t="shared" si="3"/>
        <v>10.983981693363845</v>
      </c>
      <c r="J25" s="65">
        <f>SUM(J21:J24)</f>
        <v>62</v>
      </c>
      <c r="K25" s="64">
        <f t="shared" si="4"/>
        <v>14.187643020594965</v>
      </c>
      <c r="L25" s="66">
        <f>SUM(L21:L24)</f>
        <v>105</v>
      </c>
      <c r="M25" s="67">
        <f t="shared" si="5"/>
        <v>24.02745995423341</v>
      </c>
      <c r="N25" s="65">
        <f>SUM(N21:N24)</f>
        <v>34</v>
      </c>
      <c r="O25" s="64">
        <f t="shared" si="6"/>
        <v>7.780320366132723</v>
      </c>
      <c r="P25" s="68">
        <f>SUM(P21:P24)</f>
        <v>0</v>
      </c>
      <c r="Q25" s="69">
        <f t="shared" si="7"/>
        <v>0</v>
      </c>
      <c r="R25" s="62">
        <f>SUM(R21:R24)</f>
        <v>0</v>
      </c>
      <c r="S25" s="70">
        <f t="shared" si="12"/>
        <v>0</v>
      </c>
      <c r="T25" s="71">
        <f t="shared" si="13"/>
        <v>437</v>
      </c>
      <c r="U25" s="62">
        <f t="shared" si="11"/>
        <v>201</v>
      </c>
      <c r="V25" s="70">
        <f t="shared" si="9"/>
        <v>45.9954233409611</v>
      </c>
      <c r="W25" s="63">
        <f t="shared" si="10"/>
        <v>139</v>
      </c>
      <c r="X25" s="61">
        <f t="shared" si="9"/>
        <v>31.80778032036613</v>
      </c>
      <c r="Z25"/>
    </row>
    <row r="26" spans="1:26" ht="30" customHeight="1" thickBot="1">
      <c r="A26" s="44" t="s">
        <v>32</v>
      </c>
      <c r="B26" s="60">
        <f>B25+B20</f>
        <v>208</v>
      </c>
      <c r="C26" s="64">
        <f t="shared" si="0"/>
        <v>3.903903903903904</v>
      </c>
      <c r="D26" s="66">
        <f>D25+D20</f>
        <v>344</v>
      </c>
      <c r="E26" s="67">
        <f t="shared" si="1"/>
        <v>6.456456456456457</v>
      </c>
      <c r="F26" s="65">
        <f>F25+F20</f>
        <v>1004</v>
      </c>
      <c r="G26" s="64">
        <f t="shared" si="2"/>
        <v>18.843843843843842</v>
      </c>
      <c r="H26" s="66">
        <f>H25+H20</f>
        <v>898</v>
      </c>
      <c r="I26" s="67">
        <f t="shared" si="3"/>
        <v>16.854354354354353</v>
      </c>
      <c r="J26" s="65">
        <f>J25+J20</f>
        <v>866</v>
      </c>
      <c r="K26" s="64">
        <f t="shared" si="4"/>
        <v>16.253753753753752</v>
      </c>
      <c r="L26" s="66">
        <f>L25+L20</f>
        <v>1424</v>
      </c>
      <c r="M26" s="67">
        <f t="shared" si="5"/>
        <v>26.726726726726728</v>
      </c>
      <c r="N26" s="65">
        <f>N25+N20</f>
        <v>486</v>
      </c>
      <c r="O26" s="64">
        <f t="shared" si="6"/>
        <v>9.121621621621621</v>
      </c>
      <c r="P26" s="68">
        <f>P25+P20</f>
        <v>98</v>
      </c>
      <c r="Q26" s="69">
        <f t="shared" si="7"/>
        <v>1.8393393393393391</v>
      </c>
      <c r="R26" s="62">
        <f>R25+R20</f>
        <v>0</v>
      </c>
      <c r="S26" s="70">
        <f t="shared" si="12"/>
        <v>0</v>
      </c>
      <c r="T26" s="71">
        <f t="shared" si="13"/>
        <v>5328</v>
      </c>
      <c r="U26" s="62">
        <f t="shared" si="11"/>
        <v>2874</v>
      </c>
      <c r="V26" s="70">
        <f t="shared" si="9"/>
        <v>53.94144144144144</v>
      </c>
      <c r="W26" s="63">
        <f t="shared" si="10"/>
        <v>2008</v>
      </c>
      <c r="X26" s="61">
        <f t="shared" si="9"/>
        <v>37.687687687687685</v>
      </c>
      <c r="Z26"/>
    </row>
    <row r="27" spans="2:26" ht="30" customHeight="1">
      <c r="B27" s="24"/>
      <c r="C27" s="40"/>
      <c r="D27" s="75"/>
      <c r="E27" s="40"/>
      <c r="F27" s="75"/>
      <c r="G27" s="40"/>
      <c r="H27" s="75"/>
      <c r="I27" s="40"/>
      <c r="J27" s="75"/>
      <c r="K27" s="40"/>
      <c r="L27" s="75"/>
      <c r="M27" s="40"/>
      <c r="N27" s="75"/>
      <c r="O27" s="40"/>
      <c r="P27" s="24"/>
      <c r="Q27" s="39"/>
      <c r="R27" s="24"/>
      <c r="S27" s="39"/>
      <c r="T27" s="24"/>
      <c r="U27" s="24"/>
      <c r="V27" s="39"/>
      <c r="W27" s="24"/>
      <c r="X27" s="39"/>
      <c r="Z27"/>
    </row>
    <row r="28" spans="6:7" ht="30" customHeight="1">
      <c r="F28" s="51"/>
      <c r="G28" s="51"/>
    </row>
    <row r="30" ht="25.5" customHeight="1"/>
    <row r="31" ht="24.75" customHeight="1" thickBot="1">
      <c r="A31" s="72" t="s">
        <v>37</v>
      </c>
    </row>
    <row r="32" spans="1:24" ht="30" customHeight="1" thickBot="1">
      <c r="A32" s="113"/>
      <c r="B32" s="116" t="s">
        <v>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8"/>
      <c r="V32" s="118"/>
      <c r="W32" s="118"/>
      <c r="X32" s="119"/>
    </row>
    <row r="33" spans="1:24" ht="15" customHeight="1">
      <c r="A33" s="114"/>
      <c r="B33" s="3" t="s">
        <v>1</v>
      </c>
      <c r="C33" s="30"/>
      <c r="D33" s="4" t="s">
        <v>2</v>
      </c>
      <c r="E33" s="30"/>
      <c r="F33" s="4" t="s">
        <v>3</v>
      </c>
      <c r="G33" s="30"/>
      <c r="H33" s="4" t="s">
        <v>4</v>
      </c>
      <c r="I33" s="30"/>
      <c r="J33" s="4" t="s">
        <v>5</v>
      </c>
      <c r="K33" s="30"/>
      <c r="L33" s="4" t="s">
        <v>6</v>
      </c>
      <c r="M33" s="30"/>
      <c r="N33" s="4" t="s">
        <v>7</v>
      </c>
      <c r="O33" s="30"/>
      <c r="P33" s="4" t="s">
        <v>8</v>
      </c>
      <c r="Q33" s="30"/>
      <c r="R33" s="4" t="s">
        <v>9</v>
      </c>
      <c r="S33" s="30"/>
      <c r="T33" s="4" t="s">
        <v>10</v>
      </c>
      <c r="U33" s="46" t="s">
        <v>34</v>
      </c>
      <c r="V33" s="25"/>
      <c r="W33" s="46" t="s">
        <v>33</v>
      </c>
      <c r="X33" s="25"/>
    </row>
    <row r="34" spans="1:24" ht="15" customHeight="1">
      <c r="A34" s="115"/>
      <c r="B34" s="6"/>
      <c r="C34" s="7" t="s">
        <v>11</v>
      </c>
      <c r="D34" s="8"/>
      <c r="E34" s="7" t="s">
        <v>11</v>
      </c>
      <c r="F34" s="8"/>
      <c r="G34" s="7" t="s">
        <v>11</v>
      </c>
      <c r="H34" s="8"/>
      <c r="I34" s="7" t="s">
        <v>11</v>
      </c>
      <c r="J34" s="8"/>
      <c r="K34" s="7" t="s">
        <v>11</v>
      </c>
      <c r="L34" s="8"/>
      <c r="M34" s="7" t="s">
        <v>11</v>
      </c>
      <c r="N34" s="8"/>
      <c r="O34" s="7" t="s">
        <v>11</v>
      </c>
      <c r="P34" s="8"/>
      <c r="Q34" s="7" t="s">
        <v>11</v>
      </c>
      <c r="R34" s="8"/>
      <c r="S34" s="7" t="s">
        <v>11</v>
      </c>
      <c r="T34" s="8"/>
      <c r="U34" s="5"/>
      <c r="V34" s="26" t="s">
        <v>11</v>
      </c>
      <c r="W34" s="5"/>
      <c r="X34" s="26" t="s">
        <v>11</v>
      </c>
    </row>
    <row r="35" spans="1:25" ht="30" customHeight="1" thickBot="1">
      <c r="A35" s="31" t="s">
        <v>12</v>
      </c>
      <c r="B35" s="32">
        <v>64</v>
      </c>
      <c r="C35" s="33">
        <f>B35/$T35*100</f>
        <v>3.8811400848999393</v>
      </c>
      <c r="D35" s="34">
        <v>192</v>
      </c>
      <c r="E35" s="33">
        <f>D35/$T35*100</f>
        <v>11.643420254699818</v>
      </c>
      <c r="F35" s="35">
        <v>190</v>
      </c>
      <c r="G35" s="33">
        <f>F35/$T35*100</f>
        <v>11.522134627046695</v>
      </c>
      <c r="H35" s="35">
        <v>797</v>
      </c>
      <c r="I35" s="52">
        <f>H35/$T35*100</f>
        <v>48.332322619769556</v>
      </c>
      <c r="J35" s="36">
        <v>230</v>
      </c>
      <c r="K35" s="37">
        <f>J35/$T35*100</f>
        <v>13.947847180109157</v>
      </c>
      <c r="L35" s="36">
        <v>115</v>
      </c>
      <c r="M35" s="37">
        <f>L35/$T35*100</f>
        <v>6.973923590054579</v>
      </c>
      <c r="N35" s="36">
        <v>41</v>
      </c>
      <c r="O35" s="37">
        <f>N35/$T35*100</f>
        <v>2.4863553668890237</v>
      </c>
      <c r="P35" s="34">
        <v>20</v>
      </c>
      <c r="Q35" s="33">
        <f>P35/$T35*100</f>
        <v>1.2128562765312312</v>
      </c>
      <c r="R35" s="106" t="s">
        <v>51</v>
      </c>
      <c r="S35" s="112" t="s">
        <v>51</v>
      </c>
      <c r="T35" s="53">
        <f>SUM(B35+D35+F35+H35+J35+L35+N35+P35+R35)</f>
        <v>1649</v>
      </c>
      <c r="U35" s="54">
        <f>SUM(J35+L35+N35+P35+R35)</f>
        <v>406</v>
      </c>
      <c r="V35" s="38">
        <f>U35/$T35*100</f>
        <v>24.62098241358399</v>
      </c>
      <c r="W35" s="54">
        <f>SUM(L35+N35+P35+R35)</f>
        <v>176</v>
      </c>
      <c r="X35" s="38">
        <f>W35/$T35*100</f>
        <v>10.673135233474833</v>
      </c>
      <c r="Y35" s="13"/>
    </row>
    <row r="36" ht="26.25" customHeight="1">
      <c r="A36" s="1" t="s">
        <v>41</v>
      </c>
    </row>
    <row r="37" ht="26.25" customHeight="1">
      <c r="A37" s="1" t="s">
        <v>40</v>
      </c>
    </row>
    <row r="38" ht="24" customHeight="1">
      <c r="A38" s="1" t="s">
        <v>55</v>
      </c>
    </row>
    <row r="39" ht="26.25" customHeight="1">
      <c r="A39" s="1" t="s">
        <v>56</v>
      </c>
    </row>
    <row r="42" ht="24.75" customHeight="1" thickBot="1">
      <c r="A42" s="1" t="s">
        <v>39</v>
      </c>
    </row>
    <row r="43" spans="1:24" ht="30" customHeight="1" thickBot="1">
      <c r="A43" s="113"/>
      <c r="B43" s="116" t="s">
        <v>0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8"/>
      <c r="V43" s="118"/>
      <c r="W43" s="118"/>
      <c r="X43" s="119"/>
    </row>
    <row r="44" spans="1:24" ht="15" customHeight="1">
      <c r="A44" s="114"/>
      <c r="B44" s="3" t="s">
        <v>1</v>
      </c>
      <c r="C44" s="30"/>
      <c r="D44" s="4" t="s">
        <v>2</v>
      </c>
      <c r="E44" s="30"/>
      <c r="F44" s="4" t="s">
        <v>3</v>
      </c>
      <c r="G44" s="30"/>
      <c r="H44" s="4" t="s">
        <v>4</v>
      </c>
      <c r="I44" s="30"/>
      <c r="J44" s="4" t="s">
        <v>5</v>
      </c>
      <c r="K44" s="30"/>
      <c r="L44" s="4" t="s">
        <v>6</v>
      </c>
      <c r="M44" s="30"/>
      <c r="N44" s="4" t="s">
        <v>7</v>
      </c>
      <c r="O44" s="30"/>
      <c r="P44" s="4" t="s">
        <v>8</v>
      </c>
      <c r="Q44" s="30"/>
      <c r="R44" s="4" t="s">
        <v>9</v>
      </c>
      <c r="S44" s="30"/>
      <c r="T44" s="4" t="s">
        <v>10</v>
      </c>
      <c r="U44" s="46" t="s">
        <v>34</v>
      </c>
      <c r="V44" s="25"/>
      <c r="W44" s="46" t="s">
        <v>33</v>
      </c>
      <c r="X44" s="25"/>
    </row>
    <row r="45" spans="1:24" ht="15" customHeight="1">
      <c r="A45" s="115"/>
      <c r="B45" s="6"/>
      <c r="C45" s="7" t="s">
        <v>11</v>
      </c>
      <c r="D45" s="8"/>
      <c r="E45" s="7" t="s">
        <v>11</v>
      </c>
      <c r="F45" s="8"/>
      <c r="G45" s="7" t="s">
        <v>11</v>
      </c>
      <c r="H45" s="8"/>
      <c r="I45" s="7" t="s">
        <v>11</v>
      </c>
      <c r="J45" s="8"/>
      <c r="K45" s="7" t="s">
        <v>11</v>
      </c>
      <c r="L45" s="8"/>
      <c r="M45" s="7" t="s">
        <v>11</v>
      </c>
      <c r="N45" s="8"/>
      <c r="O45" s="7" t="s">
        <v>11</v>
      </c>
      <c r="P45" s="8"/>
      <c r="Q45" s="7" t="s">
        <v>11</v>
      </c>
      <c r="R45" s="8"/>
      <c r="S45" s="7" t="s">
        <v>11</v>
      </c>
      <c r="T45" s="8"/>
      <c r="U45" s="5"/>
      <c r="V45" s="26" t="s">
        <v>11</v>
      </c>
      <c r="W45" s="5"/>
      <c r="X45" s="26" t="s">
        <v>11</v>
      </c>
    </row>
    <row r="46" spans="1:25" ht="30" customHeight="1" thickBot="1">
      <c r="A46" s="88" t="s">
        <v>38</v>
      </c>
      <c r="B46" s="89">
        <v>137</v>
      </c>
      <c r="C46" s="90">
        <f>B46/$T46*100</f>
        <v>3.4534913032518273</v>
      </c>
      <c r="D46" s="91">
        <v>302</v>
      </c>
      <c r="E46" s="90">
        <f>D46/$T46*100</f>
        <v>7.612805646584321</v>
      </c>
      <c r="F46" s="92">
        <v>892</v>
      </c>
      <c r="G46" s="90">
        <f>F46/$T46*100</f>
        <v>22.485505419712627</v>
      </c>
      <c r="H46" s="92">
        <v>1129</v>
      </c>
      <c r="I46" s="93">
        <f>H46/$T46*100</f>
        <v>28.45979329468112</v>
      </c>
      <c r="J46" s="94">
        <v>901</v>
      </c>
      <c r="K46" s="95">
        <f>J46/$T46*100</f>
        <v>22.71237711116713</v>
      </c>
      <c r="L46" s="94">
        <v>286</v>
      </c>
      <c r="M46" s="95">
        <f>L46/$T46*100</f>
        <v>7.2094781951096545</v>
      </c>
      <c r="N46" s="94">
        <v>244</v>
      </c>
      <c r="O46" s="95">
        <f>N46/$T46*100</f>
        <v>6.150743634988657</v>
      </c>
      <c r="P46" s="91">
        <v>64</v>
      </c>
      <c r="Q46" s="90">
        <f>P46/$T46*100</f>
        <v>1.6133098058986641</v>
      </c>
      <c r="R46" s="91">
        <v>12</v>
      </c>
      <c r="S46" s="90">
        <f>R46/$T46*100</f>
        <v>0.3024955886059995</v>
      </c>
      <c r="T46" s="96">
        <f>SUM(B46+D46+F46+H46+J46+L46+N46+P46+R46)</f>
        <v>3967</v>
      </c>
      <c r="U46" s="54">
        <f>SUM(J46+L46+N46+P46+R46)</f>
        <v>1507</v>
      </c>
      <c r="V46" s="38">
        <f>U46/$T46*100</f>
        <v>37.988404335770106</v>
      </c>
      <c r="W46" s="54">
        <f>SUM(L46+N46+P46+R46)</f>
        <v>606</v>
      </c>
      <c r="X46" s="38">
        <f>W46/$T46*100</f>
        <v>15.276027224602975</v>
      </c>
      <c r="Y46" s="13"/>
    </row>
    <row r="47" spans="1:20" ht="57" customHeight="1" thickBot="1">
      <c r="A47" s="87" t="s">
        <v>42</v>
      </c>
      <c r="B47" s="120" t="s">
        <v>43</v>
      </c>
      <c r="C47" s="121"/>
      <c r="D47" s="121"/>
      <c r="E47" s="122"/>
      <c r="F47" s="123" t="s">
        <v>44</v>
      </c>
      <c r="G47" s="124"/>
      <c r="H47" s="123" t="s">
        <v>45</v>
      </c>
      <c r="I47" s="124"/>
      <c r="J47" s="124" t="s">
        <v>46</v>
      </c>
      <c r="K47" s="124"/>
      <c r="L47" s="125" t="s">
        <v>47</v>
      </c>
      <c r="M47" s="121"/>
      <c r="N47" s="121"/>
      <c r="O47" s="122"/>
      <c r="P47" s="124" t="s">
        <v>48</v>
      </c>
      <c r="Q47" s="124"/>
      <c r="R47" s="124" t="s">
        <v>49</v>
      </c>
      <c r="S47" s="126"/>
      <c r="T47" s="30"/>
    </row>
    <row r="48" ht="30.75" customHeight="1">
      <c r="A48" s="1" t="s">
        <v>50</v>
      </c>
    </row>
    <row r="49" ht="30.75" customHeight="1"/>
    <row r="50" ht="30.75" customHeight="1"/>
  </sheetData>
  <sheetProtection/>
  <mergeCells count="14">
    <mergeCell ref="A1:X1"/>
    <mergeCell ref="A4:A6"/>
    <mergeCell ref="B4:X4"/>
    <mergeCell ref="A32:A34"/>
    <mergeCell ref="B32:X32"/>
    <mergeCell ref="A43:A45"/>
    <mergeCell ref="B43:X43"/>
    <mergeCell ref="B47:E47"/>
    <mergeCell ref="F47:G47"/>
    <mergeCell ref="H47:I47"/>
    <mergeCell ref="J47:K47"/>
    <mergeCell ref="L47:O47"/>
    <mergeCell ref="P47:Q47"/>
    <mergeCell ref="R47:S47"/>
  </mergeCells>
  <printOptions horizontalCentered="1"/>
  <pageMargins left="0.7874015748031497" right="0.1968503937007874" top="0.5511811023622047" bottom="0.1968503937007874" header="0.3937007874015748" footer="0.2362204724409449"/>
  <pageSetup horizontalDpi="300" verticalDpi="300" orientation="landscape" paperSize="9" scale="68" r:id="rId1"/>
  <rowBreaks count="1" manualBreakCount="1">
    <brk id="2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ＯＫメール</dc:creator>
  <cp:keywords/>
  <dc:description/>
  <cp:lastModifiedBy>oitapref</cp:lastModifiedBy>
  <cp:lastPrinted>2009-12-25T05:38:41Z</cp:lastPrinted>
  <dcterms:created xsi:type="dcterms:W3CDTF">2000-06-27T01:00:20Z</dcterms:created>
  <dcterms:modified xsi:type="dcterms:W3CDTF">2011-03-01T02:35:11Z</dcterms:modified>
  <cp:category/>
  <cp:version/>
  <cp:contentType/>
  <cp:contentStatus/>
</cp:coreProperties>
</file>