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.推計人口" sheetId="1" r:id="rId1"/>
    <sheet name="23.推計人口(2)" sheetId="2" r:id="rId2"/>
  </sheets>
  <externalReferences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<sst xmlns="http://schemas.openxmlformats.org/spreadsheetml/2006/main" count="154" uniqueCount="109">
  <si>
    <t>23.  国勢調査世帯および人口</t>
  </si>
  <si>
    <t>推   計   人   口</t>
  </si>
  <si>
    <t>昭和35年10月1日現在</t>
  </si>
  <si>
    <t>(1)   市   郡   別   人   口</t>
  </si>
  <si>
    <t>昭和37年10月1日現在</t>
  </si>
  <si>
    <t>市 郡 名</t>
  </si>
  <si>
    <t>国 勢 調 査</t>
  </si>
  <si>
    <t>世帯数</t>
  </si>
  <si>
    <t>確定人口</t>
  </si>
  <si>
    <t>総   数</t>
  </si>
  <si>
    <t>男</t>
  </si>
  <si>
    <t>女</t>
  </si>
  <si>
    <t>総数</t>
  </si>
  <si>
    <t xml:space="preserve"> </t>
  </si>
  <si>
    <t>市部</t>
  </si>
  <si>
    <t>郡部</t>
  </si>
  <si>
    <t>(864)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</si>
  <si>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</si>
  <si>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</si>
  <si>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</si>
  <si>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</si>
  <si>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</si>
  <si>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</si>
  <si>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</si>
  <si>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</si>
  <si>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</si>
  <si>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</si>
  <si>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</si>
  <si>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</si>
  <si>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</si>
  <si>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</si>
  <si>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</si>
  <si>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</si>
  <si>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</si>
  <si>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</si>
  <si>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</si>
  <si>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</si>
  <si>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</si>
  <si>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</si>
  <si>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</si>
  <si>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総理府統計局   昭和35年国勢調査 </t>
  </si>
  <si>
    <t xml:space="preserve">        県統計調査課   推計人口調査</t>
  </si>
  <si>
    <t xml:space="preserve">        括弧内の数字は自衛隊の営舎内、船舶内の居住者、在監者、少年院、婦人補導院の在院者の再揚。</t>
  </si>
  <si>
    <t xml:space="preserve">        </t>
  </si>
  <si>
    <t>(2)   町  村  別  人  口</t>
  </si>
  <si>
    <t>(続き)</t>
  </si>
  <si>
    <t>町村名</t>
  </si>
  <si>
    <t>国 勢 調 査</t>
  </si>
  <si>
    <t>推   計   人   口</t>
  </si>
  <si>
    <t>世帯数</t>
  </si>
  <si>
    <t>確定人口</t>
  </si>
  <si>
    <t>総   数</t>
  </si>
  <si>
    <t>男</t>
  </si>
  <si>
    <t>女</t>
  </si>
  <si>
    <t>大田村</t>
  </si>
  <si>
    <t>真玉町</t>
  </si>
  <si>
    <t>野津町</t>
  </si>
  <si>
    <t>香ヶ地町</t>
  </si>
  <si>
    <t>三重町</t>
  </si>
  <si>
    <t>清川村</t>
  </si>
  <si>
    <t>国見町</t>
  </si>
  <si>
    <t>緒方町</t>
  </si>
  <si>
    <t>姫島村</t>
  </si>
  <si>
    <t>朝地町</t>
  </si>
  <si>
    <t>国東町</t>
  </si>
  <si>
    <t>大野町</t>
  </si>
  <si>
    <t>武蔵町</t>
  </si>
  <si>
    <t>千歳村</t>
  </si>
  <si>
    <t>安岐町</t>
  </si>
  <si>
    <t>犬飼町</t>
  </si>
  <si>
    <t>日出町</t>
  </si>
  <si>
    <t>荻町</t>
  </si>
  <si>
    <t>山香町</t>
  </si>
  <si>
    <t>久住町</t>
  </si>
  <si>
    <t>直入町</t>
  </si>
  <si>
    <t>大南町</t>
  </si>
  <si>
    <t>大分町</t>
  </si>
  <si>
    <t>九重町</t>
  </si>
  <si>
    <t>玖珠町</t>
  </si>
  <si>
    <t>野津原町</t>
  </si>
  <si>
    <t>狭間町</t>
  </si>
  <si>
    <t>庄内町</t>
  </si>
  <si>
    <t>前津江村</t>
  </si>
  <si>
    <t>湯布院町</t>
  </si>
  <si>
    <t>中津江村</t>
  </si>
  <si>
    <t>上津江村</t>
  </si>
  <si>
    <t>大山村</t>
  </si>
  <si>
    <t>栄村</t>
  </si>
  <si>
    <t>大在村</t>
  </si>
  <si>
    <t>坂ノ市町</t>
  </si>
  <si>
    <t>佐賀関町</t>
  </si>
  <si>
    <t>三光村</t>
  </si>
  <si>
    <t>本耶馬溪町</t>
  </si>
  <si>
    <t>耶馬溪村</t>
  </si>
  <si>
    <t>上浦町</t>
  </si>
  <si>
    <t>山国町</t>
  </si>
  <si>
    <t>弥生町</t>
  </si>
  <si>
    <t>本匠村</t>
  </si>
  <si>
    <t>宇目町</t>
  </si>
  <si>
    <t>院内町</t>
  </si>
  <si>
    <t>直川村</t>
  </si>
  <si>
    <t>安心院町</t>
  </si>
  <si>
    <t>鶴見町</t>
  </si>
  <si>
    <t>駅川町</t>
  </si>
  <si>
    <t>米水津村</t>
  </si>
  <si>
    <t>四日市町</t>
  </si>
  <si>
    <t>蒲江町</t>
  </si>
  <si>
    <t>長洲町</t>
  </si>
  <si>
    <t>宇佐町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</si>
</sst>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1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distributed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4" fillId="0" borderId="14" xfId="0" applyFont="1" applyBorder="1" applyAlignment="1">
      <alignment horizontal="distributed"/>
    </xf>
    <xf numFmtId="41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6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41" fontId="6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0" fontId="0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  <sheetDataSet>
      <sheetData sheetId="4">
        <row r="5">
          <cell r="C5">
            <v>4319</v>
          </cell>
          <cell r="D5">
            <v>19585</v>
          </cell>
          <cell r="E5">
            <v>18397</v>
          </cell>
          <cell r="F5">
            <v>8661</v>
          </cell>
          <cell r="G5">
            <v>9736</v>
          </cell>
          <cell r="J5">
            <v>17878</v>
          </cell>
          <cell r="L5">
            <v>87402</v>
          </cell>
          <cell r="M5">
            <v>42187</v>
          </cell>
          <cell r="N5">
            <v>45215</v>
          </cell>
        </row>
        <row r="6">
          <cell r="K6">
            <v>90784</v>
          </cell>
        </row>
        <row r="10">
          <cell r="C10">
            <v>13365</v>
          </cell>
          <cell r="D10">
            <v>62841</v>
          </cell>
          <cell r="E10">
            <v>59975</v>
          </cell>
          <cell r="F10">
            <v>28358</v>
          </cell>
          <cell r="G10">
            <v>31617</v>
          </cell>
        </row>
        <row r="17">
          <cell r="C17">
            <v>7805</v>
          </cell>
          <cell r="D17">
            <v>36800</v>
          </cell>
          <cell r="E17">
            <v>35452</v>
          </cell>
          <cell r="F17">
            <v>16725</v>
          </cell>
          <cell r="G17">
            <v>18727</v>
          </cell>
          <cell r="J17">
            <v>4424</v>
          </cell>
          <cell r="K17">
            <v>21978</v>
          </cell>
          <cell r="L17">
            <v>20935</v>
          </cell>
          <cell r="M17">
            <v>10078</v>
          </cell>
          <cell r="N17">
            <v>10857</v>
          </cell>
        </row>
        <row r="21">
          <cell r="C21">
            <v>15719</v>
          </cell>
          <cell r="E21">
            <v>78828</v>
          </cell>
          <cell r="F21">
            <v>38220</v>
          </cell>
          <cell r="G21">
            <v>40608</v>
          </cell>
        </row>
        <row r="22">
          <cell r="D22">
            <v>81544</v>
          </cell>
          <cell r="J22">
            <v>9579</v>
          </cell>
          <cell r="L22">
            <v>47233</v>
          </cell>
          <cell r="M22">
            <v>22953</v>
          </cell>
          <cell r="N22">
            <v>24280</v>
          </cell>
        </row>
        <row r="23">
          <cell r="K23">
            <v>48675</v>
          </cell>
        </row>
        <row r="27">
          <cell r="J27">
            <v>5577</v>
          </cell>
          <cell r="K27">
            <v>30214</v>
          </cell>
          <cell r="L27">
            <v>29290</v>
          </cell>
          <cell r="M27">
            <v>14396</v>
          </cell>
          <cell r="N27">
            <v>14894</v>
          </cell>
        </row>
        <row r="32">
          <cell r="C32">
            <v>10174</v>
          </cell>
          <cell r="D32">
            <v>47786</v>
          </cell>
          <cell r="E32">
            <v>47211</v>
          </cell>
          <cell r="F32">
            <v>22596</v>
          </cell>
          <cell r="G32">
            <v>24615</v>
          </cell>
        </row>
        <row r="34">
          <cell r="J34">
            <v>6781</v>
          </cell>
          <cell r="K34">
            <v>33797</v>
          </cell>
          <cell r="L34">
            <v>32293</v>
          </cell>
          <cell r="M34">
            <v>15563</v>
          </cell>
          <cell r="N34">
            <v>16730</v>
          </cell>
        </row>
        <row r="37">
          <cell r="C37">
            <v>12609</v>
          </cell>
          <cell r="D37">
            <v>62893</v>
          </cell>
          <cell r="E37">
            <v>60483</v>
          </cell>
          <cell r="F37">
            <v>29183</v>
          </cell>
          <cell r="G37">
            <v>31300</v>
          </cell>
        </row>
        <row r="40">
          <cell r="J40">
            <v>19132</v>
          </cell>
          <cell r="K40">
            <v>87460</v>
          </cell>
          <cell r="L40">
            <v>83468</v>
          </cell>
          <cell r="M40">
            <v>39279</v>
          </cell>
          <cell r="N40">
            <v>44189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9.00390625" defaultRowHeight="13.5" customHeight="1"/>
  <cols>
    <col min="1" max="1" width="15.625" style="1" customWidth="1"/>
    <col min="2" max="6" width="12.625" style="1" customWidth="1"/>
    <col min="7" max="16384" width="9.00390625" style="1" customWidth="1"/>
  </cols>
  <sheetData>
    <row r="1" spans="1:6" ht="21.75" customHeight="1">
      <c r="A1" s="16" t="s">
        <v>0</v>
      </c>
      <c r="B1" s="16"/>
      <c r="C1" s="16"/>
      <c r="D1" s="16"/>
      <c r="E1" s="16"/>
      <c r="F1" s="16"/>
    </row>
    <row r="2" spans="3:6" ht="19.5" customHeight="1">
      <c r="C2" s="17" t="s">
        <v>1</v>
      </c>
      <c r="D2" s="17"/>
      <c r="E2" s="18" t="s">
        <v>2</v>
      </c>
      <c r="F2" s="18"/>
    </row>
    <row r="3" spans="2:6" ht="13.5" customHeight="1" thickBot="1">
      <c r="B3" s="19" t="s">
        <v>3</v>
      </c>
      <c r="C3" s="19"/>
      <c r="D3" s="19"/>
      <c r="E3" s="20" t="s">
        <v>4</v>
      </c>
      <c r="F3" s="20"/>
    </row>
    <row r="4" spans="1:6" ht="13.5" customHeight="1" thickTop="1">
      <c r="A4" s="21" t="s">
        <v>5</v>
      </c>
      <c r="B4" s="23" t="s">
        <v>6</v>
      </c>
      <c r="C4" s="24"/>
      <c r="D4" s="24" t="s">
        <v>1</v>
      </c>
      <c r="E4" s="24"/>
      <c r="F4" s="25"/>
    </row>
    <row r="5" spans="1:6" ht="13.5" customHeight="1">
      <c r="A5" s="22"/>
      <c r="B5" s="2" t="s">
        <v>7</v>
      </c>
      <c r="C5" s="3" t="s">
        <v>8</v>
      </c>
      <c r="D5" s="3" t="s">
        <v>9</v>
      </c>
      <c r="E5" s="3" t="s">
        <v>10</v>
      </c>
      <c r="F5" s="4" t="s">
        <v>11</v>
      </c>
    </row>
    <row r="6" spans="1:6" ht="13.5" customHeight="1">
      <c r="A6" s="5"/>
      <c r="B6" s="6"/>
      <c r="C6" s="7">
        <v>3677</v>
      </c>
      <c r="D6" s="6"/>
      <c r="E6" s="6"/>
      <c r="F6" s="6"/>
    </row>
    <row r="7" spans="1:6" s="10" customFormat="1" ht="13.5" customHeight="1">
      <c r="A7" s="8" t="s">
        <v>12</v>
      </c>
      <c r="B7" s="9">
        <f>SUM(B9+B11)</f>
        <v>267711</v>
      </c>
      <c r="C7" s="9">
        <f>SUM(C9+C11)</f>
        <v>1239655</v>
      </c>
      <c r="D7" s="9">
        <f>SUM(E7:F7)</f>
        <v>1219587</v>
      </c>
      <c r="E7" s="9">
        <f>SUM(E9+E11)</f>
        <v>579240</v>
      </c>
      <c r="F7" s="9">
        <f>SUM(F9+F11)</f>
        <v>640347</v>
      </c>
    </row>
    <row r="8" spans="1:6" ht="13.5" customHeight="1">
      <c r="A8" s="11"/>
      <c r="B8" s="6"/>
      <c r="C8" s="7">
        <v>2367</v>
      </c>
      <c r="D8" s="6" t="s">
        <v>13</v>
      </c>
      <c r="E8" s="6"/>
      <c r="F8" s="6"/>
    </row>
    <row r="9" spans="1:6" ht="13.5" customHeight="1">
      <c r="A9" s="11" t="s">
        <v>14</v>
      </c>
      <c r="B9" s="6">
        <f>SUM(B13:B33)</f>
        <v>140349</v>
      </c>
      <c r="C9" s="6">
        <f>SUM(C13+C15+C17+C19+C21+C23+C25+C27+C29+C31+C33)</f>
        <v>615298</v>
      </c>
      <c r="D9" s="6">
        <f>SUM(E9:F9)</f>
        <v>618620</v>
      </c>
      <c r="E9" s="6">
        <f>SUM(E13:E33)</f>
        <v>291041</v>
      </c>
      <c r="F9" s="6">
        <f>SUM(F13+F15+F17+F19+F21+F23+F25+F27+F29+F31+F33)</f>
        <v>327579</v>
      </c>
    </row>
    <row r="10" spans="1:6" ht="13.5" customHeight="1">
      <c r="A10" s="11"/>
      <c r="B10" s="6"/>
      <c r="C10" s="7">
        <v>1310</v>
      </c>
      <c r="D10" s="6" t="s">
        <v>13</v>
      </c>
      <c r="E10" s="6"/>
      <c r="F10" s="6"/>
    </row>
    <row r="11" spans="1:6" ht="13.5" customHeight="1">
      <c r="A11" s="11" t="s">
        <v>15</v>
      </c>
      <c r="B11" s="6">
        <f>SUM(B35:B57)</f>
        <v>127362</v>
      </c>
      <c r="C11" s="6">
        <f>SUM(C35+C37+C39+C41+C43+C45+C47+C49+C51+C53+C55+C57)</f>
        <v>624357</v>
      </c>
      <c r="D11" s="6">
        <f>SUM(E11:F11)</f>
        <v>600967</v>
      </c>
      <c r="E11" s="6">
        <f>SUM(E35:E57)</f>
        <v>288199</v>
      </c>
      <c r="F11" s="6">
        <f>SUM(F35:F57)</f>
        <v>312768</v>
      </c>
    </row>
    <row r="12" spans="1:6" ht="13.5" customHeight="1">
      <c r="A12" s="11"/>
      <c r="B12" s="6"/>
      <c r="C12" s="7" t="s">
        <v>16</v>
      </c>
      <c r="D12" s="6"/>
      <c r="E12" s="6"/>
      <c r="F12" s="6"/>
    </row>
    <row r="13" spans="1:6" ht="13.5" customHeight="1">
      <c r="A13" s="11" t="s">
        <v>17</v>
      </c>
      <c r="B13" s="6">
        <v>29789</v>
      </c>
      <c r="C13" s="6">
        <v>124807</v>
      </c>
      <c r="D13" s="6">
        <f>SUM(E13:F13)</f>
        <v>130552</v>
      </c>
      <c r="E13" s="6">
        <v>62701</v>
      </c>
      <c r="F13" s="6">
        <v>67851</v>
      </c>
    </row>
    <row r="14" spans="1:6" ht="13.5" customHeight="1">
      <c r="A14" s="11"/>
      <c r="B14" s="6"/>
      <c r="C14" s="7">
        <v>1332</v>
      </c>
      <c r="D14" s="6" t="s">
        <v>13</v>
      </c>
      <c r="E14" s="6"/>
      <c r="F14" s="6"/>
    </row>
    <row r="15" spans="1:6" ht="13.5" customHeight="1">
      <c r="A15" s="11" t="s">
        <v>18</v>
      </c>
      <c r="B15" s="6">
        <v>27093</v>
      </c>
      <c r="C15" s="6">
        <v>107734</v>
      </c>
      <c r="D15" s="6">
        <f aca="true" t="shared" si="0" ref="D15:D33">SUM(E15:F15)</f>
        <v>110530</v>
      </c>
      <c r="E15" s="6">
        <v>50238</v>
      </c>
      <c r="F15" s="6">
        <v>60292</v>
      </c>
    </row>
    <row r="16" spans="1:6" ht="13.5" customHeight="1">
      <c r="A16" s="11"/>
      <c r="B16" s="6"/>
      <c r="C16" s="7">
        <v>171</v>
      </c>
      <c r="D16" s="6" t="s">
        <v>13</v>
      </c>
      <c r="E16" s="6"/>
      <c r="F16" s="6"/>
    </row>
    <row r="17" spans="1:6" ht="13.5" customHeight="1">
      <c r="A17" s="11" t="s">
        <v>19</v>
      </c>
      <c r="B17" s="6">
        <v>14486</v>
      </c>
      <c r="C17" s="6">
        <v>61667</v>
      </c>
      <c r="D17" s="6">
        <f t="shared" si="0"/>
        <v>60947</v>
      </c>
      <c r="E17" s="6">
        <v>28115</v>
      </c>
      <c r="F17" s="6">
        <v>32832</v>
      </c>
    </row>
    <row r="18" spans="1:6" ht="13.5" customHeight="1">
      <c r="A18" s="11"/>
      <c r="B18" s="6"/>
      <c r="C18" s="6"/>
      <c r="D18" s="6" t="s">
        <v>13</v>
      </c>
      <c r="E18" s="6"/>
      <c r="F18" s="6"/>
    </row>
    <row r="19" spans="1:6" ht="13.5" customHeight="1">
      <c r="A19" s="11" t="s">
        <v>20</v>
      </c>
      <c r="B19" s="6">
        <v>13445</v>
      </c>
      <c r="C19" s="6">
        <v>68437</v>
      </c>
      <c r="D19" s="6">
        <f t="shared" si="0"/>
        <v>67981</v>
      </c>
      <c r="E19" s="6">
        <v>32144</v>
      </c>
      <c r="F19" s="6">
        <v>35837</v>
      </c>
    </row>
    <row r="20" spans="1:6" ht="13.5" customHeight="1">
      <c r="A20" s="11"/>
      <c r="B20" s="6"/>
      <c r="C20" s="6"/>
      <c r="D20" s="6" t="s">
        <v>13</v>
      </c>
      <c r="E20" s="6"/>
      <c r="F20" s="6"/>
    </row>
    <row r="21" spans="1:6" ht="13.5" customHeight="1">
      <c r="A21" s="11" t="s">
        <v>21</v>
      </c>
      <c r="B21" s="6">
        <v>11857</v>
      </c>
      <c r="C21" s="6">
        <v>51369</v>
      </c>
      <c r="D21" s="6">
        <f t="shared" si="0"/>
        <v>50734</v>
      </c>
      <c r="E21" s="6">
        <v>23639</v>
      </c>
      <c r="F21" s="6">
        <v>27095</v>
      </c>
    </row>
    <row r="22" spans="1:6" ht="13.5" customHeight="1">
      <c r="A22" s="11"/>
      <c r="B22" s="6"/>
      <c r="C22" s="6"/>
      <c r="D22" s="6"/>
      <c r="E22" s="6"/>
      <c r="F22" s="6"/>
    </row>
    <row r="23" spans="1:6" ht="13.5" customHeight="1">
      <c r="A23" s="11" t="s">
        <v>22</v>
      </c>
      <c r="B23" s="6">
        <v>9743</v>
      </c>
      <c r="C23" s="6">
        <v>45421</v>
      </c>
      <c r="D23" s="6">
        <f t="shared" si="0"/>
        <v>44257</v>
      </c>
      <c r="E23" s="6">
        <v>21158</v>
      </c>
      <c r="F23" s="6">
        <v>23099</v>
      </c>
    </row>
    <row r="24" spans="1:6" ht="13.5" customHeight="1">
      <c r="A24" s="11"/>
      <c r="B24" s="6"/>
      <c r="C24" s="6"/>
      <c r="D24" s="6" t="s">
        <v>13</v>
      </c>
      <c r="E24" s="6"/>
      <c r="F24" s="6" t="s">
        <v>13</v>
      </c>
    </row>
    <row r="25" spans="1:6" ht="13.5" customHeight="1">
      <c r="A25" s="11" t="s">
        <v>23</v>
      </c>
      <c r="B25" s="6">
        <v>8024</v>
      </c>
      <c r="C25" s="6">
        <v>37164</v>
      </c>
      <c r="D25" s="6">
        <f t="shared" si="0"/>
        <v>36888</v>
      </c>
      <c r="E25" s="6">
        <v>17647</v>
      </c>
      <c r="F25" s="6">
        <v>19241</v>
      </c>
    </row>
    <row r="26" spans="1:6" ht="13.5" customHeight="1">
      <c r="A26" s="11"/>
      <c r="B26" s="6"/>
      <c r="C26" s="6"/>
      <c r="D26" s="6" t="s">
        <v>13</v>
      </c>
      <c r="E26" s="6"/>
      <c r="F26" s="6"/>
    </row>
    <row r="27" spans="1:6" ht="13.5" customHeight="1">
      <c r="A27" s="11" t="s">
        <v>24</v>
      </c>
      <c r="B27" s="6">
        <v>7707</v>
      </c>
      <c r="C27" s="6">
        <v>34911</v>
      </c>
      <c r="D27" s="6">
        <f t="shared" si="0"/>
        <v>34192</v>
      </c>
      <c r="E27" s="6">
        <v>16100</v>
      </c>
      <c r="F27" s="6">
        <v>18092</v>
      </c>
    </row>
    <row r="28" spans="1:6" ht="13.5" customHeight="1">
      <c r="A28" s="11"/>
      <c r="B28" s="6" t="s">
        <v>13</v>
      </c>
      <c r="C28" s="6"/>
      <c r="D28" s="6" t="s">
        <v>13</v>
      </c>
      <c r="E28" s="6"/>
      <c r="F28" s="6"/>
    </row>
    <row r="29" spans="1:6" ht="13.5" customHeight="1">
      <c r="A29" s="11" t="s">
        <v>25</v>
      </c>
      <c r="B29" s="6">
        <v>5618</v>
      </c>
      <c r="C29" s="6">
        <v>27755</v>
      </c>
      <c r="D29" s="6">
        <f t="shared" si="0"/>
        <v>28190</v>
      </c>
      <c r="E29" s="6">
        <v>13691</v>
      </c>
      <c r="F29" s="6">
        <v>14499</v>
      </c>
    </row>
    <row r="30" spans="1:6" ht="13.5" customHeight="1">
      <c r="A30" s="11"/>
      <c r="B30" s="6"/>
      <c r="C30" s="6"/>
      <c r="D30" s="6" t="s">
        <v>13</v>
      </c>
      <c r="E30" s="6"/>
      <c r="F30" s="6"/>
    </row>
    <row r="31" spans="1:6" ht="13.5" customHeight="1">
      <c r="A31" s="11" t="s">
        <v>26</v>
      </c>
      <c r="B31" s="6">
        <v>6508</v>
      </c>
      <c r="C31" s="6">
        <v>28280</v>
      </c>
      <c r="D31" s="6">
        <f t="shared" si="0"/>
        <v>27481</v>
      </c>
      <c r="E31" s="6">
        <v>12865</v>
      </c>
      <c r="F31" s="6">
        <v>14616</v>
      </c>
    </row>
    <row r="32" spans="1:6" ht="13.5" customHeight="1">
      <c r="A32" s="11"/>
      <c r="B32" s="6"/>
      <c r="C32" s="6"/>
      <c r="D32" s="6" t="s">
        <v>13</v>
      </c>
      <c r="E32" s="6"/>
      <c r="F32" s="6"/>
    </row>
    <row r="33" spans="1:6" ht="13.5" customHeight="1">
      <c r="A33" s="11" t="s">
        <v>27</v>
      </c>
      <c r="B33" s="6">
        <v>6079</v>
      </c>
      <c r="C33" s="6">
        <v>27753</v>
      </c>
      <c r="D33" s="6">
        <f t="shared" si="0"/>
        <v>26868</v>
      </c>
      <c r="E33" s="6">
        <v>12743</v>
      </c>
      <c r="F33" s="6">
        <v>14125</v>
      </c>
    </row>
    <row r="34" spans="1:6" ht="13.5" customHeight="1">
      <c r="A34" s="11"/>
      <c r="B34" s="6"/>
      <c r="C34" s="6"/>
      <c r="D34" s="6"/>
      <c r="E34" s="6"/>
      <c r="F34" s="6"/>
    </row>
    <row r="35" spans="1:6" ht="13.5" customHeight="1">
      <c r="A35" s="11" t="s">
        <v>28</v>
      </c>
      <c r="B35" s="6">
        <f>SUM('[1]23.推計人口(2)'!C5)</f>
        <v>4319</v>
      </c>
      <c r="C35" s="6">
        <f>SUM('[1]23.推計人口(2)'!D5)</f>
        <v>19585</v>
      </c>
      <c r="D35" s="6">
        <f>SUM('[1]23.推計人口(2)'!E5)</f>
        <v>18397</v>
      </c>
      <c r="E35" s="6">
        <f>SUM('[1]23.推計人口(2)'!F5)</f>
        <v>8661</v>
      </c>
      <c r="F35" s="6">
        <f>SUM('[1]23.推計人口(2)'!G5)</f>
        <v>9736</v>
      </c>
    </row>
    <row r="36" spans="1:6" ht="13.5" customHeight="1">
      <c r="A36" s="11"/>
      <c r="B36" s="6"/>
      <c r="C36" s="6"/>
      <c r="D36" s="6"/>
      <c r="E36" s="6"/>
      <c r="F36" s="6"/>
    </row>
    <row r="37" spans="1:6" ht="13.5" customHeight="1">
      <c r="A37" s="11" t="s">
        <v>29</v>
      </c>
      <c r="B37" s="6">
        <f>SUM('[1]23.推計人口(2)'!C10)</f>
        <v>13365</v>
      </c>
      <c r="C37" s="6">
        <f>SUM('[1]23.推計人口(2)'!D10)</f>
        <v>62841</v>
      </c>
      <c r="D37" s="6">
        <f>SUM('[1]23.推計人口(2)'!E10)</f>
        <v>59975</v>
      </c>
      <c r="E37" s="6">
        <f>SUM('[1]23.推計人口(2)'!F10)</f>
        <v>28358</v>
      </c>
      <c r="F37" s="6">
        <f>SUM('[1]23.推計人口(2)'!G10)</f>
        <v>31617</v>
      </c>
    </row>
    <row r="38" spans="1:6" ht="13.5" customHeight="1">
      <c r="A38" s="11"/>
      <c r="B38" s="6"/>
      <c r="C38" s="6"/>
      <c r="D38" s="6"/>
      <c r="E38" s="6"/>
      <c r="F38" s="6"/>
    </row>
    <row r="39" spans="1:6" ht="13.5" customHeight="1">
      <c r="A39" s="11" t="s">
        <v>30</v>
      </c>
      <c r="B39" s="6">
        <f>SUM('[1]23.推計人口(2)'!C17)</f>
        <v>7805</v>
      </c>
      <c r="C39" s="6">
        <f>SUM('[1]23.推計人口(2)'!D17)</f>
        <v>36800</v>
      </c>
      <c r="D39" s="6">
        <f>SUM('[1]23.推計人口(2)'!E17)</f>
        <v>35452</v>
      </c>
      <c r="E39" s="6">
        <f>SUM('[1]23.推計人口(2)'!F17)</f>
        <v>16725</v>
      </c>
      <c r="F39" s="6">
        <f>SUM('[1]23.推計人口(2)'!G17)</f>
        <v>18727</v>
      </c>
    </row>
    <row r="40" spans="1:6" ht="13.5" customHeight="1">
      <c r="A40" s="11"/>
      <c r="B40" s="6"/>
      <c r="C40" s="12">
        <v>612</v>
      </c>
      <c r="D40" s="6"/>
      <c r="E40" s="6"/>
      <c r="F40" s="6"/>
    </row>
    <row r="41" spans="1:6" ht="13.5" customHeight="1">
      <c r="A41" s="11" t="s">
        <v>31</v>
      </c>
      <c r="B41" s="6">
        <f>SUM('[1]23.推計人口(2)'!C21:C22)</f>
        <v>15719</v>
      </c>
      <c r="C41" s="6">
        <f>SUM('[1]23.推計人口(2)'!D22)</f>
        <v>81544</v>
      </c>
      <c r="D41" s="6">
        <f>SUM('[1]23.推計人口(2)'!E21:E22)</f>
        <v>78828</v>
      </c>
      <c r="E41" s="6">
        <f>SUM('[1]23.推計人口(2)'!F21:F22)</f>
        <v>38220</v>
      </c>
      <c r="F41" s="6">
        <f>SUM('[1]23.推計人口(2)'!G21:G22)</f>
        <v>40608</v>
      </c>
    </row>
    <row r="42" spans="1:6" ht="13.5" customHeight="1">
      <c r="A42" s="11"/>
      <c r="B42" s="6"/>
      <c r="C42" s="6"/>
      <c r="D42" s="6"/>
      <c r="E42" s="6"/>
      <c r="F42" s="6"/>
    </row>
    <row r="43" spans="1:6" ht="13.5" customHeight="1">
      <c r="A43" s="11" t="s">
        <v>32</v>
      </c>
      <c r="B43" s="6">
        <f>SUM('[1]23.推計人口(2)'!C32)</f>
        <v>10174</v>
      </c>
      <c r="C43" s="6">
        <f>SUM('[1]23.推計人口(2)'!D32)</f>
        <v>47786</v>
      </c>
      <c r="D43" s="6">
        <f>SUM('[1]23.推計人口(2)'!E32)</f>
        <v>47211</v>
      </c>
      <c r="E43" s="6">
        <f>SUM('[1]23.推計人口(2)'!F32)</f>
        <v>22596</v>
      </c>
      <c r="F43" s="6">
        <f>SUM('[1]23.推計人口(2)'!G32)</f>
        <v>24615</v>
      </c>
    </row>
    <row r="44" spans="1:6" ht="13.5" customHeight="1">
      <c r="A44" s="11"/>
      <c r="B44" s="6"/>
      <c r="C44" s="6"/>
      <c r="D44" s="6"/>
      <c r="E44" s="6"/>
      <c r="F44" s="6"/>
    </row>
    <row r="45" spans="1:6" ht="13.5" customHeight="1">
      <c r="A45" s="11" t="s">
        <v>33</v>
      </c>
      <c r="B45" s="6">
        <f>SUM('[1]23.推計人口(2)'!C37)</f>
        <v>12609</v>
      </c>
      <c r="C45" s="6">
        <f>SUM('[1]23.推計人口(2)'!D37)</f>
        <v>62893</v>
      </c>
      <c r="D45" s="6">
        <f>SUM('[1]23.推計人口(2)'!E37)</f>
        <v>60483</v>
      </c>
      <c r="E45" s="6">
        <f>SUM('[1]23.推計人口(2)'!F37)</f>
        <v>29183</v>
      </c>
      <c r="F45" s="6">
        <f>SUM('[1]23.推計人口(2)'!G37)</f>
        <v>31300</v>
      </c>
    </row>
    <row r="46" spans="1:6" ht="13.5" customHeight="1">
      <c r="A46" s="11"/>
      <c r="B46" s="6"/>
      <c r="C46" s="12">
        <v>352</v>
      </c>
      <c r="D46" s="6"/>
      <c r="E46" s="6"/>
      <c r="F46" s="6"/>
    </row>
    <row r="47" spans="1:6" ht="13.5" customHeight="1">
      <c r="A47" s="11" t="s">
        <v>34</v>
      </c>
      <c r="B47" s="6">
        <f>SUM('[1]23.推計人口(2)'!J5:J6)</f>
        <v>17878</v>
      </c>
      <c r="C47" s="6">
        <f>SUM('[1]23.推計人口(2)'!K6)</f>
        <v>90784</v>
      </c>
      <c r="D47" s="6">
        <f>SUM('[1]23.推計人口(2)'!L5:L6)</f>
        <v>87402</v>
      </c>
      <c r="E47" s="6">
        <f>SUM('[1]23.推計人口(2)'!M5:M6)</f>
        <v>42187</v>
      </c>
      <c r="F47" s="6">
        <f>SUM('[1]23.推計人口(2)'!N5:N6)</f>
        <v>45215</v>
      </c>
    </row>
    <row r="48" spans="1:6" ht="13.5" customHeight="1">
      <c r="A48" s="11"/>
      <c r="B48" s="6"/>
      <c r="C48" s="6"/>
      <c r="D48" s="6"/>
      <c r="E48" s="6"/>
      <c r="F48" s="6"/>
    </row>
    <row r="49" spans="1:6" ht="13.5" customHeight="1">
      <c r="A49" s="11" t="s">
        <v>35</v>
      </c>
      <c r="B49" s="6">
        <f>SUM('[1]23.推計人口(2)'!J17)</f>
        <v>4424</v>
      </c>
      <c r="C49" s="6">
        <f>SUM('[1]23.推計人口(2)'!K17)</f>
        <v>21978</v>
      </c>
      <c r="D49" s="6">
        <f>SUM('[1]23.推計人口(2)'!L17)</f>
        <v>20935</v>
      </c>
      <c r="E49" s="6">
        <f>SUM('[1]23.推計人口(2)'!M17)</f>
        <v>10078</v>
      </c>
      <c r="F49" s="6">
        <f>SUM('[1]23.推計人口(2)'!N17)</f>
        <v>10857</v>
      </c>
    </row>
    <row r="50" spans="1:6" ht="13.5" customHeight="1">
      <c r="A50" s="11"/>
      <c r="B50" s="6"/>
      <c r="C50" s="12">
        <v>346</v>
      </c>
      <c r="D50" s="6"/>
      <c r="E50" s="6"/>
      <c r="F50" s="6"/>
    </row>
    <row r="51" spans="1:6" ht="13.5" customHeight="1">
      <c r="A51" s="11" t="s">
        <v>36</v>
      </c>
      <c r="B51" s="6">
        <f>SUM('[1]23.推計人口(2)'!J22:J23)</f>
        <v>9579</v>
      </c>
      <c r="C51" s="6">
        <f>SUM('[1]23.推計人口(2)'!K23)</f>
        <v>48675</v>
      </c>
      <c r="D51" s="6">
        <f>SUM('[1]23.推計人口(2)'!L22:L23)</f>
        <v>47233</v>
      </c>
      <c r="E51" s="6">
        <f>SUM('[1]23.推計人口(2)'!M22:M23)</f>
        <v>22953</v>
      </c>
      <c r="F51" s="6">
        <f>SUM('[1]23.推計人口(2)'!N22:N23)</f>
        <v>24280</v>
      </c>
    </row>
    <row r="52" spans="1:6" ht="13.5" customHeight="1">
      <c r="A52" s="11"/>
      <c r="B52" s="6"/>
      <c r="C52" s="6"/>
      <c r="D52" s="6"/>
      <c r="E52" s="6"/>
      <c r="F52" s="6"/>
    </row>
    <row r="53" spans="1:6" ht="13.5" customHeight="1">
      <c r="A53" s="11" t="s">
        <v>37</v>
      </c>
      <c r="B53" s="6">
        <f>SUM('[1]23.推計人口(2)'!J27)</f>
        <v>5577</v>
      </c>
      <c r="C53" s="6">
        <f>SUM('[1]23.推計人口(2)'!K27)</f>
        <v>30214</v>
      </c>
      <c r="D53" s="6">
        <f>SUM('[1]23.推計人口(2)'!L27)</f>
        <v>29290</v>
      </c>
      <c r="E53" s="6">
        <f>SUM('[1]23.推計人口(2)'!M27)</f>
        <v>14396</v>
      </c>
      <c r="F53" s="6">
        <f>SUM('[1]23.推計人口(2)'!N27)</f>
        <v>14894</v>
      </c>
    </row>
    <row r="54" spans="1:6" ht="13.5" customHeight="1">
      <c r="A54" s="11"/>
      <c r="B54" s="6"/>
      <c r="C54" s="6"/>
      <c r="D54" s="6"/>
      <c r="E54" s="6"/>
      <c r="F54" s="6"/>
    </row>
    <row r="55" spans="1:6" ht="13.5" customHeight="1">
      <c r="A55" s="11" t="s">
        <v>38</v>
      </c>
      <c r="B55" s="6">
        <f>SUM('[1]23.推計人口(2)'!J34)</f>
        <v>6781</v>
      </c>
      <c r="C55" s="6">
        <f>SUM('[1]23.推計人口(2)'!K34)</f>
        <v>33797</v>
      </c>
      <c r="D55" s="6">
        <f>SUM('[1]23.推計人口(2)'!L34)</f>
        <v>32293</v>
      </c>
      <c r="E55" s="6">
        <f>SUM('[1]23.推計人口(2)'!M34)</f>
        <v>15563</v>
      </c>
      <c r="F55" s="6">
        <f>SUM('[1]23.推計人口(2)'!N34)</f>
        <v>16730</v>
      </c>
    </row>
    <row r="56" spans="1:6" ht="13.5" customHeight="1">
      <c r="A56" s="11"/>
      <c r="B56" s="6"/>
      <c r="C56" s="6"/>
      <c r="D56" s="6"/>
      <c r="E56" s="6"/>
      <c r="F56" s="6"/>
    </row>
    <row r="57" spans="1:6" ht="13.5" customHeight="1">
      <c r="A57" s="11" t="s">
        <v>39</v>
      </c>
      <c r="B57" s="6">
        <f>SUM('[1]23.推計人口(2)'!J40)</f>
        <v>19132</v>
      </c>
      <c r="C57" s="6">
        <f>SUM('[1]23.推計人口(2)'!K40)</f>
        <v>87460</v>
      </c>
      <c r="D57" s="6">
        <f>SUM('[1]23.推計人口(2)'!L40)</f>
        <v>83468</v>
      </c>
      <c r="E57" s="6">
        <f>SUM('[1]23.推計人口(2)'!M40)</f>
        <v>39279</v>
      </c>
      <c r="F57" s="6">
        <f>SUM('[1]23.推計人口(2)'!N40)</f>
        <v>44189</v>
      </c>
    </row>
    <row r="58" spans="1:6" ht="13.5" customHeight="1">
      <c r="A58" s="13"/>
      <c r="B58" s="14"/>
      <c r="C58" s="14"/>
      <c r="D58" s="14"/>
      <c r="E58" s="14"/>
      <c r="F58" s="14"/>
    </row>
    <row r="59" spans="1:2" ht="13.5" customHeight="1">
      <c r="A59" s="15" t="s">
        <v>40</v>
      </c>
      <c r="B59" s="15"/>
    </row>
    <row r="60" ht="13.5" customHeight="1">
      <c r="A60" s="15" t="s">
        <v>41</v>
      </c>
    </row>
    <row r="61" ht="13.5" customHeight="1">
      <c r="A61" s="15" t="s">
        <v>42</v>
      </c>
    </row>
    <row r="62" ht="13.5" customHeight="1">
      <c r="A62" s="15" t="s">
        <v>43</v>
      </c>
    </row>
  </sheetData>
  <sheetProtection/>
  <mergeCells count="8">
    <mergeCell ref="A1:F1"/>
    <mergeCell ref="C2:D2"/>
    <mergeCell ref="E2:F2"/>
    <mergeCell ref="B3:D3"/>
    <mergeCell ref="E3:F3"/>
    <mergeCell ref="A4:A5"/>
    <mergeCell ref="B4:C4"/>
    <mergeCell ref="D4:F4"/>
  </mergeCells>
  <printOptions/>
  <pageMargins left="0.787" right="0.787" top="0.984" bottom="0.984" header="0.512" footer="0.512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4.125" style="1" customWidth="1"/>
    <col min="2" max="2" width="15.625" style="1" customWidth="1"/>
    <col min="3" max="7" width="12.625" style="1" customWidth="1"/>
    <col min="8" max="8" width="4.125" style="1" customWidth="1"/>
    <col min="9" max="9" width="15.625" style="1" customWidth="1"/>
    <col min="10" max="14" width="12.625" style="1" customWidth="1"/>
    <col min="15" max="16384" width="9.00390625" style="1" customWidth="1"/>
  </cols>
  <sheetData>
    <row r="1" ht="21.75" customHeight="1"/>
    <row r="2" spans="1:14" s="10" customFormat="1" ht="13.5" customHeight="1" thickBot="1">
      <c r="A2" s="26" t="s">
        <v>44</v>
      </c>
      <c r="B2" s="26"/>
      <c r="C2" s="26"/>
      <c r="D2" s="26"/>
      <c r="E2" s="26"/>
      <c r="F2" s="26"/>
      <c r="G2" s="26"/>
      <c r="K2" s="26" t="s">
        <v>44</v>
      </c>
      <c r="L2" s="26"/>
      <c r="M2" s="27" t="s">
        <v>45</v>
      </c>
      <c r="N2" s="27"/>
    </row>
    <row r="3" spans="1:14" ht="13.5" customHeight="1" thickTop="1">
      <c r="A3" s="28" t="s">
        <v>46</v>
      </c>
      <c r="B3" s="29"/>
      <c r="C3" s="23" t="s">
        <v>47</v>
      </c>
      <c r="D3" s="24"/>
      <c r="E3" s="24" t="s">
        <v>48</v>
      </c>
      <c r="F3" s="24"/>
      <c r="G3" s="25"/>
      <c r="H3" s="28" t="s">
        <v>46</v>
      </c>
      <c r="I3" s="29"/>
      <c r="J3" s="23" t="s">
        <v>47</v>
      </c>
      <c r="K3" s="24"/>
      <c r="L3" s="24" t="s">
        <v>48</v>
      </c>
      <c r="M3" s="24"/>
      <c r="N3" s="25"/>
    </row>
    <row r="4" spans="1:14" ht="13.5" customHeight="1">
      <c r="A4" s="30"/>
      <c r="B4" s="31"/>
      <c r="C4" s="2" t="s">
        <v>49</v>
      </c>
      <c r="D4" s="3" t="s">
        <v>50</v>
      </c>
      <c r="E4" s="3" t="s">
        <v>51</v>
      </c>
      <c r="F4" s="3" t="s">
        <v>52</v>
      </c>
      <c r="G4" s="4" t="s">
        <v>53</v>
      </c>
      <c r="H4" s="30"/>
      <c r="I4" s="31"/>
      <c r="J4" s="2" t="s">
        <v>49</v>
      </c>
      <c r="K4" s="3" t="s">
        <v>50</v>
      </c>
      <c r="L4" s="3" t="s">
        <v>51</v>
      </c>
      <c r="M4" s="3" t="s">
        <v>52</v>
      </c>
      <c r="N4" s="4" t="s">
        <v>53</v>
      </c>
    </row>
    <row r="5" spans="1:14" ht="13.5" customHeight="1">
      <c r="A5" s="32" t="s">
        <v>28</v>
      </c>
      <c r="B5" s="33"/>
      <c r="C5" s="34">
        <f>SUM(C6:C8)</f>
        <v>4319</v>
      </c>
      <c r="D5" s="34">
        <f>SUM(D6:D8)</f>
        <v>19585</v>
      </c>
      <c r="E5" s="34">
        <f>SUM(F5:G5)</f>
        <v>18397</v>
      </c>
      <c r="F5" s="34">
        <f>SUM(F6:F8)</f>
        <v>8661</v>
      </c>
      <c r="G5" s="34">
        <f>SUM(G6:G8)</f>
        <v>9736</v>
      </c>
      <c r="H5" s="35" t="s">
        <v>34</v>
      </c>
      <c r="I5" s="36"/>
      <c r="J5" s="37">
        <f>SUM(J7:J15)</f>
        <v>17878</v>
      </c>
      <c r="K5" s="38">
        <f>SUM(K8)</f>
        <v>352</v>
      </c>
      <c r="L5" s="37">
        <f>SUM(M5:N6)</f>
        <v>87402</v>
      </c>
      <c r="M5" s="37">
        <f>SUM(M7:M15)</f>
        <v>42187</v>
      </c>
      <c r="N5" s="37">
        <f>SUM(N7:N15)</f>
        <v>45215</v>
      </c>
    </row>
    <row r="6" spans="1:14" ht="13.5" customHeight="1">
      <c r="A6" s="39"/>
      <c r="B6" s="11" t="s">
        <v>54</v>
      </c>
      <c r="C6" s="6">
        <v>945</v>
      </c>
      <c r="D6" s="6">
        <v>4484</v>
      </c>
      <c r="E6" s="6">
        <f>SUM(F6:G6)</f>
        <v>4259</v>
      </c>
      <c r="F6" s="6">
        <v>2054</v>
      </c>
      <c r="G6" s="6">
        <v>2205</v>
      </c>
      <c r="H6" s="40"/>
      <c r="I6" s="41"/>
      <c r="J6" s="37"/>
      <c r="K6" s="9">
        <f>SUM(K10:K15)+K7+K9</f>
        <v>90784</v>
      </c>
      <c r="L6" s="37"/>
      <c r="M6" s="37"/>
      <c r="N6" s="37"/>
    </row>
    <row r="7" spans="1:14" ht="13.5" customHeight="1">
      <c r="A7" s="39"/>
      <c r="B7" s="11" t="s">
        <v>55</v>
      </c>
      <c r="C7" s="6">
        <v>1687</v>
      </c>
      <c r="D7" s="6">
        <v>7608</v>
      </c>
      <c r="E7" s="6">
        <f aca="true" t="shared" si="0" ref="E7:E45">SUM(F7:G7)</f>
        <v>7048</v>
      </c>
      <c r="F7" s="6">
        <v>3279</v>
      </c>
      <c r="G7" s="6">
        <v>3769</v>
      </c>
      <c r="H7" s="39"/>
      <c r="I7" s="11" t="s">
        <v>56</v>
      </c>
      <c r="J7" s="6">
        <v>2949</v>
      </c>
      <c r="K7" s="6">
        <v>15916</v>
      </c>
      <c r="L7" s="6">
        <f>SUM(M7:N7)</f>
        <v>15191</v>
      </c>
      <c r="M7" s="6">
        <v>7294</v>
      </c>
      <c r="N7" s="6">
        <v>7897</v>
      </c>
    </row>
    <row r="8" spans="1:14" ht="13.5" customHeight="1">
      <c r="A8" s="39"/>
      <c r="B8" s="11" t="s">
        <v>57</v>
      </c>
      <c r="C8" s="6">
        <v>1687</v>
      </c>
      <c r="D8" s="6">
        <v>7493</v>
      </c>
      <c r="E8" s="6">
        <f t="shared" si="0"/>
        <v>7090</v>
      </c>
      <c r="F8" s="6">
        <v>3328</v>
      </c>
      <c r="G8" s="6">
        <v>3762</v>
      </c>
      <c r="H8" s="39"/>
      <c r="I8" s="42" t="s">
        <v>58</v>
      </c>
      <c r="J8" s="43">
        <v>4527</v>
      </c>
      <c r="K8" s="12">
        <v>352</v>
      </c>
      <c r="L8" s="43">
        <f>SUM(M8:N9)</f>
        <v>22473</v>
      </c>
      <c r="M8" s="43">
        <v>10991</v>
      </c>
      <c r="N8" s="43">
        <v>11482</v>
      </c>
    </row>
    <row r="9" spans="1:14" ht="13.5" customHeight="1">
      <c r="A9" s="39"/>
      <c r="B9" s="11"/>
      <c r="C9" s="6"/>
      <c r="D9" s="6"/>
      <c r="E9" s="6" t="s">
        <v>13</v>
      </c>
      <c r="F9" s="6"/>
      <c r="G9" s="6"/>
      <c r="H9" s="39"/>
      <c r="I9" s="44"/>
      <c r="J9" s="43"/>
      <c r="K9" s="6">
        <v>22656</v>
      </c>
      <c r="L9" s="43"/>
      <c r="M9" s="43"/>
      <c r="N9" s="43"/>
    </row>
    <row r="10" spans="1:14" ht="13.5" customHeight="1">
      <c r="A10" s="45" t="s">
        <v>29</v>
      </c>
      <c r="B10" s="46"/>
      <c r="C10" s="9">
        <f>SUM(C11:C15)</f>
        <v>13365</v>
      </c>
      <c r="D10" s="9">
        <f>SUM(D11:D15)</f>
        <v>62841</v>
      </c>
      <c r="E10" s="9">
        <f t="shared" si="0"/>
        <v>59975</v>
      </c>
      <c r="F10" s="9">
        <f>SUM(F11:F15)</f>
        <v>28358</v>
      </c>
      <c r="G10" s="9">
        <f>SUM(G11:G15)</f>
        <v>31617</v>
      </c>
      <c r="H10" s="39"/>
      <c r="I10" s="11" t="s">
        <v>59</v>
      </c>
      <c r="J10" s="6">
        <v>1143</v>
      </c>
      <c r="K10" s="6">
        <v>5657</v>
      </c>
      <c r="L10" s="6">
        <f aca="true" t="shared" si="1" ref="L10:L15">SUM(M10:N10)</f>
        <v>5388</v>
      </c>
      <c r="M10" s="6">
        <v>2625</v>
      </c>
      <c r="N10" s="6">
        <v>2763</v>
      </c>
    </row>
    <row r="11" spans="1:14" ht="13.5" customHeight="1">
      <c r="A11" s="39"/>
      <c r="B11" s="11" t="s">
        <v>60</v>
      </c>
      <c r="C11" s="6">
        <v>2472</v>
      </c>
      <c r="D11" s="6">
        <v>11215</v>
      </c>
      <c r="E11" s="6">
        <f t="shared" si="0"/>
        <v>10529</v>
      </c>
      <c r="F11" s="6">
        <v>4923</v>
      </c>
      <c r="G11" s="6">
        <v>5606</v>
      </c>
      <c r="H11" s="39"/>
      <c r="I11" s="11" t="s">
        <v>61</v>
      </c>
      <c r="J11" s="6">
        <v>2875</v>
      </c>
      <c r="K11" s="6">
        <v>14530</v>
      </c>
      <c r="L11" s="6">
        <f t="shared" si="1"/>
        <v>13991</v>
      </c>
      <c r="M11" s="6">
        <v>6778</v>
      </c>
      <c r="N11" s="6">
        <v>7213</v>
      </c>
    </row>
    <row r="12" spans="1:14" ht="13.5" customHeight="1">
      <c r="A12" s="39"/>
      <c r="B12" s="11" t="s">
        <v>62</v>
      </c>
      <c r="C12" s="6">
        <v>841</v>
      </c>
      <c r="D12" s="6">
        <v>4055</v>
      </c>
      <c r="E12" s="6">
        <f t="shared" si="0"/>
        <v>4006</v>
      </c>
      <c r="F12" s="6">
        <v>1906</v>
      </c>
      <c r="G12" s="6">
        <v>2100</v>
      </c>
      <c r="H12" s="39"/>
      <c r="I12" s="11" t="s">
        <v>63</v>
      </c>
      <c r="J12" s="6">
        <v>1535</v>
      </c>
      <c r="K12" s="6">
        <v>7653</v>
      </c>
      <c r="L12" s="6">
        <f t="shared" si="1"/>
        <v>7211</v>
      </c>
      <c r="M12" s="6">
        <v>3474</v>
      </c>
      <c r="N12" s="6">
        <v>3737</v>
      </c>
    </row>
    <row r="13" spans="1:14" ht="13.5" customHeight="1">
      <c r="A13" s="39"/>
      <c r="B13" s="11" t="s">
        <v>64</v>
      </c>
      <c r="C13" s="6">
        <v>5361</v>
      </c>
      <c r="D13" s="6">
        <v>24562</v>
      </c>
      <c r="E13" s="6">
        <f t="shared" si="0"/>
        <v>23466</v>
      </c>
      <c r="F13" s="6">
        <v>11066</v>
      </c>
      <c r="G13" s="6">
        <v>12400</v>
      </c>
      <c r="H13" s="39"/>
      <c r="I13" s="11" t="s">
        <v>65</v>
      </c>
      <c r="J13" s="6">
        <v>2411</v>
      </c>
      <c r="K13" s="6">
        <v>12424</v>
      </c>
      <c r="L13" s="6">
        <f t="shared" si="1"/>
        <v>11865</v>
      </c>
      <c r="M13" s="6">
        <v>5689</v>
      </c>
      <c r="N13" s="6">
        <v>6176</v>
      </c>
    </row>
    <row r="14" spans="1:14" ht="13.5" customHeight="1">
      <c r="A14" s="39"/>
      <c r="B14" s="11" t="s">
        <v>66</v>
      </c>
      <c r="C14" s="6">
        <v>1516</v>
      </c>
      <c r="D14" s="6">
        <v>7569</v>
      </c>
      <c r="E14" s="6">
        <f t="shared" si="0"/>
        <v>7201</v>
      </c>
      <c r="F14" s="6">
        <v>3467</v>
      </c>
      <c r="G14" s="6">
        <v>3734</v>
      </c>
      <c r="H14" s="39"/>
      <c r="I14" s="11" t="s">
        <v>67</v>
      </c>
      <c r="J14" s="6">
        <v>873</v>
      </c>
      <c r="K14" s="6">
        <v>4460</v>
      </c>
      <c r="L14" s="6">
        <f t="shared" si="1"/>
        <v>4176</v>
      </c>
      <c r="M14" s="6">
        <v>1948</v>
      </c>
      <c r="N14" s="6">
        <v>2228</v>
      </c>
    </row>
    <row r="15" spans="1:14" ht="13.5" customHeight="1">
      <c r="A15" s="39"/>
      <c r="B15" s="11" t="s">
        <v>68</v>
      </c>
      <c r="C15" s="6">
        <v>3175</v>
      </c>
      <c r="D15" s="6">
        <v>15440</v>
      </c>
      <c r="E15" s="6">
        <f t="shared" si="0"/>
        <v>14773</v>
      </c>
      <c r="F15" s="6">
        <v>6996</v>
      </c>
      <c r="G15" s="6">
        <v>7777</v>
      </c>
      <c r="H15" s="39"/>
      <c r="I15" s="11" t="s">
        <v>69</v>
      </c>
      <c r="J15" s="6">
        <v>1565</v>
      </c>
      <c r="K15" s="6">
        <v>7488</v>
      </c>
      <c r="L15" s="6">
        <f t="shared" si="1"/>
        <v>7107</v>
      </c>
      <c r="M15" s="6">
        <v>3388</v>
      </c>
      <c r="N15" s="6">
        <v>3719</v>
      </c>
    </row>
    <row r="16" spans="1:14" ht="13.5" customHeight="1">
      <c r="A16" s="39"/>
      <c r="B16" s="11"/>
      <c r="C16" s="6"/>
      <c r="D16" s="6"/>
      <c r="E16" s="6" t="s">
        <v>13</v>
      </c>
      <c r="F16" s="6"/>
      <c r="G16" s="6"/>
      <c r="H16" s="39"/>
      <c r="I16" s="11" t="s">
        <v>13</v>
      </c>
      <c r="J16" s="6"/>
      <c r="K16" s="6"/>
      <c r="L16" s="6"/>
      <c r="M16" s="6"/>
      <c r="N16" s="6"/>
    </row>
    <row r="17" spans="1:14" ht="13.5" customHeight="1">
      <c r="A17" s="45" t="s">
        <v>30</v>
      </c>
      <c r="B17" s="46"/>
      <c r="C17" s="9">
        <f>SUM(C18:C19)</f>
        <v>7805</v>
      </c>
      <c r="D17" s="9">
        <f>SUM(D18:D19)</f>
        <v>36800</v>
      </c>
      <c r="E17" s="9">
        <f t="shared" si="0"/>
        <v>35452</v>
      </c>
      <c r="F17" s="9">
        <f>SUM(F18:F19)</f>
        <v>16725</v>
      </c>
      <c r="G17" s="9">
        <f>SUM(G18:G19)</f>
        <v>18727</v>
      </c>
      <c r="H17" s="45" t="s">
        <v>35</v>
      </c>
      <c r="I17" s="47"/>
      <c r="J17" s="9">
        <f>SUM(J18:J20)</f>
        <v>4424</v>
      </c>
      <c r="K17" s="9">
        <f>SUM(K18:K20)</f>
        <v>21978</v>
      </c>
      <c r="L17" s="9">
        <f>SUM(M17:N17)</f>
        <v>20935</v>
      </c>
      <c r="M17" s="9">
        <f>SUM(M18:M20)</f>
        <v>10078</v>
      </c>
      <c r="N17" s="9">
        <f>SUM(N18:N20)</f>
        <v>10857</v>
      </c>
    </row>
    <row r="18" spans="1:14" ht="13.5" customHeight="1">
      <c r="A18" s="39"/>
      <c r="B18" s="11" t="s">
        <v>70</v>
      </c>
      <c r="C18" s="6">
        <v>4535</v>
      </c>
      <c r="D18" s="6">
        <v>21494</v>
      </c>
      <c r="E18" s="6">
        <f t="shared" si="0"/>
        <v>20751</v>
      </c>
      <c r="F18" s="6">
        <v>9698</v>
      </c>
      <c r="G18" s="6">
        <v>11053</v>
      </c>
      <c r="H18" s="39"/>
      <c r="I18" s="11" t="s">
        <v>71</v>
      </c>
      <c r="J18" s="6">
        <v>1355</v>
      </c>
      <c r="K18" s="6">
        <v>6882</v>
      </c>
      <c r="L18" s="6">
        <f>SUM(M18:N18)</f>
        <v>6543</v>
      </c>
      <c r="M18" s="6">
        <v>3200</v>
      </c>
      <c r="N18" s="6">
        <v>3343</v>
      </c>
    </row>
    <row r="19" spans="1:14" ht="13.5" customHeight="1">
      <c r="A19" s="39"/>
      <c r="B19" s="11" t="s">
        <v>72</v>
      </c>
      <c r="C19" s="6">
        <v>3270</v>
      </c>
      <c r="D19" s="6">
        <v>15306</v>
      </c>
      <c r="E19" s="6">
        <f t="shared" si="0"/>
        <v>14701</v>
      </c>
      <c r="F19" s="6">
        <v>7027</v>
      </c>
      <c r="G19" s="6">
        <v>7674</v>
      </c>
      <c r="H19" s="39"/>
      <c r="I19" s="11" t="s">
        <v>73</v>
      </c>
      <c r="J19" s="6">
        <v>1815</v>
      </c>
      <c r="K19" s="6">
        <v>8948</v>
      </c>
      <c r="L19" s="6">
        <f>SUM(M19:N19)</f>
        <v>8621</v>
      </c>
      <c r="M19" s="6">
        <v>4152</v>
      </c>
      <c r="N19" s="6">
        <v>4469</v>
      </c>
    </row>
    <row r="20" spans="1:14" ht="13.5" customHeight="1">
      <c r="A20" s="39"/>
      <c r="B20" s="11"/>
      <c r="C20" s="6"/>
      <c r="D20" s="6"/>
      <c r="E20" s="6" t="s">
        <v>13</v>
      </c>
      <c r="F20" s="6"/>
      <c r="G20" s="6"/>
      <c r="H20" s="39"/>
      <c r="I20" s="11" t="s">
        <v>74</v>
      </c>
      <c r="J20" s="6">
        <v>1254</v>
      </c>
      <c r="K20" s="6">
        <v>6148</v>
      </c>
      <c r="L20" s="6">
        <f>SUM(M20:N20)</f>
        <v>5771</v>
      </c>
      <c r="M20" s="6">
        <v>2726</v>
      </c>
      <c r="N20" s="6">
        <v>3045</v>
      </c>
    </row>
    <row r="21" spans="1:14" ht="13.5" customHeight="1">
      <c r="A21" s="48" t="s">
        <v>31</v>
      </c>
      <c r="B21" s="41"/>
      <c r="C21" s="37">
        <f>SUM(C23:C30)</f>
        <v>15719</v>
      </c>
      <c r="D21" s="12">
        <f>SUM(D24+D29)</f>
        <v>612</v>
      </c>
      <c r="E21" s="37">
        <f>SUM(F21:G22)</f>
        <v>78828</v>
      </c>
      <c r="F21" s="37">
        <f>SUM(F23:F30)</f>
        <v>38220</v>
      </c>
      <c r="G21" s="37">
        <f>SUM(G23:G30)</f>
        <v>40608</v>
      </c>
      <c r="H21" s="39"/>
      <c r="I21" s="11" t="s">
        <v>13</v>
      </c>
      <c r="J21" s="6"/>
      <c r="K21" s="6"/>
      <c r="L21" s="6"/>
      <c r="M21" s="6"/>
      <c r="N21" s="6"/>
    </row>
    <row r="22" spans="1:14" ht="13.5" customHeight="1">
      <c r="A22" s="40"/>
      <c r="B22" s="41"/>
      <c r="C22" s="37"/>
      <c r="D22" s="9">
        <f>SUM(D25:D28)+D23+D30</f>
        <v>81544</v>
      </c>
      <c r="E22" s="37"/>
      <c r="F22" s="37"/>
      <c r="G22" s="37"/>
      <c r="H22" s="48" t="s">
        <v>36</v>
      </c>
      <c r="I22" s="41"/>
      <c r="J22" s="37">
        <v>9579</v>
      </c>
      <c r="K22" s="12">
        <f>SUM(K25)</f>
        <v>346</v>
      </c>
      <c r="L22" s="37">
        <f>SUM(M22:N23)</f>
        <v>47233</v>
      </c>
      <c r="M22" s="37">
        <f>SUM(M24:M26)</f>
        <v>22953</v>
      </c>
      <c r="N22" s="37">
        <f>SUM(N24:N26)</f>
        <v>24280</v>
      </c>
    </row>
    <row r="23" spans="1:14" ht="13.5" customHeight="1">
      <c r="A23" s="39"/>
      <c r="B23" s="11" t="s">
        <v>75</v>
      </c>
      <c r="C23" s="6">
        <v>3460</v>
      </c>
      <c r="D23" s="6">
        <v>17837</v>
      </c>
      <c r="E23" s="6">
        <f t="shared" si="0"/>
        <v>17141</v>
      </c>
      <c r="F23" s="6">
        <v>8214</v>
      </c>
      <c r="G23" s="6">
        <v>8927</v>
      </c>
      <c r="H23" s="40"/>
      <c r="I23" s="41"/>
      <c r="J23" s="37"/>
      <c r="K23" s="9">
        <f>SUM(K24+K26)</f>
        <v>48675</v>
      </c>
      <c r="L23" s="37"/>
      <c r="M23" s="37"/>
      <c r="N23" s="37"/>
    </row>
    <row r="24" spans="1:14" ht="13.5" customHeight="1">
      <c r="A24" s="39"/>
      <c r="B24" s="42" t="s">
        <v>76</v>
      </c>
      <c r="C24" s="43">
        <v>2731</v>
      </c>
      <c r="D24" s="12">
        <v>62</v>
      </c>
      <c r="E24" s="43">
        <f>SUM(F24:G25)</f>
        <v>14317</v>
      </c>
      <c r="F24" s="43">
        <v>6888</v>
      </c>
      <c r="G24" s="43">
        <v>7429</v>
      </c>
      <c r="H24" s="39"/>
      <c r="I24" s="11" t="s">
        <v>77</v>
      </c>
      <c r="J24" s="6">
        <v>9976</v>
      </c>
      <c r="K24" s="6">
        <v>20375</v>
      </c>
      <c r="L24" s="6">
        <f>SUM(M24:N24)</f>
        <v>19700</v>
      </c>
      <c r="M24" s="6">
        <v>9580</v>
      </c>
      <c r="N24" s="6">
        <v>10120</v>
      </c>
    </row>
    <row r="25" spans="1:14" ht="13.5" customHeight="1">
      <c r="A25" s="39"/>
      <c r="B25" s="42"/>
      <c r="C25" s="43"/>
      <c r="D25" s="6">
        <v>14742</v>
      </c>
      <c r="E25" s="43"/>
      <c r="F25" s="43"/>
      <c r="G25" s="43"/>
      <c r="H25" s="39"/>
      <c r="I25" s="42" t="s">
        <v>78</v>
      </c>
      <c r="J25" s="43">
        <v>5603</v>
      </c>
      <c r="K25" s="12">
        <v>346</v>
      </c>
      <c r="L25" s="43">
        <f>SUM(M25:N26)</f>
        <v>27533</v>
      </c>
      <c r="M25" s="43">
        <v>13373</v>
      </c>
      <c r="N25" s="43">
        <v>14160</v>
      </c>
    </row>
    <row r="26" spans="1:14" ht="13.5" customHeight="1">
      <c r="A26" s="39"/>
      <c r="B26" s="11" t="s">
        <v>79</v>
      </c>
      <c r="C26" s="6">
        <v>1633</v>
      </c>
      <c r="D26" s="6">
        <v>9009</v>
      </c>
      <c r="E26" s="6">
        <f t="shared" si="0"/>
        <v>8577</v>
      </c>
      <c r="F26" s="6">
        <v>4097</v>
      </c>
      <c r="G26" s="6">
        <v>4480</v>
      </c>
      <c r="H26" s="39"/>
      <c r="I26" s="44"/>
      <c r="J26" s="43"/>
      <c r="K26" s="6">
        <v>28300</v>
      </c>
      <c r="L26" s="43"/>
      <c r="M26" s="43"/>
      <c r="N26" s="43"/>
    </row>
    <row r="27" spans="1:14" ht="13.5" customHeight="1">
      <c r="A27" s="39"/>
      <c r="B27" s="11" t="s">
        <v>80</v>
      </c>
      <c r="C27" s="6">
        <v>2086</v>
      </c>
      <c r="D27" s="6">
        <v>10987</v>
      </c>
      <c r="E27" s="6">
        <f t="shared" si="0"/>
        <v>10544</v>
      </c>
      <c r="F27" s="6">
        <v>5112</v>
      </c>
      <c r="G27" s="6">
        <v>5432</v>
      </c>
      <c r="H27" s="45" t="s">
        <v>37</v>
      </c>
      <c r="I27" s="47"/>
      <c r="J27" s="9">
        <f>SUM(J28:J32)</f>
        <v>5577</v>
      </c>
      <c r="K27" s="9">
        <f>SUM(K28:K32)</f>
        <v>30214</v>
      </c>
      <c r="L27" s="9">
        <f aca="true" t="shared" si="2" ref="L27:L32">SUM(M27:N27)</f>
        <v>29290</v>
      </c>
      <c r="M27" s="9">
        <f>SUM(M28:M32)</f>
        <v>14396</v>
      </c>
      <c r="N27" s="9">
        <f>SUM(N28:N32)</f>
        <v>14894</v>
      </c>
    </row>
    <row r="28" spans="1:14" ht="13.5" customHeight="1">
      <c r="A28" s="39"/>
      <c r="B28" s="11" t="s">
        <v>81</v>
      </c>
      <c r="C28" s="6">
        <v>3109</v>
      </c>
      <c r="D28" s="6">
        <v>16287</v>
      </c>
      <c r="E28" s="6">
        <f t="shared" si="0"/>
        <v>15725</v>
      </c>
      <c r="F28" s="6">
        <v>7620</v>
      </c>
      <c r="G28" s="6">
        <v>8105</v>
      </c>
      <c r="H28" s="39"/>
      <c r="I28" s="11" t="s">
        <v>82</v>
      </c>
      <c r="J28" s="6">
        <v>563</v>
      </c>
      <c r="K28" s="6">
        <v>3143</v>
      </c>
      <c r="L28" s="6">
        <f t="shared" si="2"/>
        <v>2996</v>
      </c>
      <c r="M28" s="6">
        <v>1500</v>
      </c>
      <c r="N28" s="6">
        <v>1496</v>
      </c>
    </row>
    <row r="29" spans="1:14" ht="13.5" customHeight="1">
      <c r="A29" s="39"/>
      <c r="B29" s="42" t="s">
        <v>83</v>
      </c>
      <c r="C29" s="43">
        <v>2700</v>
      </c>
      <c r="D29" s="12">
        <v>550</v>
      </c>
      <c r="E29" s="43">
        <f>SUM(F29:G30)</f>
        <v>12524</v>
      </c>
      <c r="F29" s="43">
        <v>6289</v>
      </c>
      <c r="G29" s="43">
        <v>6235</v>
      </c>
      <c r="H29" s="39"/>
      <c r="I29" s="11" t="s">
        <v>84</v>
      </c>
      <c r="J29" s="6">
        <v>1095</v>
      </c>
      <c r="K29" s="6">
        <v>5277</v>
      </c>
      <c r="L29" s="6">
        <f t="shared" si="2"/>
        <v>5198</v>
      </c>
      <c r="M29" s="6">
        <v>2666</v>
      </c>
      <c r="N29" s="6">
        <v>2532</v>
      </c>
    </row>
    <row r="30" spans="1:14" ht="13.5" customHeight="1">
      <c r="A30" s="39"/>
      <c r="B30" s="42"/>
      <c r="C30" s="43"/>
      <c r="D30" s="6">
        <v>12682</v>
      </c>
      <c r="E30" s="43"/>
      <c r="F30" s="43"/>
      <c r="G30" s="43"/>
      <c r="H30" s="39"/>
      <c r="I30" s="11" t="s">
        <v>85</v>
      </c>
      <c r="J30" s="6">
        <v>573</v>
      </c>
      <c r="K30" s="6">
        <v>3333</v>
      </c>
      <c r="L30" s="6">
        <f t="shared" si="2"/>
        <v>3233</v>
      </c>
      <c r="M30" s="6">
        <v>1621</v>
      </c>
      <c r="N30" s="6">
        <v>1612</v>
      </c>
    </row>
    <row r="31" spans="1:14" ht="13.5" customHeight="1">
      <c r="A31" s="49" t="s">
        <v>13</v>
      </c>
      <c r="B31" s="50"/>
      <c r="C31" s="6"/>
      <c r="D31" s="6"/>
      <c r="E31" s="6" t="s">
        <v>13</v>
      </c>
      <c r="F31" s="6"/>
      <c r="G31" s="6"/>
      <c r="H31" s="39"/>
      <c r="I31" s="11" t="s">
        <v>86</v>
      </c>
      <c r="J31" s="6">
        <v>1107</v>
      </c>
      <c r="K31" s="6">
        <v>6168</v>
      </c>
      <c r="L31" s="6">
        <f t="shared" si="2"/>
        <v>5951</v>
      </c>
      <c r="M31" s="6">
        <v>2903</v>
      </c>
      <c r="N31" s="6">
        <v>3048</v>
      </c>
    </row>
    <row r="32" spans="1:14" ht="13.5" customHeight="1">
      <c r="A32" s="45" t="s">
        <v>32</v>
      </c>
      <c r="B32" s="46"/>
      <c r="C32" s="9">
        <f>SUM(C33:C35)</f>
        <v>10174</v>
      </c>
      <c r="D32" s="9">
        <f>SUM(D33:D35)</f>
        <v>47786</v>
      </c>
      <c r="E32" s="9">
        <f t="shared" si="0"/>
        <v>47211</v>
      </c>
      <c r="F32" s="9">
        <f>SUM(F33:F35)</f>
        <v>22596</v>
      </c>
      <c r="G32" s="9">
        <f>SUM(G33:G35)</f>
        <v>24615</v>
      </c>
      <c r="H32" s="39"/>
      <c r="I32" s="11" t="s">
        <v>87</v>
      </c>
      <c r="J32" s="6">
        <v>2239</v>
      </c>
      <c r="K32" s="6">
        <v>12293</v>
      </c>
      <c r="L32" s="6">
        <f t="shared" si="2"/>
        <v>11912</v>
      </c>
      <c r="M32" s="6">
        <v>5706</v>
      </c>
      <c r="N32" s="6">
        <v>6206</v>
      </c>
    </row>
    <row r="33" spans="1:14" ht="13.5" customHeight="1">
      <c r="A33" s="39"/>
      <c r="B33" s="11" t="s">
        <v>88</v>
      </c>
      <c r="C33" s="6">
        <v>1678</v>
      </c>
      <c r="D33" s="6">
        <v>7885</v>
      </c>
      <c r="E33" s="6">
        <f t="shared" si="0"/>
        <v>7811</v>
      </c>
      <c r="F33" s="6">
        <v>3615</v>
      </c>
      <c r="G33" s="6">
        <v>4196</v>
      </c>
      <c r="H33" s="51" t="s">
        <v>13</v>
      </c>
      <c r="I33" s="52"/>
      <c r="J33" s="6"/>
      <c r="K33" s="6"/>
      <c r="L33" s="6"/>
      <c r="M33" s="6"/>
      <c r="N33" s="6"/>
    </row>
    <row r="34" spans="1:14" ht="13.5" customHeight="1">
      <c r="A34" s="39"/>
      <c r="B34" s="11" t="s">
        <v>89</v>
      </c>
      <c r="C34" s="6">
        <v>2934</v>
      </c>
      <c r="D34" s="6">
        <v>14060</v>
      </c>
      <c r="E34" s="6">
        <f t="shared" si="0"/>
        <v>13686</v>
      </c>
      <c r="F34" s="6">
        <v>6432</v>
      </c>
      <c r="G34" s="6">
        <v>7254</v>
      </c>
      <c r="H34" s="45" t="s">
        <v>38</v>
      </c>
      <c r="I34" s="47"/>
      <c r="J34" s="9">
        <f>SUM(J35:J38)</f>
        <v>6781</v>
      </c>
      <c r="K34" s="9">
        <f>SUM(K35:K38)</f>
        <v>33797</v>
      </c>
      <c r="L34" s="9">
        <f>SUM(M34:N34)</f>
        <v>32293</v>
      </c>
      <c r="M34" s="9">
        <f>SUM(M35:M38)</f>
        <v>15563</v>
      </c>
      <c r="N34" s="9">
        <v>16730</v>
      </c>
    </row>
    <row r="35" spans="1:14" ht="13.5" customHeight="1">
      <c r="A35" s="39"/>
      <c r="B35" s="11" t="s">
        <v>90</v>
      </c>
      <c r="C35" s="6">
        <v>5562</v>
      </c>
      <c r="D35" s="6">
        <v>25841</v>
      </c>
      <c r="E35" s="6">
        <f t="shared" si="0"/>
        <v>25714</v>
      </c>
      <c r="F35" s="6">
        <v>12549</v>
      </c>
      <c r="G35" s="6">
        <v>13165</v>
      </c>
      <c r="H35" s="39"/>
      <c r="I35" s="11" t="s">
        <v>91</v>
      </c>
      <c r="J35" s="6">
        <v>1607</v>
      </c>
      <c r="K35" s="6">
        <v>7510</v>
      </c>
      <c r="L35" s="6">
        <f>SUM(M35:N35)</f>
        <v>7184</v>
      </c>
      <c r="M35" s="6">
        <v>3399</v>
      </c>
      <c r="N35" s="6">
        <v>3785</v>
      </c>
    </row>
    <row r="36" spans="1:14" ht="13.5" customHeight="1">
      <c r="A36" s="39"/>
      <c r="B36" s="11"/>
      <c r="C36" s="6"/>
      <c r="D36" s="6"/>
      <c r="E36" s="6" t="s">
        <v>13</v>
      </c>
      <c r="F36" s="6"/>
      <c r="G36" s="6"/>
      <c r="H36" s="39"/>
      <c r="I36" s="11" t="s">
        <v>92</v>
      </c>
      <c r="J36" s="6">
        <v>1525</v>
      </c>
      <c r="K36" s="6">
        <v>7524</v>
      </c>
      <c r="L36" s="6">
        <f>SUM(M36:N36)</f>
        <v>7257</v>
      </c>
      <c r="M36" s="6">
        <v>3495</v>
      </c>
      <c r="N36" s="6">
        <v>3762</v>
      </c>
    </row>
    <row r="37" spans="1:14" ht="13.5" customHeight="1">
      <c r="A37" s="45" t="s">
        <v>33</v>
      </c>
      <c r="B37" s="46"/>
      <c r="C37" s="9">
        <f>SUM(C38:C45)</f>
        <v>12609</v>
      </c>
      <c r="D37" s="9">
        <f>SUM(D38:D45)</f>
        <v>62893</v>
      </c>
      <c r="E37" s="9">
        <f t="shared" si="0"/>
        <v>60483</v>
      </c>
      <c r="F37" s="9">
        <f>SUM(F38:F45)</f>
        <v>29183</v>
      </c>
      <c r="G37" s="9">
        <f>SUM(G38:G45)</f>
        <v>31300</v>
      </c>
      <c r="H37" s="39"/>
      <c r="I37" s="11" t="s">
        <v>93</v>
      </c>
      <c r="J37" s="6">
        <v>2099</v>
      </c>
      <c r="K37" s="6">
        <v>10769</v>
      </c>
      <c r="L37" s="6">
        <v>10334</v>
      </c>
      <c r="M37" s="6">
        <v>4983</v>
      </c>
      <c r="N37" s="6">
        <v>5321</v>
      </c>
    </row>
    <row r="38" spans="1:14" ht="13.5" customHeight="1">
      <c r="A38" s="39"/>
      <c r="B38" s="11" t="s">
        <v>94</v>
      </c>
      <c r="C38" s="6">
        <v>1227</v>
      </c>
      <c r="D38" s="6">
        <v>6442</v>
      </c>
      <c r="E38" s="6">
        <f t="shared" si="0"/>
        <v>6400</v>
      </c>
      <c r="F38" s="6">
        <v>2982</v>
      </c>
      <c r="G38" s="6">
        <v>3418</v>
      </c>
      <c r="H38" s="39"/>
      <c r="I38" s="11" t="s">
        <v>95</v>
      </c>
      <c r="J38" s="6">
        <v>1550</v>
      </c>
      <c r="K38" s="6">
        <v>7994</v>
      </c>
      <c r="L38" s="6">
        <f>SUM(M38:N38)</f>
        <v>7518</v>
      </c>
      <c r="M38" s="6">
        <v>3686</v>
      </c>
      <c r="N38" s="6">
        <v>3832</v>
      </c>
    </row>
    <row r="39" spans="1:14" ht="13.5" customHeight="1">
      <c r="A39" s="39"/>
      <c r="B39" s="11" t="s">
        <v>96</v>
      </c>
      <c r="C39" s="6">
        <v>1682</v>
      </c>
      <c r="D39" s="6">
        <v>8194</v>
      </c>
      <c r="E39" s="6">
        <f t="shared" si="0"/>
        <v>7909</v>
      </c>
      <c r="F39" s="6">
        <v>3789</v>
      </c>
      <c r="G39" s="6">
        <v>4120</v>
      </c>
      <c r="H39" s="39"/>
      <c r="I39" s="11" t="s">
        <v>13</v>
      </c>
      <c r="J39" s="6"/>
      <c r="K39" s="6"/>
      <c r="L39" s="6"/>
      <c r="M39" s="6"/>
      <c r="N39" s="6"/>
    </row>
    <row r="40" spans="1:14" ht="13.5" customHeight="1">
      <c r="A40" s="39"/>
      <c r="B40" s="11" t="s">
        <v>97</v>
      </c>
      <c r="C40" s="6">
        <v>973</v>
      </c>
      <c r="D40" s="6">
        <v>4676</v>
      </c>
      <c r="E40" s="6">
        <f t="shared" si="0"/>
        <v>4414</v>
      </c>
      <c r="F40" s="6">
        <v>2189</v>
      </c>
      <c r="G40" s="6">
        <v>2225</v>
      </c>
      <c r="H40" s="45" t="s">
        <v>39</v>
      </c>
      <c r="I40" s="47"/>
      <c r="J40" s="9">
        <f>SUM(J41:J46)</f>
        <v>19132</v>
      </c>
      <c r="K40" s="9">
        <f>SUM(K41:K46)</f>
        <v>87460</v>
      </c>
      <c r="L40" s="9">
        <f aca="true" t="shared" si="3" ref="L40:L46">SUM(M40:N40)</f>
        <v>83468</v>
      </c>
      <c r="M40" s="9">
        <f>SUM(M41:M46)</f>
        <v>39279</v>
      </c>
      <c r="N40" s="9">
        <f>SUM(N41:N46)</f>
        <v>44189</v>
      </c>
    </row>
    <row r="41" spans="1:14" ht="13.5" customHeight="1">
      <c r="A41" s="39"/>
      <c r="B41" s="11" t="s">
        <v>98</v>
      </c>
      <c r="C41" s="6">
        <v>2014</v>
      </c>
      <c r="D41" s="6">
        <v>9671</v>
      </c>
      <c r="E41" s="6">
        <f t="shared" si="0"/>
        <v>9416</v>
      </c>
      <c r="F41" s="6">
        <v>4761</v>
      </c>
      <c r="G41" s="6">
        <v>4655</v>
      </c>
      <c r="H41" s="39"/>
      <c r="I41" s="11" t="s">
        <v>99</v>
      </c>
      <c r="J41" s="6">
        <v>2058</v>
      </c>
      <c r="K41" s="6">
        <v>9975</v>
      </c>
      <c r="L41" s="6">
        <f t="shared" si="3"/>
        <v>9705</v>
      </c>
      <c r="M41" s="6">
        <v>4709</v>
      </c>
      <c r="N41" s="6">
        <v>4996</v>
      </c>
    </row>
    <row r="42" spans="1:14" ht="13.5" customHeight="1">
      <c r="A42" s="39"/>
      <c r="B42" s="11" t="s">
        <v>100</v>
      </c>
      <c r="C42" s="6">
        <v>1032</v>
      </c>
      <c r="D42" s="6">
        <v>5080</v>
      </c>
      <c r="E42" s="6">
        <f t="shared" si="0"/>
        <v>4836</v>
      </c>
      <c r="F42" s="6">
        <v>2370</v>
      </c>
      <c r="G42" s="6">
        <v>2466</v>
      </c>
      <c r="H42" s="39"/>
      <c r="I42" s="11" t="s">
        <v>101</v>
      </c>
      <c r="J42" s="6">
        <v>3090</v>
      </c>
      <c r="K42" s="6">
        <v>15048</v>
      </c>
      <c r="L42" s="6">
        <f t="shared" si="3"/>
        <v>14271</v>
      </c>
      <c r="M42" s="6">
        <v>6865</v>
      </c>
      <c r="N42" s="6">
        <v>7406</v>
      </c>
    </row>
    <row r="43" spans="1:14" ht="13.5" customHeight="1">
      <c r="A43" s="39"/>
      <c r="B43" s="11" t="s">
        <v>102</v>
      </c>
      <c r="C43" s="6">
        <v>1641</v>
      </c>
      <c r="D43" s="6">
        <v>8357</v>
      </c>
      <c r="E43" s="6">
        <f t="shared" si="0"/>
        <v>7784</v>
      </c>
      <c r="F43" s="6">
        <v>3761</v>
      </c>
      <c r="G43" s="6">
        <v>4023</v>
      </c>
      <c r="H43" s="39"/>
      <c r="I43" s="11" t="s">
        <v>103</v>
      </c>
      <c r="J43" s="6">
        <v>1705</v>
      </c>
      <c r="K43" s="6">
        <v>7687</v>
      </c>
      <c r="L43" s="6">
        <f t="shared" si="3"/>
        <v>7268</v>
      </c>
      <c r="M43" s="6">
        <v>3409</v>
      </c>
      <c r="N43" s="6">
        <v>3859</v>
      </c>
    </row>
    <row r="44" spans="1:14" ht="13.5" customHeight="1">
      <c r="A44" s="39"/>
      <c r="B44" s="11" t="s">
        <v>104</v>
      </c>
      <c r="C44" s="6">
        <v>906</v>
      </c>
      <c r="D44" s="6">
        <v>4451</v>
      </c>
      <c r="E44" s="6">
        <f t="shared" si="0"/>
        <v>4297</v>
      </c>
      <c r="F44" s="6">
        <v>2016</v>
      </c>
      <c r="G44" s="6">
        <v>2281</v>
      </c>
      <c r="H44" s="39"/>
      <c r="I44" s="11" t="s">
        <v>105</v>
      </c>
      <c r="J44" s="6">
        <v>5790</v>
      </c>
      <c r="K44" s="6">
        <v>25229</v>
      </c>
      <c r="L44" s="6">
        <f t="shared" si="3"/>
        <v>24157</v>
      </c>
      <c r="M44" s="6">
        <v>11257</v>
      </c>
      <c r="N44" s="6">
        <v>12900</v>
      </c>
    </row>
    <row r="45" spans="1:14" ht="13.5" customHeight="1">
      <c r="A45" s="39"/>
      <c r="B45" s="11" t="s">
        <v>106</v>
      </c>
      <c r="C45" s="6">
        <v>3134</v>
      </c>
      <c r="D45" s="6">
        <v>16022</v>
      </c>
      <c r="E45" s="6">
        <f t="shared" si="0"/>
        <v>15427</v>
      </c>
      <c r="F45" s="6">
        <v>7315</v>
      </c>
      <c r="G45" s="6">
        <v>8112</v>
      </c>
      <c r="H45" s="39"/>
      <c r="I45" s="11" t="s">
        <v>107</v>
      </c>
      <c r="J45" s="6">
        <v>4431</v>
      </c>
      <c r="K45" s="6">
        <v>20341</v>
      </c>
      <c r="L45" s="6">
        <f t="shared" si="3"/>
        <v>19336</v>
      </c>
      <c r="M45" s="6">
        <v>9004</v>
      </c>
      <c r="N45" s="6">
        <v>10332</v>
      </c>
    </row>
    <row r="46" spans="1:14" ht="13.5" customHeight="1">
      <c r="A46" s="53"/>
      <c r="B46" s="13"/>
      <c r="C46" s="14"/>
      <c r="D46" s="14"/>
      <c r="E46" s="14"/>
      <c r="F46" s="14"/>
      <c r="G46" s="14"/>
      <c r="H46" s="53"/>
      <c r="I46" s="13" t="s">
        <v>108</v>
      </c>
      <c r="J46" s="14">
        <v>2058</v>
      </c>
      <c r="K46" s="14">
        <v>9180</v>
      </c>
      <c r="L46" s="14">
        <f t="shared" si="3"/>
        <v>8731</v>
      </c>
      <c r="M46" s="14">
        <v>4035</v>
      </c>
      <c r="N46" s="14">
        <v>4696</v>
      </c>
    </row>
    <row r="47" spans="2:9" ht="13.5" customHeight="1">
      <c r="B47" s="54"/>
      <c r="I47" s="54" t="s">
        <v>13</v>
      </c>
    </row>
    <row r="48" ht="13.5" customHeight="1">
      <c r="B48" s="54"/>
    </row>
    <row r="49" ht="13.5" customHeight="1">
      <c r="B49" s="54"/>
    </row>
    <row r="50" ht="13.5" customHeight="1">
      <c r="B50" s="54"/>
    </row>
    <row r="51" ht="13.5" customHeight="1">
      <c r="B51" s="54"/>
    </row>
    <row r="52" spans="2:7" ht="13.5" customHeight="1">
      <c r="B52" s="51"/>
      <c r="C52" s="39"/>
      <c r="D52" s="39"/>
      <c r="E52" s="39"/>
      <c r="F52" s="39"/>
      <c r="G52" s="39"/>
    </row>
    <row r="53" spans="2:7" ht="13.5" customHeight="1">
      <c r="B53" s="51"/>
      <c r="C53" s="39"/>
      <c r="D53" s="39"/>
      <c r="E53" s="39"/>
      <c r="F53" s="39"/>
      <c r="G53" s="39"/>
    </row>
    <row r="54" spans="2:7" ht="13.5" customHeight="1">
      <c r="B54" s="51"/>
      <c r="C54" s="39"/>
      <c r="D54" s="39"/>
      <c r="E54" s="39"/>
      <c r="F54" s="39"/>
      <c r="G54" s="39"/>
    </row>
    <row r="55" spans="2:7" ht="13.5" customHeight="1">
      <c r="B55" s="51"/>
      <c r="C55" s="39"/>
      <c r="D55" s="39"/>
      <c r="E55" s="39"/>
      <c r="F55" s="39"/>
      <c r="G55" s="39"/>
    </row>
    <row r="56" spans="2:7" ht="13.5" customHeight="1">
      <c r="B56" s="51"/>
      <c r="C56" s="39"/>
      <c r="D56" s="39"/>
      <c r="E56" s="39"/>
      <c r="F56" s="39"/>
      <c r="G56" s="39"/>
    </row>
    <row r="57" spans="2:7" ht="13.5" customHeight="1">
      <c r="B57" s="51"/>
      <c r="C57" s="39"/>
      <c r="D57" s="39"/>
      <c r="E57" s="39"/>
      <c r="F57" s="39"/>
      <c r="G57" s="39"/>
    </row>
    <row r="58" spans="2:7" ht="13.5" customHeight="1">
      <c r="B58" s="51"/>
      <c r="C58" s="39"/>
      <c r="D58" s="39"/>
      <c r="E58" s="39"/>
      <c r="F58" s="39"/>
      <c r="G58" s="39"/>
    </row>
    <row r="59" spans="2:7" ht="13.5" customHeight="1">
      <c r="B59" s="51"/>
      <c r="C59" s="39"/>
      <c r="D59" s="39"/>
      <c r="E59" s="39"/>
      <c r="F59" s="39"/>
      <c r="G59" s="39"/>
    </row>
    <row r="60" spans="2:7" ht="13.5" customHeight="1">
      <c r="B60" s="55"/>
      <c r="C60" s="39"/>
      <c r="D60" s="39"/>
      <c r="E60" s="39"/>
      <c r="F60" s="39"/>
      <c r="G60" s="39"/>
    </row>
    <row r="61" spans="2:7" ht="13.5" customHeight="1">
      <c r="B61" s="39"/>
      <c r="C61" s="39"/>
      <c r="D61" s="39"/>
      <c r="E61" s="39"/>
      <c r="F61" s="39"/>
      <c r="G61" s="39"/>
    </row>
    <row r="62" spans="2:7" ht="13.5" customHeight="1">
      <c r="B62" s="39"/>
      <c r="C62" s="39"/>
      <c r="D62" s="39"/>
      <c r="E62" s="39"/>
      <c r="F62" s="39"/>
      <c r="G62" s="39"/>
    </row>
    <row r="63" spans="2:7" ht="13.5" customHeight="1">
      <c r="B63" s="39"/>
      <c r="C63" s="39"/>
      <c r="D63" s="39"/>
      <c r="E63" s="39"/>
      <c r="F63" s="39"/>
      <c r="G63" s="39"/>
    </row>
  </sheetData>
  <sheetProtection/>
  <mergeCells count="54">
    <mergeCell ref="A31:B31"/>
    <mergeCell ref="A32:B32"/>
    <mergeCell ref="H34:I34"/>
    <mergeCell ref="A37:B37"/>
    <mergeCell ref="H40:I40"/>
    <mergeCell ref="J25:J26"/>
    <mergeCell ref="L25:L26"/>
    <mergeCell ref="M25:M26"/>
    <mergeCell ref="N25:N26"/>
    <mergeCell ref="H27:I27"/>
    <mergeCell ref="B29:B30"/>
    <mergeCell ref="C29:C30"/>
    <mergeCell ref="E29:E30"/>
    <mergeCell ref="F29:F30"/>
    <mergeCell ref="G29:G30"/>
    <mergeCell ref="J22:J23"/>
    <mergeCell ref="L22:L23"/>
    <mergeCell ref="M22:M23"/>
    <mergeCell ref="N22:N23"/>
    <mergeCell ref="B24:B25"/>
    <mergeCell ref="C24:C25"/>
    <mergeCell ref="E24:E25"/>
    <mergeCell ref="F24:F25"/>
    <mergeCell ref="G24:G25"/>
    <mergeCell ref="I25:I26"/>
    <mergeCell ref="A17:B17"/>
    <mergeCell ref="H17:I17"/>
    <mergeCell ref="A21:B22"/>
    <mergeCell ref="C21:C22"/>
    <mergeCell ref="E21:E22"/>
    <mergeCell ref="F21:F22"/>
    <mergeCell ref="G21:G22"/>
    <mergeCell ref="H22:I23"/>
    <mergeCell ref="I8:I9"/>
    <mergeCell ref="J8:J9"/>
    <mergeCell ref="L8:L9"/>
    <mergeCell ref="M8:M9"/>
    <mergeCell ref="N8:N9"/>
    <mergeCell ref="A10:B10"/>
    <mergeCell ref="A5:B5"/>
    <mergeCell ref="H5:I6"/>
    <mergeCell ref="J5:J6"/>
    <mergeCell ref="L5:L6"/>
    <mergeCell ref="M5:M6"/>
    <mergeCell ref="N5:N6"/>
    <mergeCell ref="A2:G2"/>
    <mergeCell ref="K2:L2"/>
    <mergeCell ref="M2:N2"/>
    <mergeCell ref="A3:B4"/>
    <mergeCell ref="C3:D3"/>
    <mergeCell ref="E3:G3"/>
    <mergeCell ref="H3:I4"/>
    <mergeCell ref="J3:K3"/>
    <mergeCell ref="L3:N3"/>
  </mergeCells>
  <printOptions/>
  <pageMargins left="0.787" right="0.787" top="0.984" bottom="0.984" header="0.512" footer="0.512"/>
  <pageSetup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2009-07-12T23:57:04Z</dcterms:created>
  <dcterms:modified xsi:type="dcterms:W3CDTF">2009-07-12T23:57:52Z</dcterms:modified>
  <cp:category/>
  <cp:version/>
  <cp:contentType/>
  <cp:contentStatus/>
</cp:coreProperties>
</file>