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225" windowWidth="8460" windowHeight="9780" tabRatio="676" activeTab="0"/>
  </bookViews>
  <sheets>
    <sheet name="20時00分" sheetId="1" r:id="rId1"/>
  </sheets>
  <definedNames>
    <definedName name="_xlnm.Print_Area" localSheetId="0">'20時00分'!$A$1:$M$32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<sst xmlns="http://schemas.openxmlformats.org/spreadsheetml/2006/main" count="50" uniqueCount="38">
  <si>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  選 定 投 票 所 分</t>
  </si>
  <si>
    <t>投  票  者  数</t>
  </si>
  <si>
    <t>投  票  率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</si>
  <si>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</si>
  <si>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</si>
  <si>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</si>
  <si>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</si>
  <si>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</si>
  <si>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</si>
  <si>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</si>
  <si>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</si>
  <si>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</si>
  <si>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</si>
  <si>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</si>
  <si>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</si>
  <si>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</si>
  <si>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</si>
  <si>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</si>
  <si>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</si>
  <si>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</si>
  <si>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</si>
  <si>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</si>
  <si>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</si>
  <si>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</si>
  <si>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</si>
  <si>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</si>
  <si>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</si>
  <si>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</si>
  <si>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</si>
  <si>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</si>
  <si>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</si>
  <si>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</si>
  <si>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</si>
  <si>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参議院比例代表選出議員選挙　中間投票状況</t>
  </si>
  <si>
    <t>同時点</t>
  </si>
  <si>
    <t>２０時００分現在</t>
  </si>
  <si>
    <t>令和元年７月２１日執行</t>
  </si>
  <si>
    <t>(H28.7.10)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</si>
</sst>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0" fillId="0" borderId="0" xfId="0" applyAlignment="1">
      <alignment horizontal="distributed"/>
    </xf>
    <xf numFmtId="176" fontId="4" fillId="0" borderId="12" xfId="0" applyNumberFormat="1" applyFont="1" applyBorder="1" applyAlignment="1">
      <alignment horizontal="right"/>
    </xf>
    <xf numFmtId="0" fontId="4" fillId="0" borderId="18" xfId="0" applyFont="1" applyBorder="1" applyAlignment="1">
      <alignment horizontal="distributed"/>
    </xf>
    <xf numFmtId="176" fontId="4" fillId="0" borderId="16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176" fontId="4" fillId="0" borderId="18" xfId="0" applyNumberFormat="1" applyFont="1" applyFill="1" applyBorder="1" applyAlignment="1">
      <alignment horizontal="right"/>
    </xf>
    <xf numFmtId="185" fontId="4" fillId="0" borderId="0" xfId="0" applyNumberFormat="1" applyFont="1" applyAlignment="1">
      <alignment/>
    </xf>
    <xf numFmtId="178" fontId="4" fillId="0" borderId="18" xfId="0" applyNumberFormat="1" applyFont="1" applyBorder="1" applyAlignment="1">
      <alignment horizontal="right"/>
    </xf>
    <xf numFmtId="178" fontId="4" fillId="0" borderId="16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78" fontId="4" fillId="0" borderId="19" xfId="0" applyNumberFormat="1" applyFont="1" applyBorder="1" applyAlignment="1">
      <alignment/>
    </xf>
    <xf numFmtId="176" fontId="4" fillId="0" borderId="20" xfId="0" applyNumberFormat="1" applyFont="1" applyFill="1" applyBorder="1" applyAlignment="1">
      <alignment horizontal="right"/>
    </xf>
    <xf numFmtId="178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 horizontal="distributed"/>
    </xf>
    <xf numFmtId="178" fontId="4" fillId="0" borderId="12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178" fontId="4" fillId="0" borderId="22" xfId="0" applyNumberFormat="1" applyFont="1" applyBorder="1" applyAlignment="1">
      <alignment horizontal="right"/>
    </xf>
    <xf numFmtId="178" fontId="4" fillId="0" borderId="20" xfId="0" applyNumberFormat="1" applyFont="1" applyBorder="1" applyAlignment="1">
      <alignment horizontal="right"/>
    </xf>
    <xf numFmtId="0" fontId="4" fillId="0" borderId="23" xfId="0" applyFont="1" applyBorder="1" applyAlignment="1">
      <alignment horizontal="distributed"/>
    </xf>
    <xf numFmtId="38" fontId="4" fillId="0" borderId="20" xfId="0" applyNumberFormat="1" applyFont="1" applyBorder="1" applyAlignment="1">
      <alignment horizontal="right"/>
    </xf>
    <xf numFmtId="38" fontId="4" fillId="0" borderId="20" xfId="0" applyNumberFormat="1" applyFont="1" applyFill="1" applyBorder="1" applyAlignment="1">
      <alignment horizontal="right"/>
    </xf>
    <xf numFmtId="38" fontId="4" fillId="0" borderId="16" xfId="0" applyNumberFormat="1" applyFont="1" applyBorder="1" applyAlignment="1">
      <alignment horizontal="right"/>
    </xf>
    <xf numFmtId="178" fontId="4" fillId="0" borderId="21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38" fontId="4" fillId="33" borderId="18" xfId="0" applyNumberFormat="1" applyFont="1" applyFill="1" applyBorder="1" applyAlignment="1">
      <alignment horizontal="right"/>
    </xf>
    <xf numFmtId="38" fontId="4" fillId="0" borderId="18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33" borderId="19" xfId="0" applyNumberFormat="1" applyFont="1" applyFill="1" applyBorder="1" applyAlignment="1">
      <alignment horizontal="right"/>
    </xf>
    <xf numFmtId="38" fontId="4" fillId="0" borderId="12" xfId="0" applyNumberFormat="1" applyFont="1" applyBorder="1" applyAlignment="1">
      <alignment horizontal="right"/>
    </xf>
    <xf numFmtId="38" fontId="4" fillId="0" borderId="12" xfId="0" applyNumberFormat="1" applyFont="1" applyFill="1" applyBorder="1" applyAlignment="1">
      <alignment horizontal="right"/>
    </xf>
    <xf numFmtId="38" fontId="4" fillId="0" borderId="22" xfId="0" applyNumberFormat="1" applyFont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6" fontId="4" fillId="0" borderId="10" xfId="58" applyFont="1" applyBorder="1" applyAlignment="1">
      <alignment horizontal="center"/>
    </xf>
    <xf numFmtId="6" fontId="4" fillId="0" borderId="24" xfId="58" applyFont="1" applyBorder="1" applyAlignment="1">
      <alignment horizontal="center"/>
    </xf>
    <xf numFmtId="6" fontId="4" fillId="0" borderId="25" xfId="58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82" fontId="44" fillId="0" borderId="13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SheetLayoutView="100" zoomScalePageLayoutView="0" workbookViewId="0" topLeftCell="A1">
      <selection activeCell="O13" sqref="O13"/>
    </sheetView>
  </sheetViews>
  <sheetFormatPr defaultColWidth="9.00390625" defaultRowHeight="13.5"/>
  <cols>
    <col min="1" max="1" width="16.625" style="0" customWidth="1"/>
    <col min="2" max="3" width="10.625" style="0" customWidth="1"/>
    <col min="4" max="4" width="10.75390625" style="0" customWidth="1"/>
    <col min="5" max="10" width="10.625" style="0" customWidth="1"/>
    <col min="11" max="11" width="5.625" style="0" customWidth="1"/>
    <col min="12" max="14" width="11.625" style="0" customWidth="1"/>
    <col min="15" max="15" width="12.125" style="33" bestFit="1" customWidth="1"/>
  </cols>
  <sheetData>
    <row r="1" spans="1:13" ht="21" customHeight="1">
      <c r="A1" s="1" t="s">
        <v>36</v>
      </c>
      <c r="B1" s="1"/>
      <c r="C1" s="68" t="s">
        <v>33</v>
      </c>
      <c r="D1" s="69"/>
      <c r="E1" s="69"/>
      <c r="F1" s="69"/>
      <c r="G1" s="69"/>
      <c r="H1" s="69"/>
      <c r="I1" s="69"/>
      <c r="J1" s="2"/>
      <c r="K1" s="3"/>
      <c r="L1" s="3"/>
      <c r="M1" s="3"/>
    </row>
    <row r="2" spans="1:13" ht="17.25">
      <c r="A2" s="1"/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3"/>
    </row>
    <row r="3" spans="1:15" ht="21">
      <c r="A3" s="1"/>
      <c r="B3" s="70" t="s">
        <v>35</v>
      </c>
      <c r="C3" s="70"/>
      <c r="D3" s="70"/>
      <c r="E3" s="4"/>
      <c r="F3" s="5"/>
      <c r="G3" s="2"/>
      <c r="H3" s="2"/>
      <c r="I3" s="2"/>
      <c r="J3" s="2"/>
      <c r="K3" s="3"/>
      <c r="L3" s="3"/>
      <c r="M3" s="3"/>
      <c r="O3"/>
    </row>
    <row r="4" spans="1:15" ht="17.25">
      <c r="A4" s="6"/>
      <c r="B4" s="2"/>
      <c r="C4" s="2"/>
      <c r="D4" s="2"/>
      <c r="E4" s="2"/>
      <c r="F4" s="2"/>
      <c r="G4" s="2"/>
      <c r="H4" s="1"/>
      <c r="I4" s="2"/>
      <c r="J4" s="2"/>
      <c r="K4" s="3"/>
      <c r="L4" s="3"/>
      <c r="M4" s="3"/>
      <c r="O4"/>
    </row>
    <row r="5" spans="1:15" ht="17.25">
      <c r="A5" s="7"/>
      <c r="B5" s="71" t="s">
        <v>0</v>
      </c>
      <c r="C5" s="72"/>
      <c r="D5" s="73"/>
      <c r="E5" s="71" t="s">
        <v>1</v>
      </c>
      <c r="F5" s="72"/>
      <c r="G5" s="73"/>
      <c r="H5" s="74" t="s">
        <v>2</v>
      </c>
      <c r="I5" s="75"/>
      <c r="J5" s="76"/>
      <c r="K5" s="3"/>
      <c r="L5" s="7" t="s">
        <v>3</v>
      </c>
      <c r="M5" s="8"/>
      <c r="O5"/>
    </row>
    <row r="6" spans="1:15" ht="17.25">
      <c r="A6" s="9"/>
      <c r="B6" s="77" t="s">
        <v>4</v>
      </c>
      <c r="C6" s="78"/>
      <c r="D6" s="79"/>
      <c r="E6" s="10"/>
      <c r="F6" s="11"/>
      <c r="G6" s="11"/>
      <c r="H6" s="10"/>
      <c r="I6" s="12"/>
      <c r="J6" s="13" t="s">
        <v>5</v>
      </c>
      <c r="K6" s="3"/>
      <c r="L6" s="80" t="s">
        <v>37</v>
      </c>
      <c r="M6" s="14" t="s">
        <v>6</v>
      </c>
      <c r="O6"/>
    </row>
    <row r="7" spans="1:15" ht="17.25">
      <c r="A7" s="15"/>
      <c r="B7" s="16"/>
      <c r="C7" s="17"/>
      <c r="D7" s="17"/>
      <c r="E7" s="16"/>
      <c r="F7" s="17"/>
      <c r="G7" s="17"/>
      <c r="H7" s="17"/>
      <c r="I7" s="16"/>
      <c r="J7" s="17"/>
      <c r="K7" s="3"/>
      <c r="L7" s="15" t="s">
        <v>34</v>
      </c>
      <c r="M7" s="18"/>
      <c r="O7"/>
    </row>
    <row r="8" spans="1:15" ht="21">
      <c r="A8" s="15"/>
      <c r="B8" s="19" t="s">
        <v>8</v>
      </c>
      <c r="C8" s="19" t="s">
        <v>9</v>
      </c>
      <c r="D8" s="19" t="s">
        <v>10</v>
      </c>
      <c r="E8" s="19" t="s">
        <v>8</v>
      </c>
      <c r="F8" s="19" t="s">
        <v>9</v>
      </c>
      <c r="G8" s="19" t="s">
        <v>10</v>
      </c>
      <c r="H8" s="19" t="s">
        <v>8</v>
      </c>
      <c r="I8" s="19" t="s">
        <v>9</v>
      </c>
      <c r="J8" s="19" t="s">
        <v>10</v>
      </c>
      <c r="K8" s="3"/>
      <c r="L8" s="15" t="s">
        <v>7</v>
      </c>
      <c r="M8" s="20"/>
      <c r="O8"/>
    </row>
    <row r="9" spans="1:15" ht="17.25">
      <c r="A9" s="21"/>
      <c r="B9" s="22"/>
      <c r="C9" s="22"/>
      <c r="D9" s="22"/>
      <c r="E9" s="22"/>
      <c r="F9" s="22"/>
      <c r="G9" s="22"/>
      <c r="H9" s="22"/>
      <c r="I9" s="22"/>
      <c r="J9" s="22"/>
      <c r="K9" s="3"/>
      <c r="L9" s="23" t="s">
        <v>5</v>
      </c>
      <c r="M9" s="24"/>
      <c r="O9"/>
    </row>
    <row r="10" spans="1:15" ht="17.25">
      <c r="A10" s="25" t="s">
        <v>11</v>
      </c>
      <c r="B10" s="66">
        <v>5056</v>
      </c>
      <c r="C10" s="66">
        <v>5847</v>
      </c>
      <c r="D10" s="32">
        <f aca="true" t="shared" si="0" ref="D10:D22">SUM(B10:C10)</f>
        <v>10903</v>
      </c>
      <c r="E10" s="57">
        <v>2434</v>
      </c>
      <c r="F10" s="57">
        <v>2777</v>
      </c>
      <c r="G10" s="58">
        <f aca="true" t="shared" si="1" ref="G10:G23">SUM(E10:F10)</f>
        <v>5211</v>
      </c>
      <c r="H10" s="34">
        <f>E10/B10*100</f>
        <v>48.140822784810126</v>
      </c>
      <c r="I10" s="34">
        <f>F10/C10*100</f>
        <v>47.49444159397982</v>
      </c>
      <c r="J10" s="34">
        <f>ROUND(G10/D10*100,2)</f>
        <v>47.79</v>
      </c>
      <c r="K10" s="3"/>
      <c r="L10" s="34">
        <v>58.38</v>
      </c>
      <c r="M10" s="38">
        <f>J10-L10</f>
        <v>-10.590000000000003</v>
      </c>
      <c r="O10"/>
    </row>
    <row r="11" spans="1:15" ht="17.25">
      <c r="A11" s="25" t="s">
        <v>12</v>
      </c>
      <c r="B11" s="66">
        <v>4592</v>
      </c>
      <c r="C11" s="66">
        <v>5800</v>
      </c>
      <c r="D11" s="32">
        <f t="shared" si="0"/>
        <v>10392</v>
      </c>
      <c r="E11" s="57">
        <v>2328</v>
      </c>
      <c r="F11" s="57">
        <v>3051</v>
      </c>
      <c r="G11" s="58">
        <f t="shared" si="1"/>
        <v>5379</v>
      </c>
      <c r="H11" s="34">
        <f aca="true" t="shared" si="2" ref="H11:H24">E11/B11*100</f>
        <v>50.696864111498265</v>
      </c>
      <c r="I11" s="34">
        <f aca="true" t="shared" si="3" ref="I11:I24">F11/C11*100</f>
        <v>52.603448275862064</v>
      </c>
      <c r="J11" s="34">
        <f aca="true" t="shared" si="4" ref="J11:J30">ROUND(G11/D11*100,2)</f>
        <v>51.76</v>
      </c>
      <c r="K11" s="3"/>
      <c r="L11" s="34">
        <v>58.68</v>
      </c>
      <c r="M11" s="38">
        <f aca="true" t="shared" si="5" ref="M11:M32">J11-L11</f>
        <v>-6.920000000000002</v>
      </c>
      <c r="O11"/>
    </row>
    <row r="12" spans="1:15" ht="17.25">
      <c r="A12" s="25" t="s">
        <v>13</v>
      </c>
      <c r="B12" s="66">
        <v>3377</v>
      </c>
      <c r="C12" s="66">
        <v>3614</v>
      </c>
      <c r="D12" s="32">
        <f t="shared" si="0"/>
        <v>6991</v>
      </c>
      <c r="E12" s="57">
        <v>1508</v>
      </c>
      <c r="F12" s="57">
        <v>1616</v>
      </c>
      <c r="G12" s="58">
        <f t="shared" si="1"/>
        <v>3124</v>
      </c>
      <c r="H12" s="34">
        <f t="shared" si="2"/>
        <v>44.655019247853126</v>
      </c>
      <c r="I12" s="34">
        <f t="shared" si="3"/>
        <v>44.714997232982846</v>
      </c>
      <c r="J12" s="34">
        <f t="shared" si="4"/>
        <v>44.69</v>
      </c>
      <c r="K12" s="3"/>
      <c r="L12" s="34">
        <v>53.71</v>
      </c>
      <c r="M12" s="38">
        <f t="shared" si="5"/>
        <v>-9.020000000000003</v>
      </c>
      <c r="O12"/>
    </row>
    <row r="13" spans="1:15" ht="17.25">
      <c r="A13" s="25" t="s">
        <v>14</v>
      </c>
      <c r="B13" s="66">
        <v>3803</v>
      </c>
      <c r="C13" s="66">
        <v>4383</v>
      </c>
      <c r="D13" s="32">
        <f t="shared" si="0"/>
        <v>8186</v>
      </c>
      <c r="E13" s="57">
        <v>2373</v>
      </c>
      <c r="F13" s="57">
        <v>2787</v>
      </c>
      <c r="G13" s="58">
        <f t="shared" si="1"/>
        <v>5160</v>
      </c>
      <c r="H13" s="34">
        <f t="shared" si="2"/>
        <v>62.39810675782277</v>
      </c>
      <c r="I13" s="34">
        <f t="shared" si="3"/>
        <v>63.58658453114305</v>
      </c>
      <c r="J13" s="34">
        <f t="shared" si="4"/>
        <v>63.03</v>
      </c>
      <c r="K13" s="3"/>
      <c r="L13" s="34">
        <v>59.86</v>
      </c>
      <c r="M13" s="38">
        <f t="shared" si="5"/>
        <v>3.1700000000000017</v>
      </c>
      <c r="O13"/>
    </row>
    <row r="14" spans="1:15" ht="17.25">
      <c r="A14" s="25" t="s">
        <v>15</v>
      </c>
      <c r="B14" s="66">
        <v>2822</v>
      </c>
      <c r="C14" s="66">
        <v>3347</v>
      </c>
      <c r="D14" s="32">
        <f t="shared" si="0"/>
        <v>6169</v>
      </c>
      <c r="E14" s="57">
        <v>1514</v>
      </c>
      <c r="F14" s="57">
        <v>1785</v>
      </c>
      <c r="G14" s="58">
        <f t="shared" si="1"/>
        <v>3299</v>
      </c>
      <c r="H14" s="34">
        <f t="shared" si="2"/>
        <v>53.649893692416725</v>
      </c>
      <c r="I14" s="34">
        <f t="shared" si="3"/>
        <v>53.331341499850616</v>
      </c>
      <c r="J14" s="34">
        <f t="shared" si="4"/>
        <v>53.48</v>
      </c>
      <c r="K14" s="3"/>
      <c r="L14" s="34">
        <v>60.19</v>
      </c>
      <c r="M14" s="38">
        <f t="shared" si="5"/>
        <v>-6.710000000000001</v>
      </c>
      <c r="O14"/>
    </row>
    <row r="15" spans="1:15" ht="17.25">
      <c r="A15" s="25" t="s">
        <v>16</v>
      </c>
      <c r="B15" s="66">
        <v>2617</v>
      </c>
      <c r="C15" s="66">
        <v>3062</v>
      </c>
      <c r="D15" s="32">
        <f t="shared" si="0"/>
        <v>5679</v>
      </c>
      <c r="E15" s="57">
        <v>1361</v>
      </c>
      <c r="F15" s="57">
        <v>1592</v>
      </c>
      <c r="G15" s="58">
        <f t="shared" si="1"/>
        <v>2953</v>
      </c>
      <c r="H15" s="34">
        <f t="shared" si="2"/>
        <v>52.00611387084449</v>
      </c>
      <c r="I15" s="34">
        <f t="shared" si="3"/>
        <v>51.992161985630304</v>
      </c>
      <c r="J15" s="34">
        <f t="shared" si="4"/>
        <v>52</v>
      </c>
      <c r="K15" s="3"/>
      <c r="L15" s="34">
        <v>59.61</v>
      </c>
      <c r="M15" s="38">
        <f t="shared" si="5"/>
        <v>-7.609999999999999</v>
      </c>
      <c r="O15"/>
    </row>
    <row r="16" spans="1:15" ht="17.25">
      <c r="A16" s="25" t="s">
        <v>17</v>
      </c>
      <c r="B16" s="66">
        <v>2620</v>
      </c>
      <c r="C16" s="66">
        <v>3049</v>
      </c>
      <c r="D16" s="32">
        <f t="shared" si="0"/>
        <v>5669</v>
      </c>
      <c r="E16" s="57">
        <v>1402</v>
      </c>
      <c r="F16" s="57">
        <v>1570</v>
      </c>
      <c r="G16" s="58">
        <f t="shared" si="1"/>
        <v>2972</v>
      </c>
      <c r="H16" s="34">
        <f t="shared" si="2"/>
        <v>53.511450381679396</v>
      </c>
      <c r="I16" s="34">
        <f t="shared" si="3"/>
        <v>51.49229255493605</v>
      </c>
      <c r="J16" s="34">
        <f t="shared" si="4"/>
        <v>52.43</v>
      </c>
      <c r="K16" s="3"/>
      <c r="L16" s="34">
        <v>58</v>
      </c>
      <c r="M16" s="38">
        <f t="shared" si="5"/>
        <v>-5.57</v>
      </c>
      <c r="O16"/>
    </row>
    <row r="17" spans="1:15" ht="17.25">
      <c r="A17" s="25" t="s">
        <v>18</v>
      </c>
      <c r="B17" s="66">
        <v>2558</v>
      </c>
      <c r="C17" s="66">
        <v>3025</v>
      </c>
      <c r="D17" s="32">
        <f t="shared" si="0"/>
        <v>5583</v>
      </c>
      <c r="E17" s="57">
        <v>1362</v>
      </c>
      <c r="F17" s="57">
        <v>1581</v>
      </c>
      <c r="G17" s="58">
        <f t="shared" si="1"/>
        <v>2943</v>
      </c>
      <c r="H17" s="34">
        <f t="shared" si="2"/>
        <v>53.24472243940579</v>
      </c>
      <c r="I17" s="34">
        <f t="shared" si="3"/>
        <v>52.264462809917354</v>
      </c>
      <c r="J17" s="34">
        <f t="shared" si="4"/>
        <v>52.71</v>
      </c>
      <c r="K17" s="3"/>
      <c r="L17" s="34">
        <v>59.49</v>
      </c>
      <c r="M17" s="38">
        <f t="shared" si="5"/>
        <v>-6.780000000000001</v>
      </c>
      <c r="O17"/>
    </row>
    <row r="18" spans="1:15" ht="17.25">
      <c r="A18" s="25" t="s">
        <v>19</v>
      </c>
      <c r="B18" s="66">
        <v>2193</v>
      </c>
      <c r="C18" s="66">
        <v>2415</v>
      </c>
      <c r="D18" s="32">
        <f t="shared" si="0"/>
        <v>4608</v>
      </c>
      <c r="E18" s="57">
        <v>1312</v>
      </c>
      <c r="F18" s="57">
        <v>1427</v>
      </c>
      <c r="G18" s="58">
        <f t="shared" si="1"/>
        <v>2739</v>
      </c>
      <c r="H18" s="34">
        <f t="shared" si="2"/>
        <v>59.82672138622891</v>
      </c>
      <c r="I18" s="34">
        <f t="shared" si="3"/>
        <v>59.08902691511388</v>
      </c>
      <c r="J18" s="34">
        <f t="shared" si="4"/>
        <v>59.44</v>
      </c>
      <c r="K18" s="3"/>
      <c r="L18" s="34">
        <v>64.95</v>
      </c>
      <c r="M18" s="38">
        <f t="shared" si="5"/>
        <v>-5.510000000000005</v>
      </c>
      <c r="O18"/>
    </row>
    <row r="19" spans="1:15" ht="17.25">
      <c r="A19" s="25" t="s">
        <v>20</v>
      </c>
      <c r="B19" s="66">
        <v>3480</v>
      </c>
      <c r="C19" s="66">
        <v>3725</v>
      </c>
      <c r="D19" s="32">
        <f t="shared" si="0"/>
        <v>7205</v>
      </c>
      <c r="E19" s="57">
        <v>1817</v>
      </c>
      <c r="F19" s="57">
        <v>1909</v>
      </c>
      <c r="G19" s="58">
        <f t="shared" si="1"/>
        <v>3726</v>
      </c>
      <c r="H19" s="34">
        <f t="shared" si="2"/>
        <v>52.212643678160916</v>
      </c>
      <c r="I19" s="34">
        <f t="shared" si="3"/>
        <v>51.248322147651</v>
      </c>
      <c r="J19" s="34">
        <f t="shared" si="4"/>
        <v>51.71</v>
      </c>
      <c r="K19" s="41"/>
      <c r="L19" s="34">
        <v>60.7</v>
      </c>
      <c r="M19" s="38">
        <f t="shared" si="5"/>
        <v>-8.990000000000002</v>
      </c>
      <c r="O19"/>
    </row>
    <row r="20" spans="1:15" ht="17.25">
      <c r="A20" s="25" t="s">
        <v>21</v>
      </c>
      <c r="B20" s="66">
        <v>3231</v>
      </c>
      <c r="C20" s="66">
        <v>3580</v>
      </c>
      <c r="D20" s="32">
        <f t="shared" si="0"/>
        <v>6811</v>
      </c>
      <c r="E20" s="57">
        <v>1705</v>
      </c>
      <c r="F20" s="57">
        <v>1783</v>
      </c>
      <c r="G20" s="58">
        <f t="shared" si="1"/>
        <v>3488</v>
      </c>
      <c r="H20" s="34">
        <f t="shared" si="2"/>
        <v>52.770040235221295</v>
      </c>
      <c r="I20" s="34">
        <f t="shared" si="3"/>
        <v>49.80446927374302</v>
      </c>
      <c r="J20" s="34">
        <f t="shared" si="4"/>
        <v>51.21</v>
      </c>
      <c r="K20" s="3"/>
      <c r="L20" s="34">
        <v>61.7</v>
      </c>
      <c r="M20" s="38">
        <f t="shared" si="5"/>
        <v>-10.490000000000002</v>
      </c>
      <c r="O20"/>
    </row>
    <row r="21" spans="1:15" ht="17.25">
      <c r="A21" s="25" t="s">
        <v>28</v>
      </c>
      <c r="B21" s="66">
        <v>5046</v>
      </c>
      <c r="C21" s="66">
        <v>5846</v>
      </c>
      <c r="D21" s="32">
        <f t="shared" si="0"/>
        <v>10892</v>
      </c>
      <c r="E21" s="57">
        <v>2624</v>
      </c>
      <c r="F21" s="57">
        <v>2896</v>
      </c>
      <c r="G21" s="58">
        <f t="shared" si="1"/>
        <v>5520</v>
      </c>
      <c r="H21" s="34">
        <f t="shared" si="2"/>
        <v>52.00158541418946</v>
      </c>
      <c r="I21" s="34">
        <f t="shared" si="3"/>
        <v>49.538145740677386</v>
      </c>
      <c r="J21" s="34">
        <f t="shared" si="4"/>
        <v>50.68</v>
      </c>
      <c r="K21" s="3"/>
      <c r="L21" s="34">
        <v>60.44</v>
      </c>
      <c r="M21" s="38">
        <f t="shared" si="5"/>
        <v>-9.759999999999998</v>
      </c>
      <c r="O21"/>
    </row>
    <row r="22" spans="1:15" ht="17.25">
      <c r="A22" s="25" t="s">
        <v>29</v>
      </c>
      <c r="B22" s="66">
        <v>1338</v>
      </c>
      <c r="C22" s="66">
        <v>1501</v>
      </c>
      <c r="D22" s="32">
        <f t="shared" si="0"/>
        <v>2839</v>
      </c>
      <c r="E22" s="57">
        <v>714</v>
      </c>
      <c r="F22" s="57">
        <v>757</v>
      </c>
      <c r="G22" s="58">
        <f t="shared" si="1"/>
        <v>1471</v>
      </c>
      <c r="H22" s="34">
        <f t="shared" si="2"/>
        <v>53.36322869955157</v>
      </c>
      <c r="I22" s="34">
        <f t="shared" si="3"/>
        <v>50.43304463690873</v>
      </c>
      <c r="J22" s="34">
        <f t="shared" si="4"/>
        <v>51.81</v>
      </c>
      <c r="K22" s="3"/>
      <c r="L22" s="34">
        <v>59.29</v>
      </c>
      <c r="M22" s="38">
        <f t="shared" si="5"/>
        <v>-7.479999999999997</v>
      </c>
      <c r="O22"/>
    </row>
    <row r="23" spans="1:15" ht="18" thickBot="1">
      <c r="A23" s="7" t="s">
        <v>30</v>
      </c>
      <c r="B23" s="67">
        <v>2021</v>
      </c>
      <c r="C23" s="67">
        <v>2302</v>
      </c>
      <c r="D23" s="64">
        <f>SUM(B23:C23)</f>
        <v>4323</v>
      </c>
      <c r="E23" s="60">
        <v>1145</v>
      </c>
      <c r="F23" s="60">
        <v>1212</v>
      </c>
      <c r="G23" s="59">
        <f t="shared" si="1"/>
        <v>2357</v>
      </c>
      <c r="H23" s="48">
        <f t="shared" si="2"/>
        <v>56.65512122711529</v>
      </c>
      <c r="I23" s="48">
        <f t="shared" si="3"/>
        <v>52.6498696785404</v>
      </c>
      <c r="J23" s="39">
        <f t="shared" si="4"/>
        <v>54.52</v>
      </c>
      <c r="K23" s="3"/>
      <c r="L23" s="39">
        <v>62.89</v>
      </c>
      <c r="M23" s="42">
        <f t="shared" si="5"/>
        <v>-8.369999999999997</v>
      </c>
      <c r="O23"/>
    </row>
    <row r="24" spans="1:15" ht="18.75" thickBot="1" thickTop="1">
      <c r="A24" s="45" t="s">
        <v>22</v>
      </c>
      <c r="B24" s="43">
        <f>SUM(B10:B23)</f>
        <v>44754</v>
      </c>
      <c r="C24" s="43">
        <f>SUM(C10:C23)</f>
        <v>51496</v>
      </c>
      <c r="D24" s="43">
        <f>SUM(B24:C24)</f>
        <v>96250</v>
      </c>
      <c r="E24" s="53">
        <f>SUM(E10:E23)</f>
        <v>23599</v>
      </c>
      <c r="F24" s="53">
        <f>SUM(F10:F23)</f>
        <v>26743</v>
      </c>
      <c r="G24" s="52">
        <f>SUM(E24:F24)</f>
        <v>50342</v>
      </c>
      <c r="H24" s="50">
        <f t="shared" si="2"/>
        <v>52.730482191535955</v>
      </c>
      <c r="I24" s="50">
        <f t="shared" si="3"/>
        <v>51.932188907876345</v>
      </c>
      <c r="J24" s="55">
        <f t="shared" si="4"/>
        <v>52.3</v>
      </c>
      <c r="K24" s="3"/>
      <c r="L24" s="55">
        <v>59.62</v>
      </c>
      <c r="M24" s="44">
        <f t="shared" si="5"/>
        <v>-7.32</v>
      </c>
      <c r="O24"/>
    </row>
    <row r="25" spans="1:15" ht="18" thickTop="1">
      <c r="A25" s="51"/>
      <c r="B25" s="40"/>
      <c r="C25" s="40"/>
      <c r="D25" s="40"/>
      <c r="E25" s="62"/>
      <c r="F25" s="62"/>
      <c r="G25" s="61"/>
      <c r="H25" s="35"/>
      <c r="I25" s="35"/>
      <c r="J25" s="56"/>
      <c r="K25" s="3"/>
      <c r="L25" s="56"/>
      <c r="M25" s="37"/>
      <c r="O25"/>
    </row>
    <row r="26" spans="1:15" ht="17.25">
      <c r="A26" s="28" t="s">
        <v>31</v>
      </c>
      <c r="B26" s="66">
        <v>714</v>
      </c>
      <c r="C26" s="66">
        <v>812</v>
      </c>
      <c r="D26" s="32">
        <f>SUM(B26:C26)</f>
        <v>1526</v>
      </c>
      <c r="E26" s="57">
        <v>542</v>
      </c>
      <c r="F26" s="57">
        <v>630</v>
      </c>
      <c r="G26" s="58">
        <f>SUM(E26:F26)</f>
        <v>1172</v>
      </c>
      <c r="H26" s="34">
        <f aca="true" t="shared" si="6" ref="H26:I30">E26/B26*100</f>
        <v>75.91036414565826</v>
      </c>
      <c r="I26" s="34">
        <f t="shared" si="6"/>
        <v>77.58620689655173</v>
      </c>
      <c r="J26" s="34">
        <f t="shared" si="4"/>
        <v>76.8</v>
      </c>
      <c r="K26" s="3"/>
      <c r="L26" s="34">
        <v>80.88</v>
      </c>
      <c r="M26" s="38">
        <f t="shared" si="5"/>
        <v>-4.079999999999998</v>
      </c>
      <c r="O26"/>
    </row>
    <row r="27" spans="1:15" ht="17.25">
      <c r="A27" s="25" t="s">
        <v>23</v>
      </c>
      <c r="B27" s="66">
        <v>583</v>
      </c>
      <c r="C27" s="66">
        <v>694</v>
      </c>
      <c r="D27" s="32">
        <f>SUM(B27:C27)</f>
        <v>1277</v>
      </c>
      <c r="E27" s="57">
        <v>349</v>
      </c>
      <c r="F27" s="57">
        <v>442</v>
      </c>
      <c r="G27" s="58">
        <f>SUM(E27:F27)</f>
        <v>791</v>
      </c>
      <c r="H27" s="34">
        <f t="shared" si="6"/>
        <v>59.86277873070326</v>
      </c>
      <c r="I27" s="34">
        <f t="shared" si="6"/>
        <v>63.68876080691642</v>
      </c>
      <c r="J27" s="34">
        <f t="shared" si="4"/>
        <v>61.94</v>
      </c>
      <c r="K27" s="3"/>
      <c r="L27" s="34">
        <v>61.61</v>
      </c>
      <c r="M27" s="38">
        <f t="shared" si="5"/>
        <v>0.3299999999999983</v>
      </c>
      <c r="O27"/>
    </row>
    <row r="28" spans="1:15" ht="17.25">
      <c r="A28" s="25" t="s">
        <v>32</v>
      </c>
      <c r="B28" s="66">
        <v>760</v>
      </c>
      <c r="C28" s="66">
        <v>889</v>
      </c>
      <c r="D28" s="32">
        <f>SUM(B28:C28)</f>
        <v>1649</v>
      </c>
      <c r="E28" s="57">
        <v>399</v>
      </c>
      <c r="F28" s="57">
        <v>447</v>
      </c>
      <c r="G28" s="58">
        <f>SUM(E28:F28)</f>
        <v>846</v>
      </c>
      <c r="H28" s="34">
        <f t="shared" si="6"/>
        <v>52.5</v>
      </c>
      <c r="I28" s="34">
        <f t="shared" si="6"/>
        <v>50.28121484814398</v>
      </c>
      <c r="J28" s="34">
        <f t="shared" si="4"/>
        <v>51.3</v>
      </c>
      <c r="K28" s="3"/>
      <c r="L28" s="34">
        <v>58.08</v>
      </c>
      <c r="M28" s="38">
        <f t="shared" si="5"/>
        <v>-6.780000000000001</v>
      </c>
      <c r="O28"/>
    </row>
    <row r="29" spans="1:15" ht="18" thickBot="1">
      <c r="A29" s="7" t="s">
        <v>24</v>
      </c>
      <c r="B29" s="67">
        <v>1256</v>
      </c>
      <c r="C29" s="67">
        <v>1193</v>
      </c>
      <c r="D29" s="64">
        <f>SUM(B29:C29)</f>
        <v>2449</v>
      </c>
      <c r="E29" s="60">
        <v>712</v>
      </c>
      <c r="F29" s="60">
        <v>621</v>
      </c>
      <c r="G29" s="59">
        <f>SUM(E29:F29)</f>
        <v>1333</v>
      </c>
      <c r="H29" s="48">
        <f t="shared" si="6"/>
        <v>56.68789808917197</v>
      </c>
      <c r="I29" s="48">
        <f t="shared" si="6"/>
        <v>52.053646269907794</v>
      </c>
      <c r="J29" s="39">
        <f t="shared" si="4"/>
        <v>54.43</v>
      </c>
      <c r="K29" s="3"/>
      <c r="L29" s="48">
        <v>67.02</v>
      </c>
      <c r="M29" s="42">
        <f t="shared" si="5"/>
        <v>-12.589999999999996</v>
      </c>
      <c r="O29"/>
    </row>
    <row r="30" spans="1:15" ht="18.75" thickBot="1" thickTop="1">
      <c r="A30" s="45" t="s">
        <v>25</v>
      </c>
      <c r="B30" s="65">
        <f>SUM(B26:B29)</f>
        <v>3313</v>
      </c>
      <c r="C30" s="65">
        <f>SUM(C26:C29)</f>
        <v>3588</v>
      </c>
      <c r="D30" s="65">
        <f>SUM(B30:C30)</f>
        <v>6901</v>
      </c>
      <c r="E30" s="63">
        <f>SUM(E26:E29)</f>
        <v>2002</v>
      </c>
      <c r="F30" s="63">
        <f>SUM(F26:F29)</f>
        <v>2140</v>
      </c>
      <c r="G30" s="63">
        <f>SUM(E30:F30)</f>
        <v>4142</v>
      </c>
      <c r="H30" s="49">
        <f t="shared" si="6"/>
        <v>60.42861454874736</v>
      </c>
      <c r="I30" s="49">
        <f t="shared" si="6"/>
        <v>59.643255295429206</v>
      </c>
      <c r="J30" s="50">
        <f t="shared" si="4"/>
        <v>60.02</v>
      </c>
      <c r="K30" s="3"/>
      <c r="L30" s="50">
        <v>67.05</v>
      </c>
      <c r="M30" s="44">
        <f t="shared" si="5"/>
        <v>-7.029999999999994</v>
      </c>
      <c r="O30"/>
    </row>
    <row r="31" spans="1:15" ht="18" thickTop="1">
      <c r="A31" s="46"/>
      <c r="B31" s="27" t="s">
        <v>26</v>
      </c>
      <c r="C31" s="27" t="s">
        <v>26</v>
      </c>
      <c r="D31" s="27" t="s">
        <v>26</v>
      </c>
      <c r="E31" s="61" t="s">
        <v>26</v>
      </c>
      <c r="F31" s="61" t="s">
        <v>26</v>
      </c>
      <c r="G31" s="61" t="s">
        <v>26</v>
      </c>
      <c r="H31" s="47"/>
      <c r="I31" s="47"/>
      <c r="J31" s="55"/>
      <c r="K31" s="41"/>
      <c r="L31" s="47"/>
      <c r="M31" s="36"/>
      <c r="O31"/>
    </row>
    <row r="32" spans="1:15" ht="17.25">
      <c r="A32" s="21" t="s">
        <v>27</v>
      </c>
      <c r="B32" s="29">
        <f>SUM(B24,B30)</f>
        <v>48067</v>
      </c>
      <c r="C32" s="29">
        <f>SUM(C24,C30)</f>
        <v>55084</v>
      </c>
      <c r="D32" s="29">
        <f>SUM(B32:C32)</f>
        <v>103151</v>
      </c>
      <c r="E32" s="54">
        <f>SUM(E24,E30)</f>
        <v>25601</v>
      </c>
      <c r="F32" s="54">
        <f>SUM(F24,F30)</f>
        <v>28883</v>
      </c>
      <c r="G32" s="54">
        <f>SUM(G24,G30)</f>
        <v>54484</v>
      </c>
      <c r="H32" s="35">
        <f>E32/B32*100</f>
        <v>53.261073085484846</v>
      </c>
      <c r="I32" s="35">
        <f>F32/C32*100</f>
        <v>52.434463728124314</v>
      </c>
      <c r="J32" s="35">
        <f>ROUND(G32/D32*100,2)</f>
        <v>52.82</v>
      </c>
      <c r="K32" s="3"/>
      <c r="L32" s="35">
        <v>60.12</v>
      </c>
      <c r="M32" s="37">
        <f t="shared" si="5"/>
        <v>-7.299999999999997</v>
      </c>
      <c r="O32"/>
    </row>
    <row r="33" spans="1:15" ht="14.25">
      <c r="A33" s="26"/>
      <c r="M33" s="30"/>
      <c r="O33"/>
    </row>
    <row r="34" spans="1:15" ht="17.25">
      <c r="A34" s="26"/>
      <c r="C34" s="1"/>
      <c r="D34" s="31"/>
      <c r="E34" s="31"/>
      <c r="F34" s="31"/>
      <c r="G34" s="31"/>
      <c r="H34" s="31"/>
      <c r="I34" s="31"/>
      <c r="J34" s="31"/>
      <c r="K34" s="31"/>
      <c r="L34" s="31"/>
      <c r="M34" s="31"/>
      <c r="O34"/>
    </row>
    <row r="35" spans="1:15" ht="17.25" customHeight="1">
      <c r="A35" s="3"/>
      <c r="B35" s="3"/>
      <c r="O35"/>
    </row>
    <row r="36" spans="1:15" ht="17.25">
      <c r="A36" s="3"/>
      <c r="B36" s="3"/>
      <c r="D36" s="33"/>
      <c r="O36"/>
    </row>
    <row r="37" spans="1:15" ht="17.25">
      <c r="A37" s="3"/>
      <c r="B37" s="3"/>
      <c r="D37" s="33"/>
      <c r="O37"/>
    </row>
    <row r="38" spans="2:15" ht="17.25">
      <c r="B38" s="33"/>
      <c r="O38"/>
    </row>
    <row r="39" spans="2:15" ht="17.25">
      <c r="B39" s="33"/>
      <c r="O39"/>
    </row>
    <row r="40" spans="2:15" ht="17.25">
      <c r="B40" s="33"/>
      <c r="O40"/>
    </row>
    <row r="41" spans="2:15" ht="17.25">
      <c r="B41" s="33"/>
      <c r="O41"/>
    </row>
    <row r="42" spans="2:15" ht="17.25">
      <c r="B42" s="33"/>
      <c r="O42"/>
    </row>
    <row r="43" spans="2:15" ht="17.25">
      <c r="B43" s="33"/>
      <c r="O43"/>
    </row>
    <row r="44" spans="2:15" ht="17.25">
      <c r="B44" s="33"/>
      <c r="O44"/>
    </row>
    <row r="45" spans="2:15" ht="17.25">
      <c r="B45" s="33"/>
      <c r="O45"/>
    </row>
    <row r="46" spans="2:15" ht="17.25">
      <c r="B46" s="33"/>
      <c r="O46"/>
    </row>
    <row r="47" spans="2:15" ht="17.25">
      <c r="B47" s="33"/>
      <c r="O47"/>
    </row>
    <row r="48" spans="2:15" ht="17.25">
      <c r="B48" s="33"/>
      <c r="O48"/>
    </row>
    <row r="49" spans="2:15" ht="17.25">
      <c r="B49" s="33"/>
      <c r="O49"/>
    </row>
    <row r="50" spans="2:15" ht="17.25">
      <c r="B50" s="33"/>
      <c r="O50"/>
    </row>
    <row r="51" spans="2:15" ht="17.25">
      <c r="B51" s="33"/>
      <c r="O51"/>
    </row>
    <row r="52" spans="2:15" ht="17.25">
      <c r="B52" s="33"/>
      <c r="O52"/>
    </row>
    <row r="53" spans="2:15" ht="17.25">
      <c r="B53" s="33"/>
      <c r="O53"/>
    </row>
    <row r="54" spans="2:15" ht="17.25">
      <c r="B54" s="33"/>
      <c r="O54"/>
    </row>
    <row r="55" spans="2:15" ht="17.25">
      <c r="B55" s="33"/>
      <c r="O55"/>
    </row>
    <row r="56" spans="2:15" ht="17.25">
      <c r="B56" s="33"/>
      <c r="O56"/>
    </row>
    <row r="57" spans="2:15" ht="17.25">
      <c r="B57" s="33"/>
      <c r="O57"/>
    </row>
    <row r="58" spans="2:15" ht="17.25">
      <c r="B58" s="33"/>
      <c r="O58"/>
    </row>
    <row r="59" spans="2:15" ht="17.25">
      <c r="B59" s="33"/>
      <c r="O59"/>
    </row>
    <row r="60" spans="2:15" ht="17.25">
      <c r="B60" s="33"/>
      <c r="O60"/>
    </row>
    <row r="61" spans="2:15" ht="17.25">
      <c r="B61" s="33"/>
      <c r="O61"/>
    </row>
    <row r="62" spans="2:15" ht="17.25">
      <c r="B62" s="33"/>
      <c r="O62"/>
    </row>
    <row r="63" spans="2:15" ht="17.25">
      <c r="B63" s="33"/>
      <c r="O63"/>
    </row>
    <row r="64" spans="2:15" ht="17.25">
      <c r="B64" s="33"/>
      <c r="O64"/>
    </row>
    <row r="65" spans="2:15" ht="17.25">
      <c r="B65" s="33"/>
      <c r="O65"/>
    </row>
    <row r="66" spans="2:15" ht="17.25">
      <c r="B66" s="33"/>
      <c r="O66"/>
    </row>
  </sheetData>
  <sheetProtection/>
  <mergeCells count="6">
    <mergeCell ref="C1:I1"/>
    <mergeCell ref="B3:D3"/>
    <mergeCell ref="B5:D5"/>
    <mergeCell ref="E5:G5"/>
    <mergeCell ref="H5:J5"/>
    <mergeCell ref="B6:D6"/>
  </mergeCells>
  <printOptions horizontalCentered="1" verticalCentered="1"/>
  <pageMargins left="0.4724409448818898" right="0.1968503937007874" top="0.7874015748031497" bottom="0.1968503937007874" header="0.1968503937007874" footer="0.1968503937007874"/>
  <pageSetup blackAndWhite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oitapref</cp:lastModifiedBy>
  <cp:lastPrinted>2019-07-21T11:25:21Z</cp:lastPrinted>
  <dcterms:created xsi:type="dcterms:W3CDTF">2007-04-08T00:23:56Z</dcterms:created>
  <dcterms:modified xsi:type="dcterms:W3CDTF">2019-07-21T11:44:33Z</dcterms:modified>
  <cp:category/>
  <cp:version/>
  <cp:contentType/>
  <cp:contentStatus/>
</cp:coreProperties>
</file>