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6.3.84\disk\総務課\経理係共有\１．水道会計\L：調査・照会\経営比較分析、指標等\H30経営比較\"/>
    </mc:Choice>
  </mc:AlternateContent>
  <workbookProtection workbookAlgorithmName="SHA-512" workbookHashValue="Q3L9Y98joVq54lJHadDzc3FaNPLQlQCBiKnrYFzT/vcn2r9yZHak0gpAv2I8VXaARRd97nGdxaQ2D0d43uEFCQ==" workbookSaltValue="6n/To5pjR+qn3acSG6DKM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<sst xmlns="http://schemas.openxmlformats.org/spreadsheetml/2006/main" count="220" uniqueCount="108">
  <si>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</si>
  <si>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</si>
  <si>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</si>
  <si>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</si>
  <si>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</si>
  <si>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</si>
  <si>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</si>
  <si>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</si>
  <si>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</si>
  <si>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</si>
  <si>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</si>
  <si>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</si>
  <si>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</si>
  <si>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</si>
  <si>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</si>
  <si>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</si>
  <si>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</si>
  <si>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</si>
  <si>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</si>
  <si>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</si>
  <si>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</si>
  <si>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</si>
  <si>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</si>
  <si>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</si>
  <si>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</si>
  <si>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</si>
  <si>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</si>
  <si>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</si>
  <si>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</si>
  <si>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</si>
  <si>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</si>
  <si>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</si>
  <si>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</si>
  <si>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</si>
  <si>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</si>
  <si>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</si>
  <si>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</si>
  <si>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</si>
  <si>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</si>
  <si>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</si>
  <si>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</si>
  <si>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</si>
  <si>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</si>
  <si>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</si>
  <si>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</si>
  <si>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</si>
  <si>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</si>
  <si>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</si>
  <si>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</si>
  <si>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</si>
  <si>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</si>
  <si>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</si>
  <si>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</si>
  <si>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</si>
  <si>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</si>
  <si>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</si>
  <si>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</si>
  <si>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</si>
  <si>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</si>
  <si>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</si>
  <si>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</si>
  <si>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</si>
  <si>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</si>
  <si>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</si>
  <si>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</si>
  <si>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</si>
  <si>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</si>
  <si>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</si>
  <si>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</si>
  <si>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</si>
  <si>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</si>
  <si>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</si>
  <si>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</si>
  <si>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</si>
  <si>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</si>
  <si>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</si>
  <si>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</si>
  <si>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</si>
  <si>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</si>
  <si>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</si>
  <si>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</si>
  <si>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</si>
  <si>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</si>
  <si>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</si>
  <si>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</si>
  <si>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</si>
  <si>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</si>
  <si>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</si>
  <si>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</si>
  <si>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</si>
  <si>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</si>
  <si>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</si>
  <si>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</si>
  <si>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中津市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</si>
  <si>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</si>
  <si>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</si>
  <si>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</si>
  <si>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</si>
  <si>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</si>
  <si>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</si>
  <si>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</si>
  <si>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</si>
  <si>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</si>
  <si>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</si>
  <si>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</si>
  <si>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前年度より大きな変化はなく、経営の健全性、効率性については概ね良好な状況である。また現時点での管路経年化率は低く、健全性は保たれているが、現在の管路更新率であれば将来的に耐用年数を超えた施設が多くなるため、企業債残高との調整を図りながら、計画的な投資のあり方について検討する必要がある。</t>
    <rPh sb="0" eb="3">
      <t>ゼンネンド</t>
    </rPh>
    <rPh sb="5" eb="6">
      <t>オオ</t>
    </rPh>
    <rPh sb="8" eb="10">
      <t>ヘンカ</t>
    </rPh>
    <rPh sb="14" eb="16">
      <t>ケイエイ</t>
    </rPh>
    <rPh sb="17" eb="20">
      <t>ケンゼンセイ</t>
    </rPh>
    <rPh sb="21" eb="24">
      <t>コウリツセイ</t>
    </rPh>
    <rPh sb="29" eb="30">
      <t>オオム</t>
    </rPh>
    <rPh sb="31" eb="33">
      <t>リョウコウ</t>
    </rPh>
    <rPh sb="34" eb="36">
      <t>ジョウキョウ</t>
    </rPh>
    <rPh sb="42" eb="45">
      <t>ゲンジテン</t>
    </rPh>
    <rPh sb="47" eb="49">
      <t>カンロ</t>
    </rPh>
    <rPh sb="49" eb="52">
      <t>ケイネンカ</t>
    </rPh>
    <rPh sb="52" eb="53">
      <t>リツ</t>
    </rPh>
    <rPh sb="54" eb="55">
      <t>ヒク</t>
    </rPh>
    <rPh sb="57" eb="60">
      <t>ケンゼンセイ</t>
    </rPh>
    <rPh sb="61" eb="62">
      <t>タモ</t>
    </rPh>
    <phoneticPr fontId="4"/>
  </si>
  <si>
    <r>
      <rPr>
        <sz val="10"/>
        <rFont val="ＭＳ ゴシック"/>
        <family val="3"/>
        <charset val="128"/>
      </rPr>
      <t>①『経常収支比率』・・・経常費用が経常収益でどの程度賄われているかを示す指標。H30年度も100％を上回り、類似団体と比較しても高い状況であるため、健全な経営状況を維持できている。
②『累積欠損金比率』・・・累積欠損金は発生しておらず、0%であり問題はない。
③『流動比率』・・・短期的な債務に対する支払能力を示す指標であり100％を上回っているが、類似団体と比較して低い状況であるため、投資規模の適正化が必要な状況である。
④『企業債残高対給水収益比率』・・・給水収益に対する企業債残高の割合であり、企業債残高の規模を表す指標。類似団体と比べても高いため、今後も投資規模の適正化が必要な状況にある。</t>
    </r>
    <r>
      <rPr>
        <sz val="10"/>
        <color rgb="FFFF0000"/>
        <rFont val="ＭＳ ゴシック"/>
        <family val="3"/>
        <charset val="128"/>
      </rPr>
      <t xml:space="preserve">
</t>
    </r>
    <r>
      <rPr>
        <sz val="10"/>
        <rFont val="ＭＳ ゴシック"/>
        <family val="3"/>
        <charset val="128"/>
      </rPr>
      <t>⑤『料金回収率』・・・給水に係る費用が、どの程度給水収益で賄えているかを表した指標。100％を上回っていることから、必要な経費を給水収益で賄えており、類似団体と比較しても高いため健全な経営状況である。</t>
    </r>
    <r>
      <rPr>
        <sz val="10"/>
        <color rgb="FFFF0000"/>
        <rFont val="ＭＳ ゴシック"/>
        <family val="3"/>
        <charset val="128"/>
      </rPr>
      <t xml:space="preserve">
</t>
    </r>
    <r>
      <rPr>
        <sz val="10"/>
        <rFont val="ＭＳ ゴシック"/>
        <family val="3"/>
        <charset val="128"/>
      </rPr>
      <t>⑥『給水原価』・・・有収水量1㎥あたりについて、どれだけの費用がかかるかを表す指標。既存施設の更新等の費用が増えたことに伴い、前年度より高くなった。類似団体と比べて大きい値となっており、今後も投資規模の適正化が必要な状況にある。</t>
    </r>
    <r>
      <rPr>
        <sz val="10"/>
        <color rgb="FFFF0000"/>
        <rFont val="ＭＳ ゴシック"/>
        <family val="3"/>
        <charset val="128"/>
      </rPr>
      <t xml:space="preserve">
</t>
    </r>
    <r>
      <rPr>
        <sz val="10"/>
        <rFont val="ＭＳ ゴシック"/>
        <family val="3"/>
        <charset val="128"/>
      </rPr>
      <t>⑦『施設利用率』・・・配水能力に対する配水量の割合で、施設の利用状況を判断する指標。高い水準で推移しており、適切な施設規模であるといえる。
⑧『有収率』・・・施設の稼動が収益につながっているかを判断する指標。類似団体と比較しても高く、健全な状況である。</t>
    </r>
    <rPh sb="66" eb="68">
      <t>ジョウキョウ</t>
    </rPh>
    <rPh sb="444" eb="446">
      <t>キゾン</t>
    </rPh>
    <rPh sb="451" eb="452">
      <t>ナド</t>
    </rPh>
    <rPh sb="453" eb="455">
      <t>ヒヨウ</t>
    </rPh>
    <rPh sb="462" eb="463">
      <t>トモナ</t>
    </rPh>
    <rPh sb="470" eb="471">
      <t>タカ</t>
    </rPh>
    <rPh sb="484" eb="485">
      <t>オオ</t>
    </rPh>
    <rPh sb="487" eb="488">
      <t>アタイ</t>
    </rPh>
    <rPh sb="495" eb="497">
      <t>コンゴ</t>
    </rPh>
    <rPh sb="498" eb="500">
      <t>トウシ</t>
    </rPh>
    <rPh sb="500" eb="502">
      <t>キボ</t>
    </rPh>
    <rPh sb="503" eb="506">
      <t>テキセイカ</t>
    </rPh>
    <rPh sb="507" eb="509">
      <t>ヒツヨウ</t>
    </rPh>
    <rPh sb="510" eb="512">
      <t>ジョウキョウ</t>
    </rPh>
    <phoneticPr fontId="4"/>
  </si>
  <si>
    <r>
      <rPr>
        <sz val="10"/>
        <rFont val="ＭＳ ゴシック"/>
        <family val="3"/>
        <charset val="128"/>
      </rPr>
      <t>①『有形固定資産減価償却率』・・・有形固定資産のうち償却対象資産の減価償却がどの程度進んでいるかを表す指標。類似団体、全国平均と比較しても低い状況にあるため、おおむね良好な状況である。</t>
    </r>
    <r>
      <rPr>
        <sz val="10"/>
        <color rgb="FFFF0000"/>
        <rFont val="ＭＳ ゴシック"/>
        <family val="3"/>
        <charset val="128"/>
      </rPr>
      <t xml:space="preserve">
</t>
    </r>
    <r>
      <rPr>
        <sz val="10"/>
        <rFont val="ＭＳ ゴシック"/>
        <family val="3"/>
        <charset val="128"/>
      </rPr>
      <t>②『管路経年化率』・・・法定耐用年数を超えた管路延長の割合を表す指標。類似団体と比べ低い状況にあるが、計画的な管路更新を行っていく必要がある。</t>
    </r>
    <r>
      <rPr>
        <sz val="10"/>
        <color rgb="FFFF0000"/>
        <rFont val="ＭＳ ゴシック"/>
        <family val="3"/>
        <charset val="128"/>
      </rPr>
      <t xml:space="preserve">
</t>
    </r>
    <r>
      <rPr>
        <sz val="10"/>
        <rFont val="ＭＳ ゴシック"/>
        <family val="3"/>
        <charset val="128"/>
      </rPr>
      <t>③『管路更新率』・・・当該年度に更新した管路延長の割合を表す指標。類似団体と比べて高い数値であるが、今後も計画的な管路更新を行っていく必要がある。</t>
    </r>
    <rPh sb="198" eb="200">
      <t>ルイジ</t>
    </rPh>
    <rPh sb="200" eb="202">
      <t>ダンタイ</t>
    </rPh>
    <rPh sb="203" eb="204">
      <t>クラ</t>
    </rPh>
    <rPh sb="206" eb="207">
      <t>タカ</t>
    </rPh>
    <rPh sb="208" eb="210">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</si>
</sst>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
      <sz val="10"/>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8" fillId="0" borderId="9"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0.36</c:v>
                </c:pt>
                <c:pt idx="1">
                  <c:v>0.47</c:v>
                </c:pt>
                <c:pt idx="2">
                  <c:v>0.34</c:v>
                </c:pt>
                <c:pt idx="3">
                  <c:v>1.1000000000000001</c:v>
                </c:pt>
                <c:pt idx="4">
                  <c:v>0.94</c:v>
                </c:pt>
              </c:numCache>
            </c:numRef>
          </c:val>
          <c:extLst>
            <c:ext xmlns:c16="http://schemas.microsoft.com/office/drawing/2014/chart" uri="{C3380CC4-5D6E-409C-BE32-E72D297353CC}">
              <c16:uniqueId val="{00000000-644A-4A24-BABE-976649E5F70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644A-4A24-BABE-976649E5F70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66.8</c:v>
                </c:pt>
                <c:pt idx="1">
                  <c:v>67.56</c:v>
                </c:pt>
                <c:pt idx="2">
                  <c:v>66.760000000000005</c:v>
                </c:pt>
                <c:pt idx="3">
                  <c:v>66.97</c:v>
                </c:pt>
                <c:pt idx="4">
                  <c:v>66.989999999999995</c:v>
                </c:pt>
              </c:numCache>
            </c:numRef>
          </c:val>
          <c:extLst>
            <c:ext xmlns:c16="http://schemas.microsoft.com/office/drawing/2014/chart" uri="{C3380CC4-5D6E-409C-BE32-E72D297353CC}">
              <c16:uniqueId val="{00000000-4C72-4B67-B75D-8135E74C1FA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4C72-4B67-B75D-8135E74C1FA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90.6</c:v>
                </c:pt>
                <c:pt idx="1">
                  <c:v>90.69</c:v>
                </c:pt>
                <c:pt idx="2">
                  <c:v>91.87</c:v>
                </c:pt>
                <c:pt idx="3">
                  <c:v>90.92</c:v>
                </c:pt>
                <c:pt idx="4">
                  <c:v>90.39</c:v>
                </c:pt>
              </c:numCache>
            </c:numRef>
          </c:val>
          <c:extLst>
            <c:ext xmlns:c16="http://schemas.microsoft.com/office/drawing/2014/chart" uri="{C3380CC4-5D6E-409C-BE32-E72D297353CC}">
              <c16:uniqueId val="{00000000-F434-4242-B7BC-3B1B9299292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F434-4242-B7BC-3B1B9299292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135.79</c:v>
                </c:pt>
                <c:pt idx="1">
                  <c:v>141.34</c:v>
                </c:pt>
                <c:pt idx="2">
                  <c:v>135.33000000000001</c:v>
                </c:pt>
                <c:pt idx="3">
                  <c:v>128.75</c:v>
                </c:pt>
                <c:pt idx="4">
                  <c:v>122.81</c:v>
                </c:pt>
              </c:numCache>
            </c:numRef>
          </c:val>
          <c:extLst>
            <c:ext xmlns:c16="http://schemas.microsoft.com/office/drawing/2014/chart" uri="{C3380CC4-5D6E-409C-BE32-E72D297353CC}">
              <c16:uniqueId val="{00000000-47C8-4B99-BCCD-EFC72CCCE9A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47C8-4B99-BCCD-EFC72CCCE9A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42.91</c:v>
                </c:pt>
                <c:pt idx="1">
                  <c:v>43.48</c:v>
                </c:pt>
                <c:pt idx="2">
                  <c:v>43.79</c:v>
                </c:pt>
                <c:pt idx="3">
                  <c:v>37.869999999999997</c:v>
                </c:pt>
                <c:pt idx="4">
                  <c:v>39.39</c:v>
                </c:pt>
              </c:numCache>
            </c:numRef>
          </c:val>
          <c:extLst>
            <c:ext xmlns:c16="http://schemas.microsoft.com/office/drawing/2014/chart" uri="{C3380CC4-5D6E-409C-BE32-E72D297353CC}">
              <c16:uniqueId val="{00000000-5254-47DC-A38C-5CA064841C5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5254-47DC-A38C-5CA064841C5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4.41</c:v>
                </c:pt>
                <c:pt idx="1">
                  <c:v>4.6100000000000003</c:v>
                </c:pt>
                <c:pt idx="2">
                  <c:v>5.6</c:v>
                </c:pt>
                <c:pt idx="3">
                  <c:v>4.2699999999999996</c:v>
                </c:pt>
                <c:pt idx="4">
                  <c:v>4.32</c:v>
                </c:pt>
              </c:numCache>
            </c:numRef>
          </c:val>
          <c:extLst>
            <c:ext xmlns:c16="http://schemas.microsoft.com/office/drawing/2014/chart" uri="{C3380CC4-5D6E-409C-BE32-E72D297353CC}">
              <c16:uniqueId val="{00000000-F14B-487D-BF4A-2D7F1153956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F14B-487D-BF4A-2D7F1153956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23-402E-A372-6C56039B620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9C23-402E-A372-6C56039B620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270.67</c:v>
                </c:pt>
                <c:pt idx="1">
                  <c:v>293.82</c:v>
                </c:pt>
                <c:pt idx="2">
                  <c:v>256.62</c:v>
                </c:pt>
                <c:pt idx="3">
                  <c:v>190.09</c:v>
                </c:pt>
                <c:pt idx="4">
                  <c:v>213.87</c:v>
                </c:pt>
              </c:numCache>
            </c:numRef>
          </c:val>
          <c:extLst>
            <c:ext xmlns:c16="http://schemas.microsoft.com/office/drawing/2014/chart" uri="{C3380CC4-5D6E-409C-BE32-E72D297353CC}">
              <c16:uniqueId val="{00000000-5879-4A86-AEB2-7FE4CED3967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5879-4A86-AEB2-7FE4CED3967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460.94</c:v>
                </c:pt>
                <c:pt idx="1">
                  <c:v>460.63</c:v>
                </c:pt>
                <c:pt idx="2">
                  <c:v>437.88</c:v>
                </c:pt>
                <c:pt idx="3">
                  <c:v>499.74</c:v>
                </c:pt>
                <c:pt idx="4">
                  <c:v>474.13</c:v>
                </c:pt>
              </c:numCache>
            </c:numRef>
          </c:val>
          <c:extLst>
            <c:ext xmlns:c16="http://schemas.microsoft.com/office/drawing/2014/chart" uri="{C3380CC4-5D6E-409C-BE32-E72D297353CC}">
              <c16:uniqueId val="{00000000-A2B2-4F5C-BF29-935A4A1B738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A2B2-4F5C-BF29-935A4A1B738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128.16999999999999</c:v>
                </c:pt>
                <c:pt idx="1">
                  <c:v>131.97999999999999</c:v>
                </c:pt>
                <c:pt idx="2">
                  <c:v>128.22</c:v>
                </c:pt>
                <c:pt idx="3">
                  <c:v>119.79</c:v>
                </c:pt>
                <c:pt idx="4">
                  <c:v>113.99</c:v>
                </c:pt>
              </c:numCache>
            </c:numRef>
          </c:val>
          <c:extLst>
            <c:ext xmlns:c16="http://schemas.microsoft.com/office/drawing/2014/chart" uri="{C3380CC4-5D6E-409C-BE32-E72D297353CC}">
              <c16:uniqueId val="{00000000-F52E-463B-B689-A4E5CBD88B5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F52E-463B-B689-A4E5CBD88B5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158.22999999999999</c:v>
                </c:pt>
                <c:pt idx="1">
                  <c:v>152.47999999999999</c:v>
                </c:pt>
                <c:pt idx="2">
                  <c:v>157.19999999999999</c:v>
                </c:pt>
                <c:pt idx="3">
                  <c:v>164.47</c:v>
                </c:pt>
                <c:pt idx="4">
                  <c:v>173.13</c:v>
                </c:pt>
              </c:numCache>
            </c:numRef>
          </c:val>
          <c:extLst>
            <c:ext xmlns:c16="http://schemas.microsoft.com/office/drawing/2014/chart" uri="{C3380CC4-5D6E-409C-BE32-E72D297353CC}">
              <c16:uniqueId val="{00000000-0472-4DF6-9FAA-D774C90E9ED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0472-4DF6-9FAA-D774C90E9ED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大分県　中津市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非設置</v>
      </c>
      <c r="AE8" s="59"/>
      <c r="AF8" s="59"/>
      <c r="AG8" s="59"/>
      <c r="AH8" s="59"/>
      <c r="AI8" s="59"/>
      <c r="AJ8" s="59"/>
      <c r="AK8" s="4"/>
      <c r="AL8" s="60">
        <f>データ!$R$6</f>
        <v>84344</v>
      </c>
      <c r="AM8" s="60"/>
      <c r="AN8" s="60"/>
      <c r="AO8" s="60"/>
      <c r="AP8" s="60"/>
      <c r="AQ8" s="60"/>
      <c r="AR8" s="60"/>
      <c r="AS8" s="60"/>
      <c r="AT8" s="51">
        <f>データ!$S$6</f>
        <v>491.53</v>
      </c>
      <c r="AU8" s="52"/>
      <c r="AV8" s="52"/>
      <c r="AW8" s="52"/>
      <c r="AX8" s="52"/>
      <c r="AY8" s="52"/>
      <c r="AZ8" s="52"/>
      <c r="BA8" s="52"/>
      <c r="BB8" s="53">
        <f>データ!$T$6</f>
        <v>171.59</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64.739999999999995</v>
      </c>
      <c r="J10" s="52"/>
      <c r="K10" s="52"/>
      <c r="L10" s="52"/>
      <c r="M10" s="52"/>
      <c r="N10" s="52"/>
      <c r="O10" s="63"/>
      <c r="P10" s="53">
        <f>データ!$P$6</f>
        <v>82.31</v>
      </c>
      <c r="Q10" s="53"/>
      <c r="R10" s="53"/>
      <c r="S10" s="53"/>
      <c r="T10" s="53"/>
      <c r="U10" s="53"/>
      <c r="V10" s="53"/>
      <c r="W10" s="60">
        <f>データ!$Q$6</f>
        <v>3687</v>
      </c>
      <c r="X10" s="60"/>
      <c r="Y10" s="60"/>
      <c r="Z10" s="60"/>
      <c r="AA10" s="60"/>
      <c r="AB10" s="60"/>
      <c r="AC10" s="60"/>
      <c r="AD10" s="2"/>
      <c r="AE10" s="2"/>
      <c r="AF10" s="2"/>
      <c r="AG10" s="2"/>
      <c r="AH10" s="4"/>
      <c r="AI10" s="4"/>
      <c r="AJ10" s="4"/>
      <c r="AK10" s="4"/>
      <c r="AL10" s="60">
        <f>データ!$U$6</f>
        <v>69114</v>
      </c>
      <c r="AM10" s="60"/>
      <c r="AN10" s="60"/>
      <c r="AO10" s="60"/>
      <c r="AP10" s="60"/>
      <c r="AQ10" s="60"/>
      <c r="AR10" s="60"/>
      <c r="AS10" s="60"/>
      <c r="AT10" s="51">
        <f>データ!$V$6</f>
        <v>49.96</v>
      </c>
      <c r="AU10" s="52"/>
      <c r="AV10" s="52"/>
      <c r="AW10" s="52"/>
      <c r="AX10" s="52"/>
      <c r="AY10" s="52"/>
      <c r="AZ10" s="52"/>
      <c r="BA10" s="52"/>
      <c r="BB10" s="53">
        <f>データ!$W$6</f>
        <v>1383.39</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5"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5"/>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5"/>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5"/>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5"/>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5"/>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5"/>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5"/>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5"/>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5"/>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5"/>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5"/>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5"/>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5"/>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5"/>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5"/>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5"/>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5"/>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5"/>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5"/>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5"/>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5"/>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5"/>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5"/>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5"/>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5"/>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5"/>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7" t="s">
        <v>107</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5"/>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5"/>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5"/>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5"/>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5"/>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5"/>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5"/>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5"/>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5"/>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5"/>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5"/>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5"/>
      <c r="BM59" s="73"/>
      <c r="BN59" s="73"/>
      <c r="BO59" s="73"/>
      <c r="BP59" s="73"/>
      <c r="BQ59" s="73"/>
      <c r="BR59" s="73"/>
      <c r="BS59" s="73"/>
      <c r="BT59" s="73"/>
      <c r="BU59" s="73"/>
      <c r="BV59" s="73"/>
      <c r="BW59" s="73"/>
      <c r="BX59" s="73"/>
      <c r="BY59" s="73"/>
      <c r="BZ59" s="74"/>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5"/>
      <c r="BM60" s="73"/>
      <c r="BN60" s="73"/>
      <c r="BO60" s="73"/>
      <c r="BP60" s="73"/>
      <c r="BQ60" s="73"/>
      <c r="BR60" s="73"/>
      <c r="BS60" s="73"/>
      <c r="BT60" s="73"/>
      <c r="BU60" s="73"/>
      <c r="BV60" s="73"/>
      <c r="BW60" s="73"/>
      <c r="BX60" s="73"/>
      <c r="BY60" s="73"/>
      <c r="BZ60" s="74"/>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5"/>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5"/>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5"/>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5"/>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5"/>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5"/>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5"/>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5"/>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5"/>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5"/>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5"/>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5"/>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5"/>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5"/>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5"/>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5"/>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5"/>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5"/>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yHxQwK5ANfG/Asl5UGzD/RsY0r/NawkTkVzT0DmT54bMHbcfhNod5sJxpldUWuwAYgtM19OWGLxaMJN0vNkeZg==" saltValue="VvoFnFFY3BGLP73PKsrmX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53</v>
      </c>
      <c r="B4" s="31"/>
      <c r="C4" s="31"/>
      <c r="D4" s="31"/>
      <c r="E4" s="31"/>
      <c r="F4" s="31"/>
      <c r="G4" s="31"/>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442038</v>
      </c>
      <c r="D6" s="34">
        <f t="shared" si="3"/>
        <v>46</v>
      </c>
      <c r="E6" s="34">
        <f t="shared" si="3"/>
        <v>1</v>
      </c>
      <c r="F6" s="34">
        <f t="shared" si="3"/>
        <v>0</v>
      </c>
      <c r="G6" s="34">
        <f t="shared" si="3"/>
        <v>1</v>
      </c>
      <c r="H6" s="34" t="str">
        <f t="shared" si="3"/>
        <v>大分県　中津市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64.739999999999995</v>
      </c>
      <c r="P6" s="35">
        <f t="shared" si="3"/>
        <v>82.31</v>
      </c>
      <c r="Q6" s="35">
        <f t="shared" si="3"/>
        <v>3687</v>
      </c>
      <c r="R6" s="35">
        <f t="shared" si="3"/>
        <v>84344</v>
      </c>
      <c r="S6" s="35">
        <f t="shared" si="3"/>
        <v>491.53</v>
      </c>
      <c r="T6" s="35">
        <f t="shared" si="3"/>
        <v>171.59</v>
      </c>
      <c r="U6" s="35">
        <f t="shared" si="3"/>
        <v>69114</v>
      </c>
      <c r="V6" s="35">
        <f t="shared" si="3"/>
        <v>49.96</v>
      </c>
      <c r="W6" s="35">
        <f t="shared" si="3"/>
        <v>1383.39</v>
      </c>
      <c r="X6" s="36">
        <f>IF(X7="",NA(),X7)</f>
        <v>135.79</v>
      </c>
      <c r="Y6" s="36">
        <f t="shared" ref="Y6:AG6" si="4">IF(Y7="",NA(),Y7)</f>
        <v>141.34</v>
      </c>
      <c r="Z6" s="36">
        <f t="shared" si="4"/>
        <v>135.33000000000001</v>
      </c>
      <c r="AA6" s="36">
        <f t="shared" si="4"/>
        <v>128.75</v>
      </c>
      <c r="AB6" s="36">
        <f t="shared" si="4"/>
        <v>122.81</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270.67</v>
      </c>
      <c r="AU6" s="36">
        <f t="shared" ref="AU6:BC6" si="6">IF(AU7="",NA(),AU7)</f>
        <v>293.82</v>
      </c>
      <c r="AV6" s="36">
        <f t="shared" si="6"/>
        <v>256.62</v>
      </c>
      <c r="AW6" s="36">
        <f t="shared" si="6"/>
        <v>190.09</v>
      </c>
      <c r="AX6" s="36">
        <f t="shared" si="6"/>
        <v>213.87</v>
      </c>
      <c r="AY6" s="36">
        <f t="shared" si="6"/>
        <v>335.95</v>
      </c>
      <c r="AZ6" s="36">
        <f t="shared" si="6"/>
        <v>346.59</v>
      </c>
      <c r="BA6" s="36">
        <f t="shared" si="6"/>
        <v>357.82</v>
      </c>
      <c r="BB6" s="36">
        <f t="shared" si="6"/>
        <v>355.5</v>
      </c>
      <c r="BC6" s="36">
        <f t="shared" si="6"/>
        <v>349.83</v>
      </c>
      <c r="BD6" s="35" t="str">
        <f>IF(BD7="","",IF(BD7="-","【-】","【"&amp;SUBSTITUTE(TEXT(BD7,"#,##0.00"),"-","△")&amp;"】"))</f>
        <v>【261.93】</v>
      </c>
      <c r="BE6" s="36">
        <f>IF(BE7="",NA(),BE7)</f>
        <v>460.94</v>
      </c>
      <c r="BF6" s="36">
        <f t="shared" ref="BF6:BN6" si="7">IF(BF7="",NA(),BF7)</f>
        <v>460.63</v>
      </c>
      <c r="BG6" s="36">
        <f t="shared" si="7"/>
        <v>437.88</v>
      </c>
      <c r="BH6" s="36">
        <f t="shared" si="7"/>
        <v>499.74</v>
      </c>
      <c r="BI6" s="36">
        <f t="shared" si="7"/>
        <v>474.13</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128.16999999999999</v>
      </c>
      <c r="BQ6" s="36">
        <f t="shared" ref="BQ6:BY6" si="8">IF(BQ7="",NA(),BQ7)</f>
        <v>131.97999999999999</v>
      </c>
      <c r="BR6" s="36">
        <f t="shared" si="8"/>
        <v>128.22</v>
      </c>
      <c r="BS6" s="36">
        <f t="shared" si="8"/>
        <v>119.79</v>
      </c>
      <c r="BT6" s="36">
        <f t="shared" si="8"/>
        <v>113.99</v>
      </c>
      <c r="BU6" s="36">
        <f t="shared" si="8"/>
        <v>105.21</v>
      </c>
      <c r="BV6" s="36">
        <f t="shared" si="8"/>
        <v>105.71</v>
      </c>
      <c r="BW6" s="36">
        <f t="shared" si="8"/>
        <v>106.01</v>
      </c>
      <c r="BX6" s="36">
        <f t="shared" si="8"/>
        <v>104.57</v>
      </c>
      <c r="BY6" s="36">
        <f t="shared" si="8"/>
        <v>103.54</v>
      </c>
      <c r="BZ6" s="35" t="str">
        <f>IF(BZ7="","",IF(BZ7="-","【-】","【"&amp;SUBSTITUTE(TEXT(BZ7,"#,##0.00"),"-","△")&amp;"】"))</f>
        <v>【103.91】</v>
      </c>
      <c r="CA6" s="36">
        <f>IF(CA7="",NA(),CA7)</f>
        <v>158.22999999999999</v>
      </c>
      <c r="CB6" s="36">
        <f t="shared" ref="CB6:CJ6" si="9">IF(CB7="",NA(),CB7)</f>
        <v>152.47999999999999</v>
      </c>
      <c r="CC6" s="36">
        <f t="shared" si="9"/>
        <v>157.19999999999999</v>
      </c>
      <c r="CD6" s="36">
        <f t="shared" si="9"/>
        <v>164.47</v>
      </c>
      <c r="CE6" s="36">
        <f t="shared" si="9"/>
        <v>173.13</v>
      </c>
      <c r="CF6" s="36">
        <f t="shared" si="9"/>
        <v>162.59</v>
      </c>
      <c r="CG6" s="36">
        <f t="shared" si="9"/>
        <v>162.15</v>
      </c>
      <c r="CH6" s="36">
        <f t="shared" si="9"/>
        <v>162.24</v>
      </c>
      <c r="CI6" s="36">
        <f t="shared" si="9"/>
        <v>165.47</v>
      </c>
      <c r="CJ6" s="36">
        <f t="shared" si="9"/>
        <v>167.46</v>
      </c>
      <c r="CK6" s="35" t="str">
        <f>IF(CK7="","",IF(CK7="-","【-】","【"&amp;SUBSTITUTE(TEXT(CK7,"#,##0.00"),"-","△")&amp;"】"))</f>
        <v>【167.11】</v>
      </c>
      <c r="CL6" s="36">
        <f>IF(CL7="",NA(),CL7)</f>
        <v>66.8</v>
      </c>
      <c r="CM6" s="36">
        <f t="shared" ref="CM6:CU6" si="10">IF(CM7="",NA(),CM7)</f>
        <v>67.56</v>
      </c>
      <c r="CN6" s="36">
        <f t="shared" si="10"/>
        <v>66.760000000000005</v>
      </c>
      <c r="CO6" s="36">
        <f t="shared" si="10"/>
        <v>66.97</v>
      </c>
      <c r="CP6" s="36">
        <f t="shared" si="10"/>
        <v>66.989999999999995</v>
      </c>
      <c r="CQ6" s="36">
        <f t="shared" si="10"/>
        <v>59.17</v>
      </c>
      <c r="CR6" s="36">
        <f t="shared" si="10"/>
        <v>59.34</v>
      </c>
      <c r="CS6" s="36">
        <f t="shared" si="10"/>
        <v>59.11</v>
      </c>
      <c r="CT6" s="36">
        <f t="shared" si="10"/>
        <v>59.74</v>
      </c>
      <c r="CU6" s="36">
        <f t="shared" si="10"/>
        <v>59.46</v>
      </c>
      <c r="CV6" s="35" t="str">
        <f>IF(CV7="","",IF(CV7="-","【-】","【"&amp;SUBSTITUTE(TEXT(CV7,"#,##0.00"),"-","△")&amp;"】"))</f>
        <v>【60.27】</v>
      </c>
      <c r="CW6" s="36">
        <f>IF(CW7="",NA(),CW7)</f>
        <v>90.6</v>
      </c>
      <c r="CX6" s="36">
        <f t="shared" ref="CX6:DF6" si="11">IF(CX7="",NA(),CX7)</f>
        <v>90.69</v>
      </c>
      <c r="CY6" s="36">
        <f t="shared" si="11"/>
        <v>91.87</v>
      </c>
      <c r="CZ6" s="36">
        <f t="shared" si="11"/>
        <v>90.92</v>
      </c>
      <c r="DA6" s="36">
        <f t="shared" si="11"/>
        <v>90.39</v>
      </c>
      <c r="DB6" s="36">
        <f t="shared" si="11"/>
        <v>87.6</v>
      </c>
      <c r="DC6" s="36">
        <f t="shared" si="11"/>
        <v>87.74</v>
      </c>
      <c r="DD6" s="36">
        <f t="shared" si="11"/>
        <v>87.91</v>
      </c>
      <c r="DE6" s="36">
        <f t="shared" si="11"/>
        <v>87.28</v>
      </c>
      <c r="DF6" s="36">
        <f t="shared" si="11"/>
        <v>87.41</v>
      </c>
      <c r="DG6" s="35" t="str">
        <f>IF(DG7="","",IF(DG7="-","【-】","【"&amp;SUBSTITUTE(TEXT(DG7,"#,##0.00"),"-","△")&amp;"】"))</f>
        <v>【89.92】</v>
      </c>
      <c r="DH6" s="36">
        <f>IF(DH7="",NA(),DH7)</f>
        <v>42.91</v>
      </c>
      <c r="DI6" s="36">
        <f t="shared" ref="DI6:DQ6" si="12">IF(DI7="",NA(),DI7)</f>
        <v>43.48</v>
      </c>
      <c r="DJ6" s="36">
        <f t="shared" si="12"/>
        <v>43.79</v>
      </c>
      <c r="DK6" s="36">
        <f t="shared" si="12"/>
        <v>37.869999999999997</v>
      </c>
      <c r="DL6" s="36">
        <f t="shared" si="12"/>
        <v>39.39</v>
      </c>
      <c r="DM6" s="36">
        <f t="shared" si="12"/>
        <v>45.25</v>
      </c>
      <c r="DN6" s="36">
        <f t="shared" si="12"/>
        <v>46.27</v>
      </c>
      <c r="DO6" s="36">
        <f t="shared" si="12"/>
        <v>46.88</v>
      </c>
      <c r="DP6" s="36">
        <f t="shared" si="12"/>
        <v>46.94</v>
      </c>
      <c r="DQ6" s="36">
        <f t="shared" si="12"/>
        <v>47.62</v>
      </c>
      <c r="DR6" s="35" t="str">
        <f>IF(DR7="","",IF(DR7="-","【-】","【"&amp;SUBSTITUTE(TEXT(DR7,"#,##0.00"),"-","△")&amp;"】"))</f>
        <v>【48.85】</v>
      </c>
      <c r="DS6" s="36">
        <f>IF(DS7="",NA(),DS7)</f>
        <v>4.41</v>
      </c>
      <c r="DT6" s="36">
        <f t="shared" ref="DT6:EB6" si="13">IF(DT7="",NA(),DT7)</f>
        <v>4.6100000000000003</v>
      </c>
      <c r="DU6" s="36">
        <f t="shared" si="13"/>
        <v>5.6</v>
      </c>
      <c r="DV6" s="36">
        <f t="shared" si="13"/>
        <v>4.2699999999999996</v>
      </c>
      <c r="DW6" s="36">
        <f t="shared" si="13"/>
        <v>4.32</v>
      </c>
      <c r="DX6" s="36">
        <f t="shared" si="13"/>
        <v>10.71</v>
      </c>
      <c r="DY6" s="36">
        <f t="shared" si="13"/>
        <v>10.93</v>
      </c>
      <c r="DZ6" s="36">
        <f t="shared" si="13"/>
        <v>13.39</v>
      </c>
      <c r="EA6" s="36">
        <f t="shared" si="13"/>
        <v>14.48</v>
      </c>
      <c r="EB6" s="36">
        <f t="shared" si="13"/>
        <v>16.27</v>
      </c>
      <c r="EC6" s="35" t="str">
        <f>IF(EC7="","",IF(EC7="-","【-】","【"&amp;SUBSTITUTE(TEXT(EC7,"#,##0.00"),"-","△")&amp;"】"))</f>
        <v>【17.80】</v>
      </c>
      <c r="ED6" s="36">
        <f>IF(ED7="",NA(),ED7)</f>
        <v>0.36</v>
      </c>
      <c r="EE6" s="36">
        <f t="shared" ref="EE6:EM6" si="14">IF(EE7="",NA(),EE7)</f>
        <v>0.47</v>
      </c>
      <c r="EF6" s="36">
        <f t="shared" si="14"/>
        <v>0.34</v>
      </c>
      <c r="EG6" s="36">
        <f t="shared" si="14"/>
        <v>1.1000000000000001</v>
      </c>
      <c r="EH6" s="36">
        <f t="shared" si="14"/>
        <v>0.94</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442038</v>
      </c>
      <c r="D7" s="38">
        <v>46</v>
      </c>
      <c r="E7" s="38">
        <v>1</v>
      </c>
      <c r="F7" s="38">
        <v>0</v>
      </c>
      <c r="G7" s="38">
        <v>1</v>
      </c>
      <c r="H7" s="38" t="s">
        <v>93</v>
      </c>
      <c r="I7" s="38" t="s">
        <v>94</v>
      </c>
      <c r="J7" s="38" t="s">
        <v>95</v>
      </c>
      <c r="K7" s="38" t="s">
        <v>96</v>
      </c>
      <c r="L7" s="38" t="s">
        <v>97</v>
      </c>
      <c r="M7" s="38" t="s">
        <v>98</v>
      </c>
      <c r="N7" s="39" t="s">
        <v>99</v>
      </c>
      <c r="O7" s="39">
        <v>64.739999999999995</v>
      </c>
      <c r="P7" s="39">
        <v>82.31</v>
      </c>
      <c r="Q7" s="39">
        <v>3687</v>
      </c>
      <c r="R7" s="39">
        <v>84344</v>
      </c>
      <c r="S7" s="39">
        <v>491.53</v>
      </c>
      <c r="T7" s="39">
        <v>171.59</v>
      </c>
      <c r="U7" s="39">
        <v>69114</v>
      </c>
      <c r="V7" s="39">
        <v>49.96</v>
      </c>
      <c r="W7" s="39">
        <v>1383.39</v>
      </c>
      <c r="X7" s="39">
        <v>135.79</v>
      </c>
      <c r="Y7" s="39">
        <v>141.34</v>
      </c>
      <c r="Z7" s="39">
        <v>135.33000000000001</v>
      </c>
      <c r="AA7" s="39">
        <v>128.75</v>
      </c>
      <c r="AB7" s="39">
        <v>122.81</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270.67</v>
      </c>
      <c r="AU7" s="39">
        <v>293.82</v>
      </c>
      <c r="AV7" s="39">
        <v>256.62</v>
      </c>
      <c r="AW7" s="39">
        <v>190.09</v>
      </c>
      <c r="AX7" s="39">
        <v>213.87</v>
      </c>
      <c r="AY7" s="39">
        <v>335.95</v>
      </c>
      <c r="AZ7" s="39">
        <v>346.59</v>
      </c>
      <c r="BA7" s="39">
        <v>357.82</v>
      </c>
      <c r="BB7" s="39">
        <v>355.5</v>
      </c>
      <c r="BC7" s="39">
        <v>349.83</v>
      </c>
      <c r="BD7" s="39">
        <v>261.93</v>
      </c>
      <c r="BE7" s="39">
        <v>460.94</v>
      </c>
      <c r="BF7" s="39">
        <v>460.63</v>
      </c>
      <c r="BG7" s="39">
        <v>437.88</v>
      </c>
      <c r="BH7" s="39">
        <v>499.74</v>
      </c>
      <c r="BI7" s="39">
        <v>474.13</v>
      </c>
      <c r="BJ7" s="39">
        <v>319.82</v>
      </c>
      <c r="BK7" s="39">
        <v>312.02999999999997</v>
      </c>
      <c r="BL7" s="39">
        <v>307.45999999999998</v>
      </c>
      <c r="BM7" s="39">
        <v>312.58</v>
      </c>
      <c r="BN7" s="39">
        <v>314.87</v>
      </c>
      <c r="BO7" s="39">
        <v>270.45999999999998</v>
      </c>
      <c r="BP7" s="39">
        <v>128.16999999999999</v>
      </c>
      <c r="BQ7" s="39">
        <v>131.97999999999999</v>
      </c>
      <c r="BR7" s="39">
        <v>128.22</v>
      </c>
      <c r="BS7" s="39">
        <v>119.79</v>
      </c>
      <c r="BT7" s="39">
        <v>113.99</v>
      </c>
      <c r="BU7" s="39">
        <v>105.21</v>
      </c>
      <c r="BV7" s="39">
        <v>105.71</v>
      </c>
      <c r="BW7" s="39">
        <v>106.01</v>
      </c>
      <c r="BX7" s="39">
        <v>104.57</v>
      </c>
      <c r="BY7" s="39">
        <v>103.54</v>
      </c>
      <c r="BZ7" s="39">
        <v>103.91</v>
      </c>
      <c r="CA7" s="39">
        <v>158.22999999999999</v>
      </c>
      <c r="CB7" s="39">
        <v>152.47999999999999</v>
      </c>
      <c r="CC7" s="39">
        <v>157.19999999999999</v>
      </c>
      <c r="CD7" s="39">
        <v>164.47</v>
      </c>
      <c r="CE7" s="39">
        <v>173.13</v>
      </c>
      <c r="CF7" s="39">
        <v>162.59</v>
      </c>
      <c r="CG7" s="39">
        <v>162.15</v>
      </c>
      <c r="CH7" s="39">
        <v>162.24</v>
      </c>
      <c r="CI7" s="39">
        <v>165.47</v>
      </c>
      <c r="CJ7" s="39">
        <v>167.46</v>
      </c>
      <c r="CK7" s="39">
        <v>167.11</v>
      </c>
      <c r="CL7" s="39">
        <v>66.8</v>
      </c>
      <c r="CM7" s="39">
        <v>67.56</v>
      </c>
      <c r="CN7" s="39">
        <v>66.760000000000005</v>
      </c>
      <c r="CO7" s="39">
        <v>66.97</v>
      </c>
      <c r="CP7" s="39">
        <v>66.989999999999995</v>
      </c>
      <c r="CQ7" s="39">
        <v>59.17</v>
      </c>
      <c r="CR7" s="39">
        <v>59.34</v>
      </c>
      <c r="CS7" s="39">
        <v>59.11</v>
      </c>
      <c r="CT7" s="39">
        <v>59.74</v>
      </c>
      <c r="CU7" s="39">
        <v>59.46</v>
      </c>
      <c r="CV7" s="39">
        <v>60.27</v>
      </c>
      <c r="CW7" s="39">
        <v>90.6</v>
      </c>
      <c r="CX7" s="39">
        <v>90.69</v>
      </c>
      <c r="CY7" s="39">
        <v>91.87</v>
      </c>
      <c r="CZ7" s="39">
        <v>90.92</v>
      </c>
      <c r="DA7" s="39">
        <v>90.39</v>
      </c>
      <c r="DB7" s="39">
        <v>87.6</v>
      </c>
      <c r="DC7" s="39">
        <v>87.74</v>
      </c>
      <c r="DD7" s="39">
        <v>87.91</v>
      </c>
      <c r="DE7" s="39">
        <v>87.28</v>
      </c>
      <c r="DF7" s="39">
        <v>87.41</v>
      </c>
      <c r="DG7" s="39">
        <v>89.92</v>
      </c>
      <c r="DH7" s="39">
        <v>42.91</v>
      </c>
      <c r="DI7" s="39">
        <v>43.48</v>
      </c>
      <c r="DJ7" s="39">
        <v>43.79</v>
      </c>
      <c r="DK7" s="39">
        <v>37.869999999999997</v>
      </c>
      <c r="DL7" s="39">
        <v>39.39</v>
      </c>
      <c r="DM7" s="39">
        <v>45.25</v>
      </c>
      <c r="DN7" s="39">
        <v>46.27</v>
      </c>
      <c r="DO7" s="39">
        <v>46.88</v>
      </c>
      <c r="DP7" s="39">
        <v>46.94</v>
      </c>
      <c r="DQ7" s="39">
        <v>47.62</v>
      </c>
      <c r="DR7" s="39">
        <v>48.85</v>
      </c>
      <c r="DS7" s="39">
        <v>4.41</v>
      </c>
      <c r="DT7" s="39">
        <v>4.6100000000000003</v>
      </c>
      <c r="DU7" s="39">
        <v>5.6</v>
      </c>
      <c r="DV7" s="39">
        <v>4.2699999999999996</v>
      </c>
      <c r="DW7" s="39">
        <v>4.32</v>
      </c>
      <c r="DX7" s="39">
        <v>10.71</v>
      </c>
      <c r="DY7" s="39">
        <v>10.93</v>
      </c>
      <c r="DZ7" s="39">
        <v>13.39</v>
      </c>
      <c r="EA7" s="39">
        <v>14.48</v>
      </c>
      <c r="EB7" s="39">
        <v>16.27</v>
      </c>
      <c r="EC7" s="39">
        <v>17.8</v>
      </c>
      <c r="ED7" s="39">
        <v>0.36</v>
      </c>
      <c r="EE7" s="39">
        <v>0.47</v>
      </c>
      <c r="EF7" s="39">
        <v>0.34</v>
      </c>
      <c r="EG7" s="39">
        <v>1.1000000000000001</v>
      </c>
      <c r="EH7" s="39">
        <v>0.94</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内部情報</cp:lastModifiedBy>
  <cp:lastPrinted>2020-01-27T08:43:17Z</cp:lastPrinted>
  <dcterms:created xsi:type="dcterms:W3CDTF">2019-12-05T04:30:41Z</dcterms:created>
  <dcterms:modified xsi:type="dcterms:W3CDTF">2020-01-29T08:02:14Z</dcterms:modified>
  <cp:category/>
</cp:coreProperties>
</file>