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11月部長会議資料\4_HP公表用作成\"/>
    </mc:Choice>
  </mc:AlternateContent>
  <bookViews>
    <workbookView xWindow="0" yWindow="0" windowWidth="28800" windowHeight="12315" tabRatio="932" firstSheet="1" activeTab="1"/>
  </bookViews>
  <sheets>
    <sheet name="【手持ち】グラフ" sheetId="12" state="hidden" r:id="rId1"/>
    <sheet name="【提出】統計表 (公表用)" sheetId="13" r:id="rId2"/>
    <sheet name="【提出】統計表 (2)" sheetId="10" state="hidden" r:id="rId3"/>
  </sheets>
  <externalReferences>
    <externalReference r:id="rId4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'【提出】統計表 (公表用)'!$A$1:$K$39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C12" i="13" l="1"/>
  <c r="D12" i="13"/>
  <c r="E12" i="13"/>
  <c r="F12" i="13"/>
  <c r="G12" i="13"/>
  <c r="H12" i="13"/>
  <c r="I12" i="13"/>
  <c r="J12" i="13"/>
  <c r="A26" i="13" l="1"/>
  <c r="A23" i="13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A2" i="13" l="1"/>
  <c r="C27" i="13" l="1"/>
  <c r="D27" i="13"/>
  <c r="E27" i="13"/>
  <c r="F27" i="13"/>
  <c r="G27" i="13"/>
  <c r="H27" i="13"/>
  <c r="I27" i="13"/>
  <c r="B27" i="13"/>
  <c r="C21" i="13"/>
  <c r="F21" i="13"/>
  <c r="G21" i="13"/>
  <c r="H21" i="13"/>
  <c r="I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B32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B6" i="12" l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B25" i="12" l="1"/>
  <c r="AB6" i="12"/>
  <c r="E8" i="10" l="1"/>
  <c r="C8" i="10" l="1"/>
  <c r="B15" i="13" l="1"/>
  <c r="B12" i="13"/>
  <c r="B9" i="13"/>
  <c r="B31" i="13" l="1"/>
  <c r="K12" i="13"/>
  <c r="K15" i="13"/>
  <c r="K9" i="13"/>
  <c r="B36" i="13" l="1"/>
  <c r="B39" i="13"/>
  <c r="B33" i="13"/>
</calcChain>
</file>

<file path=xl/sharedStrings.xml><?xml version="1.0" encoding="utf-8"?>
<sst xmlns="http://schemas.openxmlformats.org/spreadsheetml/2006/main" count="94" uniqueCount="63">
  <si>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</si>
  <si>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</si>
  <si>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</si>
  <si>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</si>
  <si>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</si>
  <si>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</si>
  <si>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</si>
  <si>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</si>
  <si>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</si>
  <si>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</si>
  <si>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</si>
  <si>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</si>
  <si>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</si>
  <si>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</si>
  <si>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</si>
  <si>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</si>
  <si>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</si>
  <si>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</si>
  <si>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</si>
  <si>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</si>
  <si>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</si>
  <si>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</si>
  <si>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</si>
  <si>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</si>
  <si>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</si>
  <si>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</si>
  <si>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</si>
  <si>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</si>
  <si>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</si>
  <si>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</si>
  <si>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</si>
  <si>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</si>
  <si>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</si>
  <si>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</si>
  <si>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</si>
  <si>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</si>
  <si>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</si>
  <si>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</si>
  <si>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</si>
  <si>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</si>
  <si>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</si>
  <si>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</si>
  <si>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</si>
  <si>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</si>
  <si>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</si>
  <si>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</si>
  <si>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</si>
  <si>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</si>
  <si>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</si>
  <si>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</si>
  <si>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</si>
  <si>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</si>
  <si>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</si>
  <si>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</si>
  <si>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</si>
  <si>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①調査対象施設は従業員数10人以上の全施設（189施設　令和5年1月時点）</t>
    <phoneticPr fontId="9"/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</si>
  <si>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</si>
  <si>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</si>
  <si>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令和５年１１月（速報値）</t>
  </si>
  <si>
    <t>令和４年１１月（確報値）</t>
  </si>
  <si>
    <t>令和元年１１月（確報値）</t>
  </si>
  <si>
    <t>令和５年10月（速報値）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</si>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</sst>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77" formatCode="#,##0_);[Red]\(#,##0\)"/>
    <numFmt numFmtId="178" formatCode="#,##0.0;&quot;▲ &quot;#,##0.0"/>
    <numFmt numFmtId="179" formatCode="#,##0.0_);[Red]\(#,##0.0\)"/>
    <numFmt numFmtId="180" formatCode="#,##0.00_);[Red]\(#,##0.00\)"/>
    <numFmt numFmtId="181" formatCode="&quot;＋ &quot;#,##0.0;&quot;▲ &quot;#,##0.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77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 indent="1"/>
    </xf>
    <xf numFmtId="178" fontId="14" fillId="0" borderId="0" xfId="1" applyNumberFormat="1" applyFont="1" applyBorder="1" applyAlignment="1">
      <alignment horizontal="right" vertical="center" indent="1"/>
    </xf>
    <xf numFmtId="180" fontId="13" fillId="0" borderId="0" xfId="0" applyNumberFormat="1" applyFont="1">
      <alignment vertical="center"/>
    </xf>
    <xf numFmtId="176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5" xfId="2" applyNumberFormat="1" applyFont="1" applyBorder="1" applyProtection="1">
      <alignment vertical="center"/>
    </xf>
    <xf numFmtId="177" fontId="15" fillId="0" borderId="6" xfId="0" applyNumberFormat="1" applyFont="1" applyFill="1" applyBorder="1" applyProtection="1">
      <alignment vertical="center"/>
      <protection locked="0"/>
    </xf>
    <xf numFmtId="177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79" fontId="15" fillId="0" borderId="14" xfId="2" applyNumberFormat="1" applyFont="1" applyBorder="1">
      <alignment vertical="center"/>
    </xf>
    <xf numFmtId="177" fontId="15" fillId="0" borderId="7" xfId="0" applyNumberFormat="1" applyFont="1" applyFill="1" applyBorder="1" applyAlignment="1" applyProtection="1">
      <alignment vertical="center"/>
    </xf>
    <xf numFmtId="177" fontId="15" fillId="0" borderId="7" xfId="2" applyNumberFormat="1" applyFont="1" applyBorder="1" applyProtection="1">
      <alignment vertical="center"/>
    </xf>
    <xf numFmtId="177" fontId="15" fillId="0" borderId="7" xfId="2" applyNumberFormat="1" applyFont="1" applyFill="1" applyBorder="1" applyProtection="1">
      <alignment vertical="center"/>
      <protection locked="0"/>
    </xf>
    <xf numFmtId="177" fontId="15" fillId="0" borderId="7" xfId="2" applyNumberFormat="1" applyFont="1" applyFill="1" applyBorder="1" applyAlignment="1" applyProtection="1">
      <alignment vertical="center"/>
      <protection locked="0"/>
    </xf>
    <xf numFmtId="178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77" fontId="15" fillId="0" borderId="0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Border="1" applyProtection="1">
      <alignment vertical="center"/>
      <protection locked="0"/>
    </xf>
    <xf numFmtId="181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1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77" fontId="15" fillId="0" borderId="0" xfId="0" applyNumberFormat="1" applyFont="1">
      <alignment vertical="center"/>
    </xf>
    <xf numFmtId="177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177" fontId="15" fillId="0" borderId="2" xfId="0" applyNumberFormat="1" applyFont="1" applyFill="1" applyBorder="1" applyProtection="1">
      <alignment vertical="center"/>
      <protection locked="0"/>
    </xf>
    <xf numFmtId="177" fontId="15" fillId="0" borderId="2" xfId="2" applyNumberFormat="1" applyFont="1" applyFill="1" applyBorder="1" applyAlignment="1" applyProtection="1">
      <alignment horizontal="right" vertical="center"/>
      <protection locked="0"/>
    </xf>
    <xf numFmtId="177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77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177" fontId="15" fillId="0" borderId="2" xfId="2" applyNumberFormat="1" applyFont="1" applyFill="1" applyBorder="1" applyProtection="1">
      <alignment vertical="center"/>
      <protection locked="0"/>
    </xf>
    <xf numFmtId="0" fontId="16" fillId="0" borderId="1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23725" y="2803071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21" t="str">
        <f>$BH$8&amp;"の宿泊客等の動向"</f>
        <v>令和２年８月の宿泊客等の動向</v>
      </c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3"/>
      <c r="BS2" s="41" t="s">
        <v>27</v>
      </c>
      <c r="BW2" s="41" t="s">
        <v>28</v>
      </c>
    </row>
    <row r="3" spans="2:76" ht="18" customHeight="1" thickBot="1">
      <c r="N3" s="4"/>
      <c r="O3" s="122" t="str">
        <f>"（"&amp;VLOOKUP(BJ6,BP4:BQ15,2,FALSE)&amp;"）"</f>
        <v>（令和元年９月～１２月速報、令和２年１月～８月速速報）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7" t="s">
        <v>22</v>
      </c>
      <c r="BI4" s="117"/>
      <c r="BJ4" s="119" t="s">
        <v>31</v>
      </c>
      <c r="BK4" s="119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7" t="s">
        <v>23</v>
      </c>
      <c r="BI5" s="117"/>
      <c r="BJ5" s="119">
        <v>2</v>
      </c>
      <c r="BK5" s="119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7" t="s">
        <v>24</v>
      </c>
      <c r="BI6" s="117"/>
      <c r="BJ6" s="119">
        <v>8</v>
      </c>
      <c r="BK6" s="119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7" t="s">
        <v>26</v>
      </c>
      <c r="BI26" s="117"/>
      <c r="BJ26" s="117"/>
      <c r="BK26" s="117"/>
      <c r="BL26" s="120">
        <v>28</v>
      </c>
      <c r="BM26" s="120"/>
      <c r="BN26" s="120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7" t="s">
        <v>19</v>
      </c>
      <c r="BI27" s="117"/>
      <c r="BJ27" s="117"/>
      <c r="BK27" s="117"/>
      <c r="BL27" s="118" t="e">
        <f>ROUND(#REF!,1)</f>
        <v>#REF!</v>
      </c>
      <c r="BM27" s="118"/>
      <c r="BN27" s="118"/>
      <c r="BO27" s="1" t="s">
        <v>25</v>
      </c>
    </row>
    <row r="28" spans="2:69" ht="14.1" customHeight="1">
      <c r="BH28" s="117" t="s">
        <v>20</v>
      </c>
      <c r="BI28" s="117"/>
      <c r="BJ28" s="117"/>
      <c r="BK28" s="117"/>
      <c r="BL28" s="118" t="e">
        <f>ROUND(#REF!,1)</f>
        <v>#REF!</v>
      </c>
      <c r="BM28" s="118"/>
      <c r="BN28" s="118"/>
      <c r="BO28" s="1" t="s">
        <v>25</v>
      </c>
    </row>
  </sheetData>
  <sheetProtection sheet="1" selectLockedCells="1"/>
  <mergeCells count="14">
    <mergeCell ref="O2:AL2"/>
    <mergeCell ref="O3:AL3"/>
    <mergeCell ref="BH4:BI4"/>
    <mergeCell ref="BJ4:BK4"/>
    <mergeCell ref="BH5:BI5"/>
    <mergeCell ref="BJ5:BK5"/>
    <mergeCell ref="BH28:BK28"/>
    <mergeCell ref="BL28:BN28"/>
    <mergeCell ref="BH6:BI6"/>
    <mergeCell ref="BJ6:BK6"/>
    <mergeCell ref="BH26:BK26"/>
    <mergeCell ref="BL26:BN26"/>
    <mergeCell ref="BH27:BK27"/>
    <mergeCell ref="BL27:BN27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R19" sqref="R19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4" t="s">
        <v>0</v>
      </c>
      <c r="J1" s="124"/>
      <c r="K1" s="124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5" t="str">
        <f>P5&amp;DBCS(P6)&amp;"年"&amp;DBCS(P7)&amp;"月　発地別延べ宿泊者数割合"</f>
        <v>令和５年１１月　発地別延べ宿泊者数割合</v>
      </c>
      <c r="B2" s="126"/>
      <c r="C2" s="126"/>
      <c r="D2" s="126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6"/>
      <c r="B3" s="126"/>
      <c r="C3" s="126"/>
      <c r="D3" s="126"/>
      <c r="N3" s="100"/>
      <c r="O3" s="100"/>
      <c r="P3" s="100"/>
      <c r="Q3" s="100"/>
      <c r="R3" s="100"/>
      <c r="S3" s="100"/>
      <c r="T3" s="100"/>
      <c r="U3" s="100"/>
    </row>
    <row r="4" spans="1:28" ht="14.25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27" t="s">
        <v>2</v>
      </c>
      <c r="K5" s="127"/>
      <c r="L5" s="7"/>
      <c r="M5" s="7"/>
      <c r="N5" s="69"/>
      <c r="O5" s="69" t="s">
        <v>22</v>
      </c>
      <c r="P5" s="70" t="s">
        <v>62</v>
      </c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 t="s">
        <v>23</v>
      </c>
      <c r="P6" s="70">
        <v>5</v>
      </c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12" t="s">
        <v>58</v>
      </c>
      <c r="B7" s="108">
        <v>44429</v>
      </c>
      <c r="C7" s="108">
        <v>89697</v>
      </c>
      <c r="D7" s="108">
        <v>57319</v>
      </c>
      <c r="E7" s="108">
        <v>8302</v>
      </c>
      <c r="F7" s="108">
        <v>22090</v>
      </c>
      <c r="G7" s="108">
        <v>32854</v>
      </c>
      <c r="H7" s="108">
        <v>18764</v>
      </c>
      <c r="I7" s="108">
        <v>57699</v>
      </c>
      <c r="J7" s="108">
        <v>8906</v>
      </c>
      <c r="K7" s="111">
        <v>340060</v>
      </c>
      <c r="L7" s="16"/>
      <c r="M7" s="16"/>
      <c r="N7" s="102"/>
      <c r="O7" s="102" t="s">
        <v>24</v>
      </c>
      <c r="P7" s="73">
        <v>11</v>
      </c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12" t="s">
        <v>59</v>
      </c>
      <c r="B8" s="108">
        <v>52381</v>
      </c>
      <c r="C8" s="108">
        <v>97235</v>
      </c>
      <c r="D8" s="108">
        <v>59924</v>
      </c>
      <c r="E8" s="108">
        <v>8724</v>
      </c>
      <c r="F8" s="108">
        <v>21531</v>
      </c>
      <c r="G8" s="108">
        <v>34989</v>
      </c>
      <c r="H8" s="108">
        <v>19153</v>
      </c>
      <c r="I8" s="108">
        <v>65287</v>
      </c>
      <c r="J8" s="108">
        <v>8282</v>
      </c>
      <c r="K8" s="111">
        <v>367506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13" t="s">
        <v>49</v>
      </c>
      <c r="B9" s="87">
        <f>B7/B8*100-100</f>
        <v>-15.181077108111722</v>
      </c>
      <c r="C9" s="87">
        <f t="shared" ref="C9:K9" si="0">C7/C8*100-100</f>
        <v>-7.7523525479508351</v>
      </c>
      <c r="D9" s="87">
        <f t="shared" si="0"/>
        <v>-4.3471730859088211</v>
      </c>
      <c r="E9" s="87">
        <f t="shared" si="0"/>
        <v>-4.837230628152227</v>
      </c>
      <c r="F9" s="87">
        <f t="shared" si="0"/>
        <v>2.5962565603083902</v>
      </c>
      <c r="G9" s="87">
        <f t="shared" si="0"/>
        <v>-6.1019177455771825</v>
      </c>
      <c r="H9" s="87">
        <f t="shared" si="0"/>
        <v>-2.0310134182634556</v>
      </c>
      <c r="I9" s="87">
        <f t="shared" si="0"/>
        <v>-11.622528221544869</v>
      </c>
      <c r="J9" s="87">
        <f t="shared" si="0"/>
        <v>7.5344119777831509</v>
      </c>
      <c r="K9" s="87">
        <f t="shared" si="0"/>
        <v>-7.4681773903011077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4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12" t="s">
        <v>60</v>
      </c>
      <c r="B11" s="110">
        <v>56998</v>
      </c>
      <c r="C11" s="110">
        <v>96661</v>
      </c>
      <c r="D11" s="110">
        <v>67832</v>
      </c>
      <c r="E11" s="110">
        <v>11552</v>
      </c>
      <c r="F11" s="110">
        <v>28775</v>
      </c>
      <c r="G11" s="110">
        <v>31340</v>
      </c>
      <c r="H11" s="110">
        <v>18164</v>
      </c>
      <c r="I11" s="110">
        <v>55361</v>
      </c>
      <c r="J11" s="110">
        <v>7918</v>
      </c>
      <c r="K11" s="111">
        <v>374601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13" t="s">
        <v>50</v>
      </c>
      <c r="B12" s="87">
        <f>B7/B11*100-100</f>
        <v>-22.05165093512052</v>
      </c>
      <c r="C12" s="87">
        <f t="shared" ref="C12:K12" si="1">C7/C11*100-100</f>
        <v>-7.2045602673260163</v>
      </c>
      <c r="D12" s="87">
        <f t="shared" si="1"/>
        <v>-15.498584738766368</v>
      </c>
      <c r="E12" s="87">
        <f t="shared" si="1"/>
        <v>-28.1336565096953</v>
      </c>
      <c r="F12" s="87">
        <f t="shared" si="1"/>
        <v>-23.231972198088627</v>
      </c>
      <c r="G12" s="87">
        <f t="shared" si="1"/>
        <v>4.8308870453095238</v>
      </c>
      <c r="H12" s="87">
        <f t="shared" si="1"/>
        <v>3.3032371724289789</v>
      </c>
      <c r="I12" s="87">
        <f t="shared" si="1"/>
        <v>4.2231896100142592</v>
      </c>
      <c r="J12" s="87">
        <f t="shared" si="1"/>
        <v>12.477898459206855</v>
      </c>
      <c r="K12" s="87">
        <f t="shared" si="1"/>
        <v>-9.2207442051676338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4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12" t="s">
        <v>61</v>
      </c>
      <c r="B14" s="108">
        <v>41509</v>
      </c>
      <c r="C14" s="108">
        <v>85762</v>
      </c>
      <c r="D14" s="108">
        <v>53874</v>
      </c>
      <c r="E14" s="108">
        <v>8084</v>
      </c>
      <c r="F14" s="108">
        <v>20806</v>
      </c>
      <c r="G14" s="108">
        <v>30045</v>
      </c>
      <c r="H14" s="108">
        <v>15911</v>
      </c>
      <c r="I14" s="108">
        <v>48202</v>
      </c>
      <c r="J14" s="108">
        <v>5978</v>
      </c>
      <c r="K14" s="111">
        <v>310171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>B7/B14*100-100</f>
        <v>7.0346189982895169</v>
      </c>
      <c r="C15" s="95">
        <f t="shared" ref="C15:K15" si="2">C7/C14*100-100</f>
        <v>4.5882791912501943</v>
      </c>
      <c r="D15" s="95">
        <f t="shared" si="2"/>
        <v>6.3945502468723276</v>
      </c>
      <c r="E15" s="95">
        <f t="shared" si="2"/>
        <v>2.6966848095002547</v>
      </c>
      <c r="F15" s="95">
        <f t="shared" si="2"/>
        <v>6.1712967413246105</v>
      </c>
      <c r="G15" s="95">
        <f t="shared" si="2"/>
        <v>9.3493093692794247</v>
      </c>
      <c r="H15" s="95">
        <f t="shared" si="2"/>
        <v>17.930991138206267</v>
      </c>
      <c r="I15" s="95">
        <f t="shared" si="2"/>
        <v>19.702501970872575</v>
      </c>
      <c r="J15" s="95">
        <f t="shared" si="2"/>
        <v>48.979591836734699</v>
      </c>
      <c r="K15" s="95">
        <f t="shared" si="2"/>
        <v>9.6362973972421599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令和５年１１月（速報値）</v>
      </c>
      <c r="B19" s="109">
        <v>45956</v>
      </c>
      <c r="C19" s="109">
        <v>5572</v>
      </c>
      <c r="D19" s="109">
        <v>14566</v>
      </c>
      <c r="E19" s="109">
        <v>15303</v>
      </c>
      <c r="F19" s="109">
        <v>4156</v>
      </c>
      <c r="G19" s="109">
        <v>4496</v>
      </c>
      <c r="H19" s="109">
        <v>5465</v>
      </c>
      <c r="I19" s="115">
        <v>95514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令和４年１１月（確報値）</v>
      </c>
      <c r="B20" s="109">
        <v>18107</v>
      </c>
      <c r="C20" s="109">
        <v>459</v>
      </c>
      <c r="D20" s="109">
        <v>3365</v>
      </c>
      <c r="E20" s="109">
        <v>1702</v>
      </c>
      <c r="F20" s="109">
        <v>2352</v>
      </c>
      <c r="G20" s="109">
        <v>1786</v>
      </c>
      <c r="H20" s="109">
        <v>1660</v>
      </c>
      <c r="I20" s="115">
        <v>29431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153.80239686309162</v>
      </c>
      <c r="C21" s="87">
        <f t="shared" ref="C21:I21" si="3">C19/C20*100-100</f>
        <v>1113.9433551198258</v>
      </c>
      <c r="D21" s="87">
        <f t="shared" si="3"/>
        <v>332.8677563150074</v>
      </c>
      <c r="E21" s="87">
        <f t="shared" si="3"/>
        <v>799.11868390129257</v>
      </c>
      <c r="F21" s="87">
        <f t="shared" si="3"/>
        <v>76.700680272108826</v>
      </c>
      <c r="G21" s="87">
        <f t="shared" si="3"/>
        <v>151.73572228443447</v>
      </c>
      <c r="H21" s="87">
        <f t="shared" si="3"/>
        <v>229.2168674698795</v>
      </c>
      <c r="I21" s="87">
        <f t="shared" si="3"/>
        <v>224.5353538785634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6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令和元年１１月（確報値）</v>
      </c>
      <c r="B23" s="109">
        <v>7014</v>
      </c>
      <c r="C23" s="109">
        <v>7242</v>
      </c>
      <c r="D23" s="109">
        <v>7925</v>
      </c>
      <c r="E23" s="109">
        <v>11947</v>
      </c>
      <c r="F23" s="109">
        <v>2509</v>
      </c>
      <c r="G23" s="109">
        <v>3528</v>
      </c>
      <c r="H23" s="109">
        <v>3694</v>
      </c>
      <c r="I23" s="115">
        <v>43859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555.20387795836893</v>
      </c>
      <c r="C24" s="87">
        <f t="shared" ref="C24:H24" si="4">C19/C23*100-100</f>
        <v>-23.059928196630764</v>
      </c>
      <c r="D24" s="87">
        <f t="shared" si="4"/>
        <v>83.798107255520506</v>
      </c>
      <c r="E24" s="87">
        <f t="shared" si="4"/>
        <v>28.090734075500137</v>
      </c>
      <c r="F24" s="87">
        <f t="shared" si="4"/>
        <v>65.643682742128334</v>
      </c>
      <c r="G24" s="87">
        <f t="shared" si="4"/>
        <v>27.437641723356009</v>
      </c>
      <c r="H24" s="87">
        <f t="shared" si="4"/>
        <v>47.942609637249575</v>
      </c>
      <c r="I24" s="87">
        <f>I19/I23*100-100</f>
        <v>117.77514307211746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6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令和５年10月（速報値）</v>
      </c>
      <c r="B26" s="109">
        <v>46479</v>
      </c>
      <c r="C26" s="109">
        <v>5200</v>
      </c>
      <c r="D26" s="109">
        <v>12698</v>
      </c>
      <c r="E26" s="109">
        <v>15088</v>
      </c>
      <c r="F26" s="109">
        <v>4010</v>
      </c>
      <c r="G26" s="109">
        <v>3839</v>
      </c>
      <c r="H26" s="109">
        <v>4808</v>
      </c>
      <c r="I26" s="115">
        <v>92122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>B19/B26*100-100</f>
        <v>-1.1252393554078139</v>
      </c>
      <c r="C27" s="95">
        <f t="shared" ref="C27:I27" si="5">C19/C26*100-100</f>
        <v>7.1538461538461604</v>
      </c>
      <c r="D27" s="95">
        <f t="shared" si="5"/>
        <v>14.710978106788474</v>
      </c>
      <c r="E27" s="95">
        <f t="shared" si="5"/>
        <v>1.4249734888653194</v>
      </c>
      <c r="F27" s="95">
        <f t="shared" si="5"/>
        <v>3.6408977556109789</v>
      </c>
      <c r="G27" s="95">
        <f t="shared" si="5"/>
        <v>17.11383172701224</v>
      </c>
      <c r="H27" s="95">
        <f t="shared" si="5"/>
        <v>13.664725457570711</v>
      </c>
      <c r="I27" s="95">
        <f t="shared" si="5"/>
        <v>3.6820737717374783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28" t="s">
        <v>18</v>
      </c>
      <c r="C30" s="128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令和５年１１月（速報値）</v>
      </c>
      <c r="B31" s="123">
        <f>SUM(K7,I19)</f>
        <v>435574</v>
      </c>
      <c r="C31" s="123"/>
      <c r="D31" s="97" t="s">
        <v>55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令和４年１１月（確報値）</v>
      </c>
      <c r="B32" s="123">
        <f>SUM(K8,I20)</f>
        <v>396937</v>
      </c>
      <c r="C32" s="123"/>
      <c r="D32" s="98" t="s">
        <v>56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31">
        <f>B31/B32*100-100</f>
        <v>9.7337864698932037</v>
      </c>
      <c r="C33" s="131"/>
      <c r="D33" s="98" t="s">
        <v>57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令和元年１１月（確報値）</v>
      </c>
      <c r="B35" s="129">
        <f>SUM(K11,I23)</f>
        <v>418460</v>
      </c>
      <c r="C35" s="129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31">
        <f>B31/B35*100-100</f>
        <v>4.0897576829326425</v>
      </c>
      <c r="C36" s="131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令和５年10月（速報値）</v>
      </c>
      <c r="B38" s="129">
        <f>SUM(K14,I26)</f>
        <v>402293</v>
      </c>
      <c r="C38" s="129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30">
        <f>B31/B38*100-100</f>
        <v>8.2728260248127583</v>
      </c>
      <c r="C39" s="130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8:C38"/>
    <mergeCell ref="B39:C39"/>
    <mergeCell ref="B35:C35"/>
    <mergeCell ref="B36:C36"/>
    <mergeCell ref="B33:C33"/>
    <mergeCell ref="B32:C32"/>
    <mergeCell ref="I1:K1"/>
    <mergeCell ref="A2:D3"/>
    <mergeCell ref="J5:K5"/>
    <mergeCell ref="B30:C30"/>
    <mergeCell ref="B31:C31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32" t="s">
        <v>0</v>
      </c>
      <c r="F1" s="132"/>
      <c r="G1" s="7"/>
    </row>
    <row r="2" spans="1:7" ht="33" customHeight="1">
      <c r="A2" s="132" t="e">
        <f>#REF!</f>
        <v>#REF!</v>
      </c>
      <c r="B2" s="132"/>
      <c r="C2" s="132"/>
      <c r="D2" s="34"/>
      <c r="F2" s="7"/>
      <c r="G2" s="7"/>
    </row>
    <row r="3" spans="1:7" ht="33" customHeight="1">
      <c r="B3" s="34" t="s">
        <v>41</v>
      </c>
      <c r="E3" s="127" t="s">
        <v>2</v>
      </c>
      <c r="F3" s="127"/>
      <c r="G3" s="7"/>
    </row>
    <row r="4" spans="1:7" ht="33" customHeight="1">
      <c r="A4" s="29"/>
      <c r="B4" s="128" t="s">
        <v>37</v>
      </c>
      <c r="C4" s="128" t="s">
        <v>38</v>
      </c>
      <c r="D4" s="128"/>
      <c r="E4" s="128"/>
      <c r="F4" s="128" t="s">
        <v>39</v>
      </c>
      <c r="G4" s="7"/>
    </row>
    <row r="5" spans="1:7" ht="33" customHeight="1" thickBot="1">
      <c r="A5" s="12"/>
      <c r="B5" s="128"/>
      <c r="C5" s="28" t="s">
        <v>16</v>
      </c>
      <c r="D5" s="28" t="s">
        <v>42</v>
      </c>
      <c r="E5" s="20" t="s">
        <v>43</v>
      </c>
      <c r="F5" s="128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【提出】統計表 (公表用)</vt:lpstr>
      <vt:lpstr>【提出】統計表 (2)</vt:lpstr>
      <vt:lpstr>【手持ち】グラフ!Print_Area</vt:lpstr>
      <vt:lpstr>'【提出】統計表 (2)'!Print_Area</vt:lpstr>
      <vt:lpstr>'【提出】統計表 (公表用)'!Print_Area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2023-12-19T00:31:04Z</cp:lastPrinted>
  <dcterms:created xsi:type="dcterms:W3CDTF">2015-08-14T05:03:00Z</dcterms:created>
  <dcterms:modified xsi:type="dcterms:W3CDTF">2023-12-19T00:46:40Z</dcterms:modified>
</cp:coreProperties>
</file>