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6財政課\④財政係\２４．財政庶務照会回答一件\R5\01県照会\39.公営企業に係る経営比較分析表(R4決算)の分析等について\各課提出\"/>
    </mc:Choice>
  </mc:AlternateContent>
  <workbookProtection workbookAlgorithmName="SHA-512" workbookHashValue="s87W1s/RmzLLyJ7jbwHU9IJZpW2T6aKP3OHxQKPV8fFAyf8v3qfIfPetZYKpPkTCnnSIvMLq5lniE3DKD40M3g==" workbookSaltValue="Q+qPy8Fx3tuyhXDTwHs7kw==" workbookSpinCount="100000" lockStructure="1"/>
  <bookViews>
    <workbookView xWindow="0" yWindow="0" windowWidth="21570" windowHeight="7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AD10" i="4"/>
  <c r="P10" i="4"/>
  <c r="I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<sst xmlns="http://schemas.openxmlformats.org/spreadsheetml/2006/main" count="236" uniqueCount="118">
  <si>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</si>
  <si>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</si>
  <si>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</si>
  <si>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</si>
  <si>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</si>
  <si>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</si>
  <si>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</si>
  <si>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</si>
  <si>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</si>
  <si>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</si>
  <si>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</si>
  <si>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</si>
  <si>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</si>
  <si>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</si>
  <si>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</si>
  <si>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</si>
  <si>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</si>
  <si>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</si>
  <si>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</si>
  <si>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</si>
  <si>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</si>
  <si>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</si>
  <si>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</si>
  <si>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</si>
  <si>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</si>
  <si>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</si>
  <si>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</si>
  <si>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</si>
  <si>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</si>
  <si>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</si>
  <si>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</si>
  <si>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</si>
  <si>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</si>
  <si>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</si>
  <si>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</si>
  <si>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</si>
  <si>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</si>
  <si>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</si>
  <si>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</si>
  <si>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</si>
  <si>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</si>
  <si>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</si>
  <si>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</si>
  <si>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</si>
  <si>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</si>
  <si>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</si>
  <si>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</si>
  <si>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</si>
  <si>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</si>
  <si>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</si>
  <si>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</si>
  <si>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</si>
  <si>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</si>
  <si>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</si>
  <si>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</si>
  <si>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</si>
  <si>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</si>
  <si>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</si>
  <si>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</si>
  <si>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</si>
  <si>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</si>
  <si>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</si>
  <si>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</si>
  <si>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</si>
  <si>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</si>
  <si>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</si>
  <si>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</si>
  <si>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</si>
  <si>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</si>
  <si>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</si>
  <si>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</si>
  <si>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</si>
  <si>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</si>
  <si>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</si>
  <si>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</si>
  <si>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</si>
  <si>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</si>
  <si>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</si>
  <si>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</si>
  <si>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</si>
  <si>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</si>
  <si>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</si>
  <si>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</si>
  <si>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</si>
  <si>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</si>
  <si>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</si>
  <si>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</si>
  <si>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</si>
  <si>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</si>
  <si>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</si>
  <si>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</si>
  <si>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</si>
  <si>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</si>
  <si>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</si>
  <si>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</si>
  <si>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</si>
  <si>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</si>
  <si>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</si>
  <si>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</si>
  <si>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</si>
  <si>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</si>
  <si>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</si>
  <si>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</si>
  <si>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</si>
  <si>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</si>
  <si>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</si>
  <si>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</si>
  <si>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</si>
  <si>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</si>
  <si>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</si>
  <si>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</si>
  <si>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</si>
  <si>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</si>
  <si>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</si>
  <si>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</si>
  <si>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収益的収支比率は、使用料収入や一般会計からの繰入金等の総収益で、総費用に地方債償還金を加えた費用をどの程度賄えているかを表す指標。令和３年度と比較して減少しているのは、現年度滞納者が増加したことによる現年度分の使用料収入が減少したため。過年度収入については、令和３年度と比較して増加しているが、収納率が依然として低いため、現年度滞納者含めた滞納整理方法の見直し及び体制について協議を行いたい。また、水道使用料の滞納整理に同席して誓約を交わす等の対応を随時行っている。収益的収支比率が100％を下回っているため、現年度分の徴収含め、より一層の使用料収入の向上に向けた取組の強化を狙う必要がある。
④『企業債残高対事業規模比率』・・・料金収入に対する企業債残高の割合であり、企業債残高の規模を表す指標。企業債の償還に対しては、全て一般会計の繰入金から充てているため、0％となっている。
⑤『経費回収率』・・・使用料で回収すべき経費を、どの程度使用料で賄えているかを表した指標。令和３年度と比較して、現年度使用料収入の減少があり数値が減少している。また、経費回収率が100％を下回っているため、他会計繰入により汚水処理費用を賄っている状態である。最適整備構想を参考に施設の長寿命化と支出費用の減少を目指す必要がある。
⑥『汚水処理原価』・・・有収水量1㎥あたりの汚水処理に要した費用であり、汚水資本費・汚水維持管理費の両方を含めた汚水処理に係るコストを表した指標。前年度に比べ、ポンプ等の緊急修繕が発生したため汚水維持管理費用が増加している。施設の改修を検討する必要がある。
⑦『施設利用率』・・・施設が一日に対応できる処理能力に対する、一日平均水量の割合で、施設の利用状況を判断する指標。過去3年間で見ても利用率の増加があまり見込まれてないため、処理施設の統合を検討する必要がある。
⑧『水洗化率』・・・処理区域内人口のうち、実際に水洗便所を設置して汚水処理している人口の割合を表した指標。新たに管渠を整備する予定はないが、施設接続が困難な場合は、合併処理浄化槽の設置を求めていく。</t>
    <rPh sb="113" eb="115">
      <t>ゲンネン</t>
    </rPh>
    <rPh sb="131" eb="134">
      <t>カネンド</t>
    </rPh>
    <rPh sb="134" eb="136">
      <t>シュウニュウ</t>
    </rPh>
    <rPh sb="142" eb="144">
      <t>レイワ</t>
    </rPh>
    <rPh sb="145" eb="146">
      <t>ネン</t>
    </rPh>
    <rPh sb="146" eb="147">
      <t>ド</t>
    </rPh>
    <rPh sb="148" eb="150">
      <t>ヒカク</t>
    </rPh>
    <rPh sb="152" eb="154">
      <t>ゾウカ</t>
    </rPh>
    <rPh sb="160" eb="162">
      <t>シュウノウ</t>
    </rPh>
    <rPh sb="162" eb="163">
      <t>リツ</t>
    </rPh>
    <rPh sb="164" eb="166">
      <t>イゼン</t>
    </rPh>
    <rPh sb="169" eb="170">
      <t>ヒク</t>
    </rPh>
    <rPh sb="174" eb="176">
      <t>ゲンネン</t>
    </rPh>
    <rPh sb="176" eb="177">
      <t>ド</t>
    </rPh>
    <rPh sb="177" eb="179">
      <t>タイノウ</t>
    </rPh>
    <rPh sb="179" eb="180">
      <t>シャ</t>
    </rPh>
    <rPh sb="180" eb="181">
      <t>フク</t>
    </rPh>
    <rPh sb="193" eb="194">
      <t>オヨ</t>
    </rPh>
    <rPh sb="238" eb="240">
      <t>ズイジ</t>
    </rPh>
    <rPh sb="240" eb="241">
      <t>オコナ</t>
    </rPh>
    <rPh sb="460" eb="462">
      <t>ゲンネン</t>
    </rPh>
    <rPh sb="893" eb="895">
      <t>セッチ</t>
    </rPh>
    <phoneticPr fontId="4"/>
  </si>
  <si>
    <t>③『管渠改善率』・・・当該年度に更新した管渠延長の割合を表す指標。令和４年度は管渠の修繕は発生していない。耐用年数等を加味し、施設の長寿命化に向けた対応が必要となる。修繕計画や劣化状況の推移を分析し、計画を立てながら修繕を検討していきたい。</t>
    <phoneticPr fontId="4"/>
  </si>
  <si>
    <t>処理施設維持管理費用及び緊急修繕分の費用が増加傾向であり、経営状況は依然変わらず赤字となっている。改善するための方針としては、使用料収入の増加を目指すこと。そして、施設修繕費の削減を目指すことになる。
　使用料収入については、現年度及び過年度分の収納率が悪いため、滞納整理方法の見直しや他課との連携が必要となる。
　施設修繕費の削減については、施設機器の更新及び施設の大規模改修が必要となる。改修計画を見直しを行い、少しでも修繕を抑え、経営状況を改善できることを目標としたい。</t>
    <rPh sb="113" eb="115">
      <t>ゲンネン</t>
    </rPh>
    <rPh sb="115" eb="116">
      <t>ド</t>
    </rPh>
    <rPh sb="116" eb="11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</si>
</sst>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3-41BC-969B-E6B5314305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C733-41BC-969B-E6B5314305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19.27</c:v>
                </c:pt>
                <c:pt idx="1">
                  <c:v>22.92</c:v>
                </c:pt>
                <c:pt idx="2">
                  <c:v>22.76</c:v>
                </c:pt>
                <c:pt idx="3">
                  <c:v>24.25</c:v>
                </c:pt>
                <c:pt idx="4">
                  <c:v>24.58</c:v>
                </c:pt>
              </c:numCache>
            </c:numRef>
          </c:val>
          <c:extLst>
            <c:ext xmlns:c16="http://schemas.microsoft.com/office/drawing/2014/chart" uri="{C3380CC4-5D6E-409C-BE32-E72D297353CC}">
              <c16:uniqueId val="{00000000-AA95-4511-AE90-7AAED392C8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AA95-4511-AE90-7AAED392C8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84.04</c:v>
                </c:pt>
                <c:pt idx="1">
                  <c:v>84.25</c:v>
                </c:pt>
                <c:pt idx="2">
                  <c:v>84.29</c:v>
                </c:pt>
                <c:pt idx="3">
                  <c:v>84.98</c:v>
                </c:pt>
                <c:pt idx="4">
                  <c:v>86.1</c:v>
                </c:pt>
              </c:numCache>
            </c:numRef>
          </c:val>
          <c:extLst>
            <c:ext xmlns:c16="http://schemas.microsoft.com/office/drawing/2014/chart" uri="{C3380CC4-5D6E-409C-BE32-E72D297353CC}">
              <c16:uniqueId val="{00000000-9F9E-4D75-9F73-1B679F4C75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9F9E-4D75-9F73-1B679F4C75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73.819999999999993</c:v>
                </c:pt>
                <c:pt idx="1">
                  <c:v>76.59</c:v>
                </c:pt>
                <c:pt idx="2">
                  <c:v>75.94</c:v>
                </c:pt>
                <c:pt idx="3">
                  <c:v>74.77</c:v>
                </c:pt>
                <c:pt idx="4">
                  <c:v>73.53</c:v>
                </c:pt>
              </c:numCache>
            </c:numRef>
          </c:val>
          <c:extLst>
            <c:ext xmlns:c16="http://schemas.microsoft.com/office/drawing/2014/chart" uri="{C3380CC4-5D6E-409C-BE32-E72D297353CC}">
              <c16:uniqueId val="{00000000-F426-4D8E-990F-57C9E7B85D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6-4D8E-990F-57C9E7B85D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B-4776-902A-16666AC5FE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B-4776-902A-16666AC5FE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A6-4FD7-B409-5357334331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A6-4FD7-B409-5357334331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9-4509-96D2-CFFA5580BF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9-4509-96D2-CFFA5580BF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4-47EB-A0C8-805F01335D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4-47EB-A0C8-805F01335D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D-469F-8ED6-49C727FB8D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901D-469F-8ED6-49C727FB8D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52.93</c:v>
                </c:pt>
                <c:pt idx="1">
                  <c:v>58.46</c:v>
                </c:pt>
                <c:pt idx="2">
                  <c:v>60.78</c:v>
                </c:pt>
                <c:pt idx="3">
                  <c:v>58.38</c:v>
                </c:pt>
                <c:pt idx="4">
                  <c:v>55.66</c:v>
                </c:pt>
              </c:numCache>
            </c:numRef>
          </c:val>
          <c:extLst>
            <c:ext xmlns:c16="http://schemas.microsoft.com/office/drawing/2014/chart" uri="{C3380CC4-5D6E-409C-BE32-E72D297353CC}">
              <c16:uniqueId val="{00000000-E943-4419-A30C-0E56B18DF3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E943-4419-A30C-0E56B18DF3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289.70999999999998</c:v>
                </c:pt>
                <c:pt idx="1">
                  <c:v>244.14</c:v>
                </c:pt>
                <c:pt idx="2">
                  <c:v>217.8</c:v>
                </c:pt>
                <c:pt idx="3">
                  <c:v>253.96</c:v>
                </c:pt>
                <c:pt idx="4">
                  <c:v>268.06</c:v>
                </c:pt>
              </c:numCache>
            </c:numRef>
          </c:val>
          <c:extLst>
            <c:ext xmlns:c16="http://schemas.microsoft.com/office/drawing/2014/chart" uri="{C3380CC4-5D6E-409C-BE32-E72D297353CC}">
              <c16:uniqueId val="{00000000-7F31-4C7D-85AA-5527765089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7F31-4C7D-85AA-5527765089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由布市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33531</v>
      </c>
      <c r="AM8" s="46"/>
      <c r="AN8" s="46"/>
      <c r="AO8" s="46"/>
      <c r="AP8" s="46"/>
      <c r="AQ8" s="46"/>
      <c r="AR8" s="46"/>
      <c r="AS8" s="46"/>
      <c r="AT8" s="45">
        <f>データ!T6</f>
        <v>319.32</v>
      </c>
      <c r="AU8" s="45"/>
      <c r="AV8" s="45"/>
      <c r="AW8" s="45"/>
      <c r="AX8" s="45"/>
      <c r="AY8" s="45"/>
      <c r="AZ8" s="45"/>
      <c r="BA8" s="45"/>
      <c r="BB8" s="45">
        <f>データ!U6</f>
        <v>105.01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v>
      </c>
      <c r="Q10" s="45"/>
      <c r="R10" s="45"/>
      <c r="S10" s="45"/>
      <c r="T10" s="45"/>
      <c r="U10" s="45"/>
      <c r="V10" s="45"/>
      <c r="W10" s="45">
        <f>データ!Q6</f>
        <v>100</v>
      </c>
      <c r="X10" s="45"/>
      <c r="Y10" s="45"/>
      <c r="Z10" s="45"/>
      <c r="AA10" s="45"/>
      <c r="AB10" s="45"/>
      <c r="AC10" s="45"/>
      <c r="AD10" s="46">
        <f>データ!R6</f>
        <v>3780</v>
      </c>
      <c r="AE10" s="46"/>
      <c r="AF10" s="46"/>
      <c r="AG10" s="46"/>
      <c r="AH10" s="46"/>
      <c r="AI10" s="46"/>
      <c r="AJ10" s="46"/>
      <c r="AK10" s="2"/>
      <c r="AL10" s="46">
        <f>データ!V6</f>
        <v>1439</v>
      </c>
      <c r="AM10" s="46"/>
      <c r="AN10" s="46"/>
      <c r="AO10" s="46"/>
      <c r="AP10" s="46"/>
      <c r="AQ10" s="46"/>
      <c r="AR10" s="46"/>
      <c r="AS10" s="46"/>
      <c r="AT10" s="45">
        <f>データ!W6</f>
        <v>0.55000000000000004</v>
      </c>
      <c r="AU10" s="45"/>
      <c r="AV10" s="45"/>
      <c r="AW10" s="45"/>
      <c r="AX10" s="45"/>
      <c r="AY10" s="45"/>
      <c r="AZ10" s="45"/>
      <c r="BA10" s="45"/>
      <c r="BB10" s="45">
        <f>データ!X6</f>
        <v>2616.36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9.7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9.7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9.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9.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9.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9.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9.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9.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9.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9.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9.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9.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9.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9.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9.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9.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9.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9.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9.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9.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9.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21.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9.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24.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9.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21"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27.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20.2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8.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8.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9.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tZRyt7lOt2Teknsm0AnqCp4/rnFuH3lI/+ddnVyDFgSXTsltf/o0q97NOGcJ5zBDU0Lo7dee8gB385u5pN05fQ==" saltValue="x6uLNnUJtsy/I6al+0gn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442135</v>
      </c>
      <c r="D6" s="19">
        <f t="shared" si="3"/>
        <v>47</v>
      </c>
      <c r="E6" s="19">
        <f t="shared" si="3"/>
        <v>17</v>
      </c>
      <c r="F6" s="19">
        <f t="shared" si="3"/>
        <v>5</v>
      </c>
      <c r="G6" s="19">
        <f t="shared" si="3"/>
        <v>0</v>
      </c>
      <c r="H6" s="19" t="str">
        <f t="shared" si="3"/>
        <v>大分県　由布市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4.3</v>
      </c>
      <c r="Q6" s="20">
        <f t="shared" si="3"/>
        <v>100</v>
      </c>
      <c r="R6" s="20">
        <f t="shared" si="3"/>
        <v>3780</v>
      </c>
      <c r="S6" s="20">
        <f t="shared" si="3"/>
        <v>33531</v>
      </c>
      <c r="T6" s="20">
        <f t="shared" si="3"/>
        <v>319.32</v>
      </c>
      <c r="U6" s="20">
        <f t="shared" si="3"/>
        <v>105.01</v>
      </c>
      <c r="V6" s="20">
        <f t="shared" si="3"/>
        <v>1439</v>
      </c>
      <c r="W6" s="20">
        <f t="shared" si="3"/>
        <v>0.55000000000000004</v>
      </c>
      <c r="X6" s="20">
        <f t="shared" si="3"/>
        <v>2616.36</v>
      </c>
      <c r="Y6" s="21">
        <f>IF(Y7="",NA(),Y7)</f>
        <v>73.819999999999993</v>
      </c>
      <c r="Z6" s="21">
        <f t="shared" ref="Z6:AH6" si="4">IF(Z7="",NA(),Z7)</f>
        <v>76.59</v>
      </c>
      <c r="AA6" s="21">
        <f t="shared" si="4"/>
        <v>75.94</v>
      </c>
      <c r="AB6" s="21">
        <f t="shared" si="4"/>
        <v>74.77</v>
      </c>
      <c r="AC6" s="21">
        <f t="shared" si="4"/>
        <v>73.53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778.81</v>
      </c>
      <c r="BO6" s="21">
        <f t="shared" si="7"/>
        <v>718.49</v>
      </c>
      <c r="BP6" s="20" t="str">
        <f>IF(BP7="","",IF(BP7="-","【-】","【"&amp;SUBSTITUTE(TEXT(BP7,"#,##0.00"),"-","△")&amp;"】"))</f>
        <v>【809.19】</v>
      </c>
      <c r="BQ6" s="21">
        <f>IF(BQ7="",NA(),BQ7)</f>
        <v>52.93</v>
      </c>
      <c r="BR6" s="21">
        <f t="shared" ref="BR6:BZ6" si="8">IF(BR7="",NA(),BR7)</f>
        <v>58.46</v>
      </c>
      <c r="BS6" s="21">
        <f t="shared" si="8"/>
        <v>60.78</v>
      </c>
      <c r="BT6" s="21">
        <f t="shared" si="8"/>
        <v>58.38</v>
      </c>
      <c r="BU6" s="21">
        <f t="shared" si="8"/>
        <v>55.66</v>
      </c>
      <c r="BV6" s="21">
        <f t="shared" si="8"/>
        <v>57.77</v>
      </c>
      <c r="BW6" s="21">
        <f t="shared" si="8"/>
        <v>57.31</v>
      </c>
      <c r="BX6" s="21">
        <f t="shared" si="8"/>
        <v>57.08</v>
      </c>
      <c r="BY6" s="21">
        <f t="shared" si="8"/>
        <v>67.23</v>
      </c>
      <c r="BZ6" s="21">
        <f t="shared" si="8"/>
        <v>61.82</v>
      </c>
      <c r="CA6" s="20" t="str">
        <f>IF(CA7="","",IF(CA7="-","【-】","【"&amp;SUBSTITUTE(TEXT(CA7,"#,##0.00"),"-","△")&amp;"】"))</f>
        <v>【57.02】</v>
      </c>
      <c r="CB6" s="21">
        <f>IF(CB7="",NA(),CB7)</f>
        <v>289.70999999999998</v>
      </c>
      <c r="CC6" s="21">
        <f t="shared" ref="CC6:CK6" si="9">IF(CC7="",NA(),CC7)</f>
        <v>244.14</v>
      </c>
      <c r="CD6" s="21">
        <f t="shared" si="9"/>
        <v>217.8</v>
      </c>
      <c r="CE6" s="21">
        <f t="shared" si="9"/>
        <v>253.96</v>
      </c>
      <c r="CF6" s="21">
        <f t="shared" si="9"/>
        <v>268.06</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19.27</v>
      </c>
      <c r="CN6" s="21">
        <f t="shared" ref="CN6:CV6" si="10">IF(CN7="",NA(),CN7)</f>
        <v>22.92</v>
      </c>
      <c r="CO6" s="21">
        <f t="shared" si="10"/>
        <v>22.76</v>
      </c>
      <c r="CP6" s="21">
        <f t="shared" si="10"/>
        <v>24.25</v>
      </c>
      <c r="CQ6" s="21">
        <f t="shared" si="10"/>
        <v>24.58</v>
      </c>
      <c r="CR6" s="21">
        <f t="shared" si="10"/>
        <v>50.68</v>
      </c>
      <c r="CS6" s="21">
        <f t="shared" si="10"/>
        <v>50.14</v>
      </c>
      <c r="CT6" s="21">
        <f t="shared" si="10"/>
        <v>54.83</v>
      </c>
      <c r="CU6" s="21">
        <f t="shared" si="10"/>
        <v>54.54</v>
      </c>
      <c r="CV6" s="21">
        <f t="shared" si="10"/>
        <v>52.9</v>
      </c>
      <c r="CW6" s="20" t="str">
        <f>IF(CW7="","",IF(CW7="-","【-】","【"&amp;SUBSTITUTE(TEXT(CW7,"#,##0.00"),"-","△")&amp;"】"))</f>
        <v>【52.55】</v>
      </c>
      <c r="CX6" s="21">
        <f>IF(CX7="",NA(),CX7)</f>
        <v>84.04</v>
      </c>
      <c r="CY6" s="21">
        <f t="shared" ref="CY6:DG6" si="11">IF(CY7="",NA(),CY7)</f>
        <v>84.25</v>
      </c>
      <c r="CZ6" s="21">
        <f t="shared" si="11"/>
        <v>84.29</v>
      </c>
      <c r="DA6" s="21">
        <f t="shared" si="11"/>
        <v>84.98</v>
      </c>
      <c r="DB6" s="21">
        <f t="shared" si="11"/>
        <v>86.1</v>
      </c>
      <c r="DC6" s="21">
        <f t="shared" si="11"/>
        <v>84.86</v>
      </c>
      <c r="DD6" s="21">
        <f t="shared" si="11"/>
        <v>84.98</v>
      </c>
      <c r="DE6" s="21">
        <f t="shared" si="11"/>
        <v>84.7</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5" s="22" customFormat="1" x14ac:dyDescent="0.15">
      <c r="A7" s="14"/>
      <c r="B7" s="23">
        <v>2022</v>
      </c>
      <c r="C7" s="23">
        <v>442135</v>
      </c>
      <c r="D7" s="23">
        <v>47</v>
      </c>
      <c r="E7" s="23">
        <v>17</v>
      </c>
      <c r="F7" s="23">
        <v>5</v>
      </c>
      <c r="G7" s="23">
        <v>0</v>
      </c>
      <c r="H7" s="23" t="s">
        <v>97</v>
      </c>
      <c r="I7" s="23" t="s">
        <v>98</v>
      </c>
      <c r="J7" s="23" t="s">
        <v>99</v>
      </c>
      <c r="K7" s="23" t="s">
        <v>100</v>
      </c>
      <c r="L7" s="23" t="s">
        <v>101</v>
      </c>
      <c r="M7" s="23" t="s">
        <v>102</v>
      </c>
      <c r="N7" s="24" t="s">
        <v>103</v>
      </c>
      <c r="O7" s="24" t="s">
        <v>104</v>
      </c>
      <c r="P7" s="24">
        <v>4.3</v>
      </c>
      <c r="Q7" s="24">
        <v>100</v>
      </c>
      <c r="R7" s="24">
        <v>3780</v>
      </c>
      <c r="S7" s="24">
        <v>33531</v>
      </c>
      <c r="T7" s="24">
        <v>319.32</v>
      </c>
      <c r="U7" s="24">
        <v>105.01</v>
      </c>
      <c r="V7" s="24">
        <v>1439</v>
      </c>
      <c r="W7" s="24">
        <v>0.55000000000000004</v>
      </c>
      <c r="X7" s="24">
        <v>2616.36</v>
      </c>
      <c r="Y7" s="24">
        <v>73.819999999999993</v>
      </c>
      <c r="Z7" s="24">
        <v>76.59</v>
      </c>
      <c r="AA7" s="24">
        <v>75.94</v>
      </c>
      <c r="AB7" s="24">
        <v>74.77</v>
      </c>
      <c r="AC7" s="24">
        <v>73.53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778.81</v>
      </c>
      <c r="BO7" s="24">
        <v>718.49</v>
      </c>
      <c r="BP7" s="24">
        <v>809.19</v>
      </c>
      <c r="BQ7" s="24">
        <v>52.93</v>
      </c>
      <c r="BR7" s="24">
        <v>58.46</v>
      </c>
      <c r="BS7" s="24">
        <v>60.78</v>
      </c>
      <c r="BT7" s="24">
        <v>58.38</v>
      </c>
      <c r="BU7" s="24">
        <v>55.66</v>
      </c>
      <c r="BV7" s="24">
        <v>57.77</v>
      </c>
      <c r="BW7" s="24">
        <v>57.31</v>
      </c>
      <c r="BX7" s="24">
        <v>57.08</v>
      </c>
      <c r="BY7" s="24">
        <v>67.23</v>
      </c>
      <c r="BZ7" s="24">
        <v>61.82</v>
      </c>
      <c r="CA7" s="24">
        <v>57.02</v>
      </c>
      <c r="CB7" s="24">
        <v>289.70999999999998</v>
      </c>
      <c r="CC7" s="24">
        <v>244.14</v>
      </c>
      <c r="CD7" s="24">
        <v>217.8</v>
      </c>
      <c r="CE7" s="24">
        <v>253.96</v>
      </c>
      <c r="CF7" s="24">
        <v>268.06</v>
      </c>
      <c r="CG7" s="24">
        <v>274.35000000000002</v>
      </c>
      <c r="CH7" s="24">
        <v>273.52</v>
      </c>
      <c r="CI7" s="24">
        <v>274.99</v>
      </c>
      <c r="CJ7" s="24">
        <v>228.21</v>
      </c>
      <c r="CK7" s="24">
        <v>246.9</v>
      </c>
      <c r="CL7" s="24">
        <v>273.68</v>
      </c>
      <c r="CM7" s="24">
        <v>19.27</v>
      </c>
      <c r="CN7" s="24">
        <v>22.92</v>
      </c>
      <c r="CO7" s="24">
        <v>22.76</v>
      </c>
      <c r="CP7" s="24">
        <v>24.25</v>
      </c>
      <c r="CQ7" s="24">
        <v>24.58</v>
      </c>
      <c r="CR7" s="24">
        <v>50.68</v>
      </c>
      <c r="CS7" s="24">
        <v>50.14</v>
      </c>
      <c r="CT7" s="24">
        <v>54.83</v>
      </c>
      <c r="CU7" s="24">
        <v>54.54</v>
      </c>
      <c r="CV7" s="24">
        <v>52.9</v>
      </c>
      <c r="CW7" s="24">
        <v>52.55</v>
      </c>
      <c r="CX7" s="24">
        <v>84.04</v>
      </c>
      <c r="CY7" s="24">
        <v>84.25</v>
      </c>
      <c r="CZ7" s="24">
        <v>84.29</v>
      </c>
      <c r="DA7" s="24">
        <v>84.98</v>
      </c>
      <c r="DB7" s="24">
        <v>86.1</v>
      </c>
      <c r="DC7" s="24">
        <v>84.86</v>
      </c>
      <c r="DD7" s="24">
        <v>84.98</v>
      </c>
      <c r="DE7" s="24">
        <v>84.7</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2024-01-31T23:27:20Z</cp:lastPrinted>
  <dcterms:created xsi:type="dcterms:W3CDTF">2023-12-12T02:56:33Z</dcterms:created>
  <dcterms:modified xsi:type="dcterms:W3CDTF">2024-01-31T23:27:47Z</dcterms:modified>
  <cp:category/>
</cp:coreProperties>
</file>