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<sst xmlns="http://schemas.openxmlformats.org/spreadsheetml/2006/main" count="799" uniqueCount="167">
  <si>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</si>
  <si>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</si>
  <si>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</si>
  <si>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</si>
  <si>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</si>
  <si>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</si>
  <si>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</si>
  <si>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</si>
  <si>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</si>
  <si>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</si>
  <si>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</si>
  <si>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</si>
  <si>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</si>
  <si>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</si>
  <si>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咽頭の悪性新生物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</si>
  <si>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</si>
  <si>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</si>
  <si>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</si>
  <si>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</si>
  <si>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</si>
  <si>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</si>
  <si>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</si>
  <si>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</si>
  <si>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</si>
  <si>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</si>
  <si>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</si>
  <si>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</si>
  <si>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</si>
  <si>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</si>
  <si>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</si>
  <si>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</si>
  <si>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</si>
  <si>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</si>
  <si>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</si>
  <si>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</si>
  <si>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</si>
  <si>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</si>
  <si>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</si>
  <si>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</si>
  <si>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</si>
  <si>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</si>
  <si>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</si>
  <si>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</si>
  <si>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</si>
  <si>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</si>
  <si>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</si>
  <si>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</si>
  <si>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</si>
  <si>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</si>
  <si>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</si>
  <si>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</si>
  <si>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</si>
  <si>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</si>
  <si>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</si>
  <si>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</si>
  <si>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</si>
  <si>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</si>
  <si>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</si>
  <si>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</si>
  <si>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</si>
  <si>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</si>
  <si>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</si>
  <si>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</si>
  <si>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</si>
  <si>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</si>
  <si>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</si>
  <si>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</si>
  <si>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</si>
  <si>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</si>
  <si>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</si>
  <si>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</si>
  <si>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</si>
  <si>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</si>
  <si>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</si>
  <si>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各シートの小計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</si>
  <si>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</si>
  <si>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</si>
  <si>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</si>
  <si>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</si>
  <si>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</si>
  <si>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</si>
  <si>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</si>
  <si>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</si>
  <si>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</si>
  <si>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</si>
  <si>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</si>
  <si>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</si>
  <si>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</si>
  <si>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</si>
  <si>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</si>
  <si>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</si>
  <si>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</si>
  <si>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</si>
  <si>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</si>
  <si>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</si>
  <si>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</si>
  <si>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</si>
  <si>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</si>
  <si>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</si>
  <si>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</si>
  <si>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</si>
  <si>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中枢神経系その他の新生物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</si>
  <si>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</si>
  <si>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</si>
  <si>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</si>
  <si>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</si>
  <si>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</si>
  <si>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</si>
  <si>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</si>
  <si>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</si>
  <si>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</si>
  <si>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</si>
  <si>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</si>
  <si>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</si>
  <si>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</si>
  <si>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</si>
  <si>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</si>
  <si>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</si>
  <si>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</si>
  <si>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</si>
  <si>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</si>
  <si>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</si>
  <si>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</si>
  <si>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</si>
  <si>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</si>
  <si>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</si>
  <si>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</si>
  <si>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</si>
  <si>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</si>
  <si>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内分泌栄養及び代謝疾患</t>
  </si>
  <si>
    <t>口唇、口腔及び咽頭の悪性新生物</t>
  </si>
  <si>
    <t>直腸Ｓ状結腸移行部及び直腸の悪性新生物</t>
  </si>
  <si>
    <t>胆のう及びその他の胆道の悪性新生物</t>
  </si>
  <si>
    <t>気管、気管支炎及び肺の悪性新生物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</si>
  <si>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</si>
  <si>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</si>
  <si>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</si>
  <si>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</si>
  <si>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</si>
  <si>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</si>
  <si>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</si>
  <si>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</si>
  <si>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</si>
  <si>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</si>
  <si>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</si>
  <si>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</si>
  <si>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</si>
  <si>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</si>
  <si>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</si>
  <si>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</si>
  <si>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</si>
  <si>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</si>
  <si>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</si>
  <si>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</si>
  <si>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</si>
  <si>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</si>
  <si>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</si>
  <si>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その他の症状,徴候及び異常臨床所見･異常検査所見で他に分類されないもの</t>
  </si>
  <si>
    <t>煙、火及び火災への曝露</t>
  </si>
  <si>
    <t>有害物質による不慮の中毒及び有害物質への曝露</t>
  </si>
  <si>
    <t>自　　　殺</t>
  </si>
  <si>
    <t>他　　　殺</t>
  </si>
  <si>
    <t>･</t>
  </si>
  <si>
    <t>･</t>
  </si>
  <si>
    <t xml:space="preserve"> </t>
  </si>
  <si>
    <t>平成15年</t>
  </si>
  <si>
    <t>ヒト免疫不全ウィルス(ＨＩＶ)病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</si>
</sst>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6" fontId="9" fillId="0" borderId="4" xfId="0" applyNumberFormat="1" applyFont="1" applyFill="1" applyBorder="1" applyAlignment="1">
      <alignment horizontal="right" vertical="top"/>
    </xf>
    <xf numFmtId="176" fontId="9" fillId="0" borderId="5" xfId="0" applyNumberFormat="1" applyFont="1" applyFill="1" applyBorder="1" applyAlignment="1">
      <alignment horizontal="right" vertical="top"/>
    </xf>
    <xf numFmtId="176" fontId="9" fillId="0" borderId="1" xfId="0" applyNumberFormat="1" applyFont="1" applyFill="1" applyBorder="1" applyAlignment="1">
      <alignment horizontal="right" vertical="top"/>
    </xf>
    <xf numFmtId="176" fontId="9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10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distributed" vertical="top"/>
    </xf>
    <xf numFmtId="0" fontId="3" fillId="0" borderId="6" xfId="0" applyFont="1" applyFill="1" applyBorder="1" applyAlignment="1">
      <alignment horizontal="distributed" vertical="top"/>
    </xf>
    <xf numFmtId="176" fontId="10" fillId="0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176" fontId="12" fillId="0" borderId="0" xfId="0" applyNumberFormat="1" applyFont="1" applyFill="1" applyBorder="1" applyAlignment="1">
      <alignment horizontal="right" vertical="top"/>
    </xf>
    <xf numFmtId="177" fontId="3" fillId="0" borderId="6" xfId="0" applyNumberFormat="1" applyFont="1" applyFill="1" applyBorder="1" applyAlignment="1">
      <alignment horizontal="center" vertical="top"/>
    </xf>
    <xf numFmtId="176" fontId="9" fillId="0" borderId="7" xfId="0" applyNumberFormat="1" applyFont="1" applyFill="1" applyBorder="1" applyAlignment="1">
      <alignment horizontal="right" vertical="top"/>
    </xf>
    <xf numFmtId="176" fontId="3" fillId="0" borderId="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6" fontId="10" fillId="0" borderId="1" xfId="0" applyNumberFormat="1" applyFont="1" applyFill="1" applyBorder="1" applyAlignment="1">
      <alignment horizontal="right" vertical="top"/>
    </xf>
    <xf numFmtId="176" fontId="10" fillId="0" borderId="7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76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D4" s="10" t="s">
        <v>164</v>
      </c>
      <c r="S4" s="23" t="s">
        <v>165</v>
      </c>
    </row>
    <row r="5" spans="1:19" s="10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0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0" customFormat="1" ht="15" customHeight="1">
      <c r="A7" s="24"/>
      <c r="B7" s="54" t="s">
        <v>125</v>
      </c>
      <c r="C7" s="66"/>
      <c r="D7" s="66"/>
      <c r="E7" s="25"/>
      <c r="F7" s="26" t="s">
        <v>71</v>
      </c>
      <c r="G7" s="27">
        <f>SUM('9-1:9-9'!G58)</f>
        <v>11555</v>
      </c>
      <c r="H7" s="28">
        <f>SUM('9-1:9-9'!H58)</f>
        <v>1353</v>
      </c>
      <c r="I7" s="28">
        <f>SUM('9-1:9-9'!I58)</f>
        <v>1002</v>
      </c>
      <c r="J7" s="28">
        <f>SUM('9-1:9-9'!J58)</f>
        <v>1024</v>
      </c>
      <c r="K7" s="28">
        <f>SUM('9-1:9-9'!K58)</f>
        <v>941</v>
      </c>
      <c r="L7" s="28">
        <f>SUM('9-1:9-9'!L58)</f>
        <v>947</v>
      </c>
      <c r="M7" s="28">
        <f>SUM('9-1:9-9'!M58)</f>
        <v>864</v>
      </c>
      <c r="N7" s="28">
        <f>SUM('9-1:9-9'!N58)</f>
        <v>838</v>
      </c>
      <c r="O7" s="28">
        <f>SUM('9-1:9-9'!O58)</f>
        <v>847</v>
      </c>
      <c r="P7" s="28">
        <f>SUM('9-1:9-9'!P58)</f>
        <v>832</v>
      </c>
      <c r="Q7" s="28">
        <f>SUM('9-1:9-9'!Q58)</f>
        <v>961</v>
      </c>
      <c r="R7" s="28">
        <f>SUM('9-1:9-9'!R58)</f>
        <v>894</v>
      </c>
      <c r="S7" s="28">
        <f>SUM('9-1:9-9'!S58)</f>
        <v>1052</v>
      </c>
    </row>
    <row r="8" spans="1:19" s="10" customFormat="1" ht="15" customHeight="1">
      <c r="A8" s="24"/>
      <c r="B8" s="67"/>
      <c r="C8" s="67"/>
      <c r="D8" s="67"/>
      <c r="E8" s="25"/>
      <c r="F8" s="25" t="s">
        <v>72</v>
      </c>
      <c r="G8" s="29">
        <f>SUM('9-1:9-9'!G59)</f>
        <v>6099</v>
      </c>
      <c r="H8" s="30">
        <f>SUM('9-1:9-9'!H59)</f>
        <v>693</v>
      </c>
      <c r="I8" s="30">
        <f>SUM('9-1:9-9'!I59)</f>
        <v>510</v>
      </c>
      <c r="J8" s="30">
        <f>SUM('9-1:9-9'!J59)</f>
        <v>551</v>
      </c>
      <c r="K8" s="30">
        <f>SUM('9-1:9-9'!K59)</f>
        <v>497</v>
      </c>
      <c r="L8" s="30">
        <f>SUM('9-1:9-9'!L59)</f>
        <v>494</v>
      </c>
      <c r="M8" s="30">
        <f>SUM('9-1:9-9'!M59)</f>
        <v>478</v>
      </c>
      <c r="N8" s="30">
        <f>SUM('9-1:9-9'!N59)</f>
        <v>417</v>
      </c>
      <c r="O8" s="30">
        <f>SUM('9-1:9-9'!O59)</f>
        <v>479</v>
      </c>
      <c r="P8" s="30">
        <f>SUM('9-1:9-9'!P59)</f>
        <v>432</v>
      </c>
      <c r="Q8" s="30">
        <f>SUM('9-1:9-9'!Q59)</f>
        <v>485</v>
      </c>
      <c r="R8" s="30">
        <f>SUM('9-1:9-9'!R59)</f>
        <v>492</v>
      </c>
      <c r="S8" s="30">
        <f>SUM('9-1:9-9'!S59)</f>
        <v>571</v>
      </c>
    </row>
    <row r="9" spans="1:20" s="10" customFormat="1" ht="18.75" customHeight="1">
      <c r="A9" s="24"/>
      <c r="B9" s="25"/>
      <c r="C9" s="25"/>
      <c r="D9" s="25"/>
      <c r="E9" s="25"/>
      <c r="F9" s="25" t="s">
        <v>73</v>
      </c>
      <c r="G9" s="29">
        <f>SUM('9-1:9-9'!G60)</f>
        <v>5456</v>
      </c>
      <c r="H9" s="30">
        <f>SUM('9-1:9-9'!H60)</f>
        <v>660</v>
      </c>
      <c r="I9" s="30">
        <f>SUM('9-1:9-9'!I60)</f>
        <v>492</v>
      </c>
      <c r="J9" s="30">
        <f>SUM('9-1:9-9'!J60)</f>
        <v>473</v>
      </c>
      <c r="K9" s="30">
        <f>SUM('9-1:9-9'!K60)</f>
        <v>444</v>
      </c>
      <c r="L9" s="30">
        <f>SUM('9-1:9-9'!L60)</f>
        <v>453</v>
      </c>
      <c r="M9" s="30">
        <f>SUM('9-1:9-9'!M60)</f>
        <v>386</v>
      </c>
      <c r="N9" s="30">
        <f>SUM('9-1:9-9'!N60)</f>
        <v>421</v>
      </c>
      <c r="O9" s="30">
        <f>SUM('9-1:9-9'!O60)</f>
        <v>368</v>
      </c>
      <c r="P9" s="30">
        <f>SUM('9-1:9-9'!P60)</f>
        <v>400</v>
      </c>
      <c r="Q9" s="30">
        <f>SUM('9-1:9-9'!Q60)</f>
        <v>476</v>
      </c>
      <c r="R9" s="30">
        <f>SUM('9-1:9-9'!R60)</f>
        <v>402</v>
      </c>
      <c r="S9" s="30">
        <f>SUM('9-1:9-9'!S60)</f>
        <v>481</v>
      </c>
      <c r="T9" s="13"/>
    </row>
    <row r="10" spans="1:20" s="10" customFormat="1" ht="15" customHeight="1">
      <c r="A10" s="31">
        <v>1000</v>
      </c>
      <c r="B10" s="55" t="s">
        <v>6</v>
      </c>
      <c r="C10" s="67"/>
      <c r="D10" s="67"/>
      <c r="E10" s="32"/>
      <c r="F10" s="24" t="s">
        <v>71</v>
      </c>
      <c r="G10" s="29">
        <f aca="true" t="shared" si="0" ref="G10:G51">SUM(H10:S10)</f>
        <v>239</v>
      </c>
      <c r="H10" s="33">
        <f aca="true" t="shared" si="1" ref="H10:S10">SUM(H11:H12)</f>
        <v>20</v>
      </c>
      <c r="I10" s="33">
        <f t="shared" si="1"/>
        <v>24</v>
      </c>
      <c r="J10" s="33">
        <f t="shared" si="1"/>
        <v>17</v>
      </c>
      <c r="K10" s="33">
        <f t="shared" si="1"/>
        <v>22</v>
      </c>
      <c r="L10" s="33">
        <f t="shared" si="1"/>
        <v>18</v>
      </c>
      <c r="M10" s="33">
        <f t="shared" si="1"/>
        <v>19</v>
      </c>
      <c r="N10" s="33">
        <f t="shared" si="1"/>
        <v>16</v>
      </c>
      <c r="O10" s="33">
        <f t="shared" si="1"/>
        <v>30</v>
      </c>
      <c r="P10" s="33">
        <f t="shared" si="1"/>
        <v>16</v>
      </c>
      <c r="Q10" s="33">
        <f t="shared" si="1"/>
        <v>14</v>
      </c>
      <c r="R10" s="33">
        <f t="shared" si="1"/>
        <v>18</v>
      </c>
      <c r="S10" s="33">
        <f t="shared" si="1"/>
        <v>25</v>
      </c>
      <c r="T10" s="13"/>
    </row>
    <row r="11" spans="1:20" s="10" customFormat="1" ht="15" customHeight="1">
      <c r="A11" s="24"/>
      <c r="B11" s="67"/>
      <c r="C11" s="67"/>
      <c r="D11" s="67"/>
      <c r="E11" s="25"/>
      <c r="F11" s="32" t="s">
        <v>72</v>
      </c>
      <c r="G11" s="29">
        <f t="shared" si="0"/>
        <v>123</v>
      </c>
      <c r="H11" s="34">
        <v>10</v>
      </c>
      <c r="I11" s="34">
        <v>9</v>
      </c>
      <c r="J11" s="34">
        <v>11</v>
      </c>
      <c r="K11" s="34">
        <v>12</v>
      </c>
      <c r="L11" s="34">
        <v>12</v>
      </c>
      <c r="M11" s="34">
        <v>6</v>
      </c>
      <c r="N11" s="34">
        <v>6</v>
      </c>
      <c r="O11" s="34">
        <v>16</v>
      </c>
      <c r="P11" s="34">
        <v>9</v>
      </c>
      <c r="Q11" s="34">
        <v>7</v>
      </c>
      <c r="R11" s="34">
        <v>11</v>
      </c>
      <c r="S11" s="34">
        <v>14</v>
      </c>
      <c r="T11" s="13"/>
    </row>
    <row r="12" spans="1:20" s="10" customFormat="1" ht="18.75" customHeight="1">
      <c r="A12" s="24"/>
      <c r="B12" s="25"/>
      <c r="C12" s="25"/>
      <c r="D12" s="25"/>
      <c r="E12" s="25"/>
      <c r="F12" s="32" t="s">
        <v>73</v>
      </c>
      <c r="G12" s="29">
        <f t="shared" si="0"/>
        <v>116</v>
      </c>
      <c r="H12" s="34">
        <v>10</v>
      </c>
      <c r="I12" s="34">
        <v>15</v>
      </c>
      <c r="J12" s="34">
        <v>6</v>
      </c>
      <c r="K12" s="34">
        <v>10</v>
      </c>
      <c r="L12" s="34">
        <v>6</v>
      </c>
      <c r="M12" s="34">
        <v>13</v>
      </c>
      <c r="N12" s="34">
        <v>10</v>
      </c>
      <c r="O12" s="34">
        <v>14</v>
      </c>
      <c r="P12" s="34">
        <v>7</v>
      </c>
      <c r="Q12" s="34">
        <v>7</v>
      </c>
      <c r="R12" s="34">
        <v>7</v>
      </c>
      <c r="S12" s="34">
        <v>11</v>
      </c>
      <c r="T12" s="13"/>
    </row>
    <row r="13" spans="1:20" s="10" customFormat="1" ht="15" customHeight="1">
      <c r="A13" s="31">
        <v>1100</v>
      </c>
      <c r="B13" s="32"/>
      <c r="C13" s="55" t="s">
        <v>7</v>
      </c>
      <c r="D13" s="67"/>
      <c r="E13" s="32"/>
      <c r="F13" s="24" t="s">
        <v>71</v>
      </c>
      <c r="G13" s="29">
        <f t="shared" si="0"/>
        <v>11</v>
      </c>
      <c r="H13" s="33">
        <f aca="true" t="shared" si="2" ref="H13:S13">SUM(H14:H15)</f>
        <v>2</v>
      </c>
      <c r="I13" s="33">
        <f t="shared" si="2"/>
        <v>0</v>
      </c>
      <c r="J13" s="33">
        <f t="shared" si="2"/>
        <v>1</v>
      </c>
      <c r="K13" s="33">
        <f t="shared" si="2"/>
        <v>1</v>
      </c>
      <c r="L13" s="33">
        <f t="shared" si="2"/>
        <v>1</v>
      </c>
      <c r="M13" s="33">
        <f t="shared" si="2"/>
        <v>0</v>
      </c>
      <c r="N13" s="33">
        <f t="shared" si="2"/>
        <v>1</v>
      </c>
      <c r="O13" s="33">
        <f t="shared" si="2"/>
        <v>1</v>
      </c>
      <c r="P13" s="33">
        <f t="shared" si="2"/>
        <v>0</v>
      </c>
      <c r="Q13" s="33">
        <f t="shared" si="2"/>
        <v>0</v>
      </c>
      <c r="R13" s="33">
        <f t="shared" si="2"/>
        <v>1</v>
      </c>
      <c r="S13" s="33">
        <f t="shared" si="2"/>
        <v>3</v>
      </c>
      <c r="T13" s="13"/>
    </row>
    <row r="14" spans="1:20" s="10" customFormat="1" ht="15" customHeight="1">
      <c r="A14" s="24"/>
      <c r="B14" s="25"/>
      <c r="C14" s="67"/>
      <c r="D14" s="67"/>
      <c r="E14" s="25"/>
      <c r="F14" s="32" t="s">
        <v>72</v>
      </c>
      <c r="G14" s="29">
        <f t="shared" si="0"/>
        <v>4</v>
      </c>
      <c r="H14" s="34">
        <v>1</v>
      </c>
      <c r="I14" s="34">
        <v>0</v>
      </c>
      <c r="J14" s="34">
        <v>0</v>
      </c>
      <c r="K14" s="34">
        <v>0</v>
      </c>
      <c r="L14" s="34">
        <v>1</v>
      </c>
      <c r="M14" s="34">
        <v>0</v>
      </c>
      <c r="N14" s="34">
        <v>0</v>
      </c>
      <c r="O14" s="34">
        <v>1</v>
      </c>
      <c r="P14" s="34">
        <v>0</v>
      </c>
      <c r="Q14" s="34">
        <v>0</v>
      </c>
      <c r="R14" s="34">
        <v>1</v>
      </c>
      <c r="S14" s="34">
        <v>0</v>
      </c>
      <c r="T14" s="13"/>
    </row>
    <row r="15" spans="1:19" s="10" customFormat="1" ht="18.75" customHeight="1">
      <c r="A15" s="24"/>
      <c r="B15" s="25"/>
      <c r="C15" s="25"/>
      <c r="D15" s="25"/>
      <c r="E15" s="25"/>
      <c r="F15" s="32" t="s">
        <v>73</v>
      </c>
      <c r="G15" s="29">
        <f t="shared" si="0"/>
        <v>7</v>
      </c>
      <c r="H15" s="34">
        <v>1</v>
      </c>
      <c r="I15" s="34">
        <v>0</v>
      </c>
      <c r="J15" s="34">
        <v>1</v>
      </c>
      <c r="K15" s="34">
        <v>1</v>
      </c>
      <c r="L15" s="34">
        <v>0</v>
      </c>
      <c r="M15" s="34">
        <v>0</v>
      </c>
      <c r="N15" s="34">
        <v>1</v>
      </c>
      <c r="O15" s="34">
        <v>0</v>
      </c>
      <c r="P15" s="34">
        <v>0</v>
      </c>
      <c r="Q15" s="34">
        <v>0</v>
      </c>
      <c r="R15" s="34">
        <v>0</v>
      </c>
      <c r="S15" s="34">
        <v>3</v>
      </c>
    </row>
    <row r="16" spans="1:19" s="10" customFormat="1" ht="15" customHeight="1">
      <c r="A16" s="31">
        <v>1200</v>
      </c>
      <c r="B16" s="32"/>
      <c r="C16" s="55" t="s">
        <v>124</v>
      </c>
      <c r="D16" s="67"/>
      <c r="E16" s="32"/>
      <c r="F16" s="24" t="s">
        <v>71</v>
      </c>
      <c r="G16" s="29">
        <f t="shared" si="0"/>
        <v>21</v>
      </c>
      <c r="H16" s="33">
        <f aca="true" t="shared" si="3" ref="H16:S16">SUM(H17:H18)</f>
        <v>2</v>
      </c>
      <c r="I16" s="33">
        <f t="shared" si="3"/>
        <v>3</v>
      </c>
      <c r="J16" s="33">
        <f t="shared" si="3"/>
        <v>0</v>
      </c>
      <c r="K16" s="33">
        <f t="shared" si="3"/>
        <v>3</v>
      </c>
      <c r="L16" s="33">
        <f t="shared" si="3"/>
        <v>2</v>
      </c>
      <c r="M16" s="33">
        <f t="shared" si="3"/>
        <v>3</v>
      </c>
      <c r="N16" s="33">
        <f t="shared" si="3"/>
        <v>1</v>
      </c>
      <c r="O16" s="33">
        <f t="shared" si="3"/>
        <v>3</v>
      </c>
      <c r="P16" s="33">
        <f t="shared" si="3"/>
        <v>1</v>
      </c>
      <c r="Q16" s="33">
        <f t="shared" si="3"/>
        <v>0</v>
      </c>
      <c r="R16" s="33">
        <f t="shared" si="3"/>
        <v>1</v>
      </c>
      <c r="S16" s="33">
        <f t="shared" si="3"/>
        <v>2</v>
      </c>
    </row>
    <row r="17" spans="1:19" s="10" customFormat="1" ht="15" customHeight="1">
      <c r="A17" s="24"/>
      <c r="B17" s="25"/>
      <c r="C17" s="67"/>
      <c r="D17" s="67"/>
      <c r="E17" s="25"/>
      <c r="F17" s="32" t="s">
        <v>72</v>
      </c>
      <c r="G17" s="29">
        <f t="shared" si="0"/>
        <v>6</v>
      </c>
      <c r="H17" s="33">
        <f>H20+H23</f>
        <v>1</v>
      </c>
      <c r="I17" s="33">
        <f aca="true" t="shared" si="4" ref="I17:Q17">I20+I23</f>
        <v>1</v>
      </c>
      <c r="J17" s="33">
        <f t="shared" si="4"/>
        <v>0</v>
      </c>
      <c r="K17" s="33">
        <f t="shared" si="4"/>
        <v>1</v>
      </c>
      <c r="L17" s="33">
        <f t="shared" si="4"/>
        <v>0</v>
      </c>
      <c r="M17" s="33">
        <f t="shared" si="4"/>
        <v>1</v>
      </c>
      <c r="N17" s="33">
        <f t="shared" si="4"/>
        <v>0</v>
      </c>
      <c r="O17" s="33">
        <f t="shared" si="4"/>
        <v>1</v>
      </c>
      <c r="P17" s="33">
        <f t="shared" si="4"/>
        <v>1</v>
      </c>
      <c r="Q17" s="33">
        <f t="shared" si="4"/>
        <v>0</v>
      </c>
      <c r="R17" s="33">
        <f>R20+R23</f>
        <v>0</v>
      </c>
      <c r="S17" s="33">
        <f>S20+S23</f>
        <v>0</v>
      </c>
    </row>
    <row r="18" spans="1:19" s="10" customFormat="1" ht="18.75" customHeight="1">
      <c r="A18" s="24"/>
      <c r="B18" s="25"/>
      <c r="C18" s="25"/>
      <c r="D18" s="25"/>
      <c r="E18" s="25"/>
      <c r="F18" s="32" t="s">
        <v>73</v>
      </c>
      <c r="G18" s="29">
        <f t="shared" si="0"/>
        <v>15</v>
      </c>
      <c r="H18" s="33">
        <f>H21+H24</f>
        <v>1</v>
      </c>
      <c r="I18" s="33">
        <f aca="true" t="shared" si="5" ref="I18:Q18">I21+I24</f>
        <v>2</v>
      </c>
      <c r="J18" s="33">
        <f t="shared" si="5"/>
        <v>0</v>
      </c>
      <c r="K18" s="33">
        <f t="shared" si="5"/>
        <v>2</v>
      </c>
      <c r="L18" s="33">
        <f t="shared" si="5"/>
        <v>2</v>
      </c>
      <c r="M18" s="33">
        <f t="shared" si="5"/>
        <v>2</v>
      </c>
      <c r="N18" s="33">
        <f t="shared" si="5"/>
        <v>1</v>
      </c>
      <c r="O18" s="33">
        <f t="shared" si="5"/>
        <v>2</v>
      </c>
      <c r="P18" s="33">
        <f t="shared" si="5"/>
        <v>0</v>
      </c>
      <c r="Q18" s="33">
        <f t="shared" si="5"/>
        <v>0</v>
      </c>
      <c r="R18" s="33">
        <f>R21+R24</f>
        <v>1</v>
      </c>
      <c r="S18" s="33">
        <f>S21+S24</f>
        <v>2</v>
      </c>
    </row>
    <row r="19" spans="1:19" s="10" customFormat="1" ht="15" customHeight="1">
      <c r="A19" s="31">
        <v>1201</v>
      </c>
      <c r="B19" s="32"/>
      <c r="C19" s="32"/>
      <c r="D19" s="55" t="s">
        <v>116</v>
      </c>
      <c r="E19" s="32"/>
      <c r="F19" s="24" t="s">
        <v>71</v>
      </c>
      <c r="G19" s="29">
        <f t="shared" si="0"/>
        <v>16</v>
      </c>
      <c r="H19" s="33">
        <f aca="true" t="shared" si="6" ref="H19:S19">SUM(H20:H21)</f>
        <v>1</v>
      </c>
      <c r="I19" s="33">
        <f t="shared" si="6"/>
        <v>2</v>
      </c>
      <c r="J19" s="33">
        <f t="shared" si="6"/>
        <v>0</v>
      </c>
      <c r="K19" s="33">
        <f t="shared" si="6"/>
        <v>3</v>
      </c>
      <c r="L19" s="33">
        <f t="shared" si="6"/>
        <v>1</v>
      </c>
      <c r="M19" s="33">
        <f t="shared" si="6"/>
        <v>3</v>
      </c>
      <c r="N19" s="33">
        <f t="shared" si="6"/>
        <v>0</v>
      </c>
      <c r="O19" s="33">
        <f t="shared" si="6"/>
        <v>2</v>
      </c>
      <c r="P19" s="33">
        <f t="shared" si="6"/>
        <v>1</v>
      </c>
      <c r="Q19" s="33">
        <f t="shared" si="6"/>
        <v>0</v>
      </c>
      <c r="R19" s="33">
        <f t="shared" si="6"/>
        <v>1</v>
      </c>
      <c r="S19" s="33">
        <f t="shared" si="6"/>
        <v>2</v>
      </c>
    </row>
    <row r="20" spans="1:19" s="10" customFormat="1" ht="15" customHeight="1">
      <c r="A20" s="24"/>
      <c r="B20" s="25"/>
      <c r="C20" s="25"/>
      <c r="D20" s="67"/>
      <c r="E20" s="25"/>
      <c r="F20" s="32" t="s">
        <v>72</v>
      </c>
      <c r="G20" s="29">
        <f t="shared" si="0"/>
        <v>6</v>
      </c>
      <c r="H20" s="34">
        <v>1</v>
      </c>
      <c r="I20" s="34">
        <v>1</v>
      </c>
      <c r="J20" s="34">
        <v>0</v>
      </c>
      <c r="K20" s="34">
        <v>1</v>
      </c>
      <c r="L20" s="34">
        <v>0</v>
      </c>
      <c r="M20" s="34">
        <v>1</v>
      </c>
      <c r="N20" s="34">
        <v>0</v>
      </c>
      <c r="O20" s="34">
        <v>1</v>
      </c>
      <c r="P20" s="34">
        <v>1</v>
      </c>
      <c r="Q20" s="34">
        <v>0</v>
      </c>
      <c r="R20" s="34">
        <v>0</v>
      </c>
      <c r="S20" s="34">
        <v>0</v>
      </c>
    </row>
    <row r="21" spans="1:19" s="10" customFormat="1" ht="18.75" customHeight="1">
      <c r="A21" s="24"/>
      <c r="B21" s="25"/>
      <c r="C21" s="25"/>
      <c r="D21" s="25"/>
      <c r="E21" s="25"/>
      <c r="F21" s="32" t="s">
        <v>73</v>
      </c>
      <c r="G21" s="29">
        <f t="shared" si="0"/>
        <v>10</v>
      </c>
      <c r="H21" s="34">
        <v>0</v>
      </c>
      <c r="I21" s="34">
        <v>1</v>
      </c>
      <c r="J21" s="34">
        <v>0</v>
      </c>
      <c r="K21" s="34">
        <v>2</v>
      </c>
      <c r="L21" s="34">
        <v>1</v>
      </c>
      <c r="M21" s="34">
        <v>2</v>
      </c>
      <c r="N21" s="34">
        <v>0</v>
      </c>
      <c r="O21" s="34">
        <v>1</v>
      </c>
      <c r="P21" s="34">
        <v>0</v>
      </c>
      <c r="Q21" s="34">
        <v>0</v>
      </c>
      <c r="R21" s="34">
        <v>1</v>
      </c>
      <c r="S21" s="34">
        <v>2</v>
      </c>
    </row>
    <row r="22" spans="1:19" s="10" customFormat="1" ht="15" customHeight="1">
      <c r="A22" s="31">
        <v>1202</v>
      </c>
      <c r="B22" s="32"/>
      <c r="C22" s="32"/>
      <c r="D22" s="55" t="s">
        <v>8</v>
      </c>
      <c r="E22" s="32"/>
      <c r="F22" s="24" t="s">
        <v>71</v>
      </c>
      <c r="G22" s="29">
        <f t="shared" si="0"/>
        <v>5</v>
      </c>
      <c r="H22" s="33">
        <f aca="true" t="shared" si="7" ref="H22:S22">SUM(H23:H24)</f>
        <v>1</v>
      </c>
      <c r="I22" s="33">
        <f t="shared" si="7"/>
        <v>1</v>
      </c>
      <c r="J22" s="33">
        <f t="shared" si="7"/>
        <v>0</v>
      </c>
      <c r="K22" s="33">
        <f t="shared" si="7"/>
        <v>0</v>
      </c>
      <c r="L22" s="33">
        <f t="shared" si="7"/>
        <v>1</v>
      </c>
      <c r="M22" s="33">
        <f t="shared" si="7"/>
        <v>0</v>
      </c>
      <c r="N22" s="33">
        <f t="shared" si="7"/>
        <v>1</v>
      </c>
      <c r="O22" s="33">
        <f t="shared" si="7"/>
        <v>1</v>
      </c>
      <c r="P22" s="33">
        <f t="shared" si="7"/>
        <v>0</v>
      </c>
      <c r="Q22" s="33">
        <f t="shared" si="7"/>
        <v>0</v>
      </c>
      <c r="R22" s="33">
        <f t="shared" si="7"/>
        <v>0</v>
      </c>
      <c r="S22" s="33">
        <f t="shared" si="7"/>
        <v>0</v>
      </c>
    </row>
    <row r="23" spans="1:19" s="10" customFormat="1" ht="15" customHeight="1">
      <c r="A23" s="24"/>
      <c r="B23" s="25"/>
      <c r="C23" s="25"/>
      <c r="D23" s="67"/>
      <c r="E23" s="25"/>
      <c r="F23" s="32" t="s">
        <v>72</v>
      </c>
      <c r="G23" s="29">
        <f t="shared" si="0"/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10" customFormat="1" ht="18.75" customHeight="1">
      <c r="A24" s="24"/>
      <c r="B24" s="25"/>
      <c r="C24" s="25"/>
      <c r="D24" s="25"/>
      <c r="E24" s="25"/>
      <c r="F24" s="32" t="s">
        <v>73</v>
      </c>
      <c r="G24" s="29">
        <f t="shared" si="0"/>
        <v>5</v>
      </c>
      <c r="H24" s="34">
        <v>1</v>
      </c>
      <c r="I24" s="34">
        <v>1</v>
      </c>
      <c r="J24" s="34">
        <v>0</v>
      </c>
      <c r="K24" s="34">
        <v>0</v>
      </c>
      <c r="L24" s="34">
        <v>1</v>
      </c>
      <c r="M24" s="34">
        <v>0</v>
      </c>
      <c r="N24" s="34">
        <v>1</v>
      </c>
      <c r="O24" s="34">
        <v>1</v>
      </c>
      <c r="P24" s="34">
        <v>0</v>
      </c>
      <c r="Q24" s="34">
        <v>0</v>
      </c>
      <c r="R24" s="34">
        <v>0</v>
      </c>
      <c r="S24" s="34">
        <v>0</v>
      </c>
    </row>
    <row r="25" spans="1:19" s="10" customFormat="1" ht="15" customHeight="1">
      <c r="A25" s="31">
        <v>1300</v>
      </c>
      <c r="B25" s="32"/>
      <c r="C25" s="55" t="s">
        <v>123</v>
      </c>
      <c r="D25" s="67"/>
      <c r="E25" s="32"/>
      <c r="F25" s="24" t="s">
        <v>71</v>
      </c>
      <c r="G25" s="29">
        <f t="shared" si="0"/>
        <v>72</v>
      </c>
      <c r="H25" s="33">
        <f aca="true" t="shared" si="8" ref="H25:S25">SUM(H26:H27)</f>
        <v>4</v>
      </c>
      <c r="I25" s="33">
        <f t="shared" si="8"/>
        <v>5</v>
      </c>
      <c r="J25" s="33">
        <f t="shared" si="8"/>
        <v>4</v>
      </c>
      <c r="K25" s="33">
        <f t="shared" si="8"/>
        <v>10</v>
      </c>
      <c r="L25" s="33">
        <f t="shared" si="8"/>
        <v>4</v>
      </c>
      <c r="M25" s="33">
        <f t="shared" si="8"/>
        <v>8</v>
      </c>
      <c r="N25" s="33">
        <f t="shared" si="8"/>
        <v>6</v>
      </c>
      <c r="O25" s="33">
        <f t="shared" si="8"/>
        <v>11</v>
      </c>
      <c r="P25" s="33">
        <f t="shared" si="8"/>
        <v>4</v>
      </c>
      <c r="Q25" s="33">
        <f t="shared" si="8"/>
        <v>3</v>
      </c>
      <c r="R25" s="33">
        <f t="shared" si="8"/>
        <v>6</v>
      </c>
      <c r="S25" s="33">
        <f t="shared" si="8"/>
        <v>7</v>
      </c>
    </row>
    <row r="26" spans="1:19" s="10" customFormat="1" ht="15" customHeight="1">
      <c r="A26" s="24"/>
      <c r="B26" s="25"/>
      <c r="C26" s="67"/>
      <c r="D26" s="67"/>
      <c r="E26" s="25"/>
      <c r="F26" s="32" t="s">
        <v>72</v>
      </c>
      <c r="G26" s="29">
        <f t="shared" si="0"/>
        <v>42</v>
      </c>
      <c r="H26" s="34">
        <v>3</v>
      </c>
      <c r="I26" s="34">
        <v>2</v>
      </c>
      <c r="J26" s="34">
        <v>2</v>
      </c>
      <c r="K26" s="34">
        <v>8</v>
      </c>
      <c r="L26" s="34">
        <v>2</v>
      </c>
      <c r="M26" s="34">
        <v>5</v>
      </c>
      <c r="N26" s="34">
        <v>3</v>
      </c>
      <c r="O26" s="34">
        <v>4</v>
      </c>
      <c r="P26" s="34">
        <v>3</v>
      </c>
      <c r="Q26" s="34">
        <v>1</v>
      </c>
      <c r="R26" s="34">
        <v>4</v>
      </c>
      <c r="S26" s="34">
        <v>5</v>
      </c>
    </row>
    <row r="27" spans="1:19" s="10" customFormat="1" ht="18.75" customHeight="1">
      <c r="A27" s="24"/>
      <c r="B27" s="25"/>
      <c r="C27" s="25"/>
      <c r="D27" s="25"/>
      <c r="E27" s="25"/>
      <c r="F27" s="32" t="s">
        <v>73</v>
      </c>
      <c r="G27" s="29">
        <f t="shared" si="0"/>
        <v>30</v>
      </c>
      <c r="H27" s="34">
        <v>1</v>
      </c>
      <c r="I27" s="34">
        <v>3</v>
      </c>
      <c r="J27" s="34">
        <v>2</v>
      </c>
      <c r="K27" s="34">
        <v>2</v>
      </c>
      <c r="L27" s="34">
        <v>2</v>
      </c>
      <c r="M27" s="34">
        <v>3</v>
      </c>
      <c r="N27" s="34">
        <v>3</v>
      </c>
      <c r="O27" s="34">
        <v>7</v>
      </c>
      <c r="P27" s="34">
        <v>1</v>
      </c>
      <c r="Q27" s="34">
        <v>2</v>
      </c>
      <c r="R27" s="34">
        <v>2</v>
      </c>
      <c r="S27" s="34">
        <v>2</v>
      </c>
    </row>
    <row r="28" spans="1:19" s="10" customFormat="1" ht="15" customHeight="1">
      <c r="A28" s="31">
        <v>1400</v>
      </c>
      <c r="B28" s="32"/>
      <c r="C28" s="55" t="s">
        <v>117</v>
      </c>
      <c r="D28" s="67"/>
      <c r="E28" s="32"/>
      <c r="F28" s="24" t="s">
        <v>71</v>
      </c>
      <c r="G28" s="29">
        <f t="shared" si="0"/>
        <v>78</v>
      </c>
      <c r="H28" s="33">
        <f aca="true" t="shared" si="9" ref="H28:S28">SUM(H29:H30)</f>
        <v>5</v>
      </c>
      <c r="I28" s="33">
        <f t="shared" si="9"/>
        <v>9</v>
      </c>
      <c r="J28" s="33">
        <f t="shared" si="9"/>
        <v>6</v>
      </c>
      <c r="K28" s="33">
        <f t="shared" si="9"/>
        <v>3</v>
      </c>
      <c r="L28" s="33">
        <f t="shared" si="9"/>
        <v>6</v>
      </c>
      <c r="M28" s="33">
        <f t="shared" si="9"/>
        <v>7</v>
      </c>
      <c r="N28" s="33">
        <f t="shared" si="9"/>
        <v>4</v>
      </c>
      <c r="O28" s="33">
        <f t="shared" si="9"/>
        <v>12</v>
      </c>
      <c r="P28" s="33">
        <f t="shared" si="9"/>
        <v>5</v>
      </c>
      <c r="Q28" s="33">
        <f t="shared" si="9"/>
        <v>8</v>
      </c>
      <c r="R28" s="33">
        <f t="shared" si="9"/>
        <v>5</v>
      </c>
      <c r="S28" s="33">
        <f t="shared" si="9"/>
        <v>8</v>
      </c>
    </row>
    <row r="29" spans="1:19" s="10" customFormat="1" ht="15" customHeight="1">
      <c r="A29" s="24"/>
      <c r="B29" s="25"/>
      <c r="C29" s="67"/>
      <c r="D29" s="67"/>
      <c r="E29" s="25"/>
      <c r="F29" s="32" t="s">
        <v>72</v>
      </c>
      <c r="G29" s="29">
        <f t="shared" si="0"/>
        <v>39</v>
      </c>
      <c r="H29" s="33">
        <f>H32+H35+H38</f>
        <v>1</v>
      </c>
      <c r="I29" s="33">
        <f aca="true" t="shared" si="10" ref="I29:Q29">I32+I35+I38</f>
        <v>3</v>
      </c>
      <c r="J29" s="33">
        <f t="shared" si="10"/>
        <v>3</v>
      </c>
      <c r="K29" s="33">
        <f t="shared" si="10"/>
        <v>2</v>
      </c>
      <c r="L29" s="33">
        <f t="shared" si="10"/>
        <v>5</v>
      </c>
      <c r="M29" s="33">
        <f t="shared" si="10"/>
        <v>0</v>
      </c>
      <c r="N29" s="33">
        <f t="shared" si="10"/>
        <v>1</v>
      </c>
      <c r="O29" s="33">
        <f t="shared" si="10"/>
        <v>7</v>
      </c>
      <c r="P29" s="33">
        <f t="shared" si="10"/>
        <v>3</v>
      </c>
      <c r="Q29" s="33">
        <f t="shared" si="10"/>
        <v>4</v>
      </c>
      <c r="R29" s="33">
        <f>R32+R35+R38</f>
        <v>3</v>
      </c>
      <c r="S29" s="33">
        <f>S32+S35+S38</f>
        <v>7</v>
      </c>
    </row>
    <row r="30" spans="1:19" s="10" customFormat="1" ht="18.75" customHeight="1">
      <c r="A30" s="24"/>
      <c r="B30" s="25"/>
      <c r="C30" s="25"/>
      <c r="D30" s="25"/>
      <c r="E30" s="25"/>
      <c r="F30" s="32" t="s">
        <v>73</v>
      </c>
      <c r="G30" s="29">
        <f t="shared" si="0"/>
        <v>39</v>
      </c>
      <c r="H30" s="33">
        <f>H33+H36+H39</f>
        <v>4</v>
      </c>
      <c r="I30" s="33">
        <f aca="true" t="shared" si="11" ref="I30:Q30">I33+I36+I39</f>
        <v>6</v>
      </c>
      <c r="J30" s="33">
        <f t="shared" si="11"/>
        <v>3</v>
      </c>
      <c r="K30" s="33">
        <f t="shared" si="11"/>
        <v>1</v>
      </c>
      <c r="L30" s="33">
        <f t="shared" si="11"/>
        <v>1</v>
      </c>
      <c r="M30" s="33">
        <f t="shared" si="11"/>
        <v>7</v>
      </c>
      <c r="N30" s="33">
        <f t="shared" si="11"/>
        <v>3</v>
      </c>
      <c r="O30" s="33">
        <f t="shared" si="11"/>
        <v>5</v>
      </c>
      <c r="P30" s="33">
        <f t="shared" si="11"/>
        <v>2</v>
      </c>
      <c r="Q30" s="33">
        <f t="shared" si="11"/>
        <v>4</v>
      </c>
      <c r="R30" s="33">
        <f>R33+R36+R39</f>
        <v>2</v>
      </c>
      <c r="S30" s="33">
        <f>S33+S36+S39</f>
        <v>1</v>
      </c>
    </row>
    <row r="31" spans="1:19" s="10" customFormat="1" ht="15" customHeight="1">
      <c r="A31" s="31">
        <v>1401</v>
      </c>
      <c r="B31" s="32"/>
      <c r="C31" s="32"/>
      <c r="D31" s="55" t="s">
        <v>118</v>
      </c>
      <c r="E31" s="32"/>
      <c r="F31" s="24" t="s">
        <v>71</v>
      </c>
      <c r="G31" s="29">
        <f t="shared" si="0"/>
        <v>8</v>
      </c>
      <c r="H31" s="33">
        <f aca="true" t="shared" si="12" ref="H31:S31">SUM(H32:H33)</f>
        <v>1</v>
      </c>
      <c r="I31" s="33">
        <f t="shared" si="12"/>
        <v>0</v>
      </c>
      <c r="J31" s="33">
        <f t="shared" si="12"/>
        <v>1</v>
      </c>
      <c r="K31" s="33">
        <f t="shared" si="12"/>
        <v>2</v>
      </c>
      <c r="L31" s="33">
        <f t="shared" si="12"/>
        <v>1</v>
      </c>
      <c r="M31" s="33">
        <f t="shared" si="12"/>
        <v>0</v>
      </c>
      <c r="N31" s="33">
        <f t="shared" si="12"/>
        <v>1</v>
      </c>
      <c r="O31" s="33">
        <f t="shared" si="12"/>
        <v>0</v>
      </c>
      <c r="P31" s="33">
        <f t="shared" si="12"/>
        <v>1</v>
      </c>
      <c r="Q31" s="33">
        <f t="shared" si="12"/>
        <v>0</v>
      </c>
      <c r="R31" s="33">
        <f t="shared" si="12"/>
        <v>0</v>
      </c>
      <c r="S31" s="33">
        <f t="shared" si="12"/>
        <v>1</v>
      </c>
    </row>
    <row r="32" spans="1:19" s="10" customFormat="1" ht="15" customHeight="1">
      <c r="A32" s="24"/>
      <c r="B32" s="25"/>
      <c r="C32" s="25"/>
      <c r="D32" s="67"/>
      <c r="E32" s="25"/>
      <c r="F32" s="32" t="s">
        <v>72</v>
      </c>
      <c r="G32" s="29">
        <f t="shared" si="0"/>
        <v>6</v>
      </c>
      <c r="H32" s="34">
        <v>0</v>
      </c>
      <c r="I32" s="34">
        <v>0</v>
      </c>
      <c r="J32" s="34">
        <v>1</v>
      </c>
      <c r="K32" s="34">
        <v>1</v>
      </c>
      <c r="L32" s="34">
        <v>1</v>
      </c>
      <c r="M32" s="34">
        <v>0</v>
      </c>
      <c r="N32" s="34">
        <v>1</v>
      </c>
      <c r="O32" s="34">
        <v>0</v>
      </c>
      <c r="P32" s="34">
        <v>1</v>
      </c>
      <c r="Q32" s="34">
        <v>0</v>
      </c>
      <c r="R32" s="34">
        <v>0</v>
      </c>
      <c r="S32" s="34">
        <v>1</v>
      </c>
    </row>
    <row r="33" spans="1:19" s="10" customFormat="1" ht="18.75" customHeight="1">
      <c r="A33" s="24"/>
      <c r="B33" s="25"/>
      <c r="C33" s="25"/>
      <c r="D33" s="25"/>
      <c r="E33" s="25"/>
      <c r="F33" s="32" t="s">
        <v>73</v>
      </c>
      <c r="G33" s="29">
        <f t="shared" si="0"/>
        <v>2</v>
      </c>
      <c r="H33" s="34">
        <v>1</v>
      </c>
      <c r="I33" s="34">
        <v>0</v>
      </c>
      <c r="J33" s="34">
        <v>0</v>
      </c>
      <c r="K33" s="34">
        <v>1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</row>
    <row r="34" spans="1:19" s="10" customFormat="1" ht="15" customHeight="1">
      <c r="A34" s="31">
        <v>1402</v>
      </c>
      <c r="B34" s="32"/>
      <c r="C34" s="32"/>
      <c r="D34" s="55" t="s">
        <v>119</v>
      </c>
      <c r="E34" s="32"/>
      <c r="F34" s="24" t="s">
        <v>71</v>
      </c>
      <c r="G34" s="29">
        <f t="shared" si="0"/>
        <v>66</v>
      </c>
      <c r="H34" s="33">
        <f aca="true" t="shared" si="13" ref="H34:S34">SUM(H35:H36)</f>
        <v>4</v>
      </c>
      <c r="I34" s="33">
        <f t="shared" si="13"/>
        <v>7</v>
      </c>
      <c r="J34" s="33">
        <f t="shared" si="13"/>
        <v>5</v>
      </c>
      <c r="K34" s="33">
        <f t="shared" si="13"/>
        <v>1</v>
      </c>
      <c r="L34" s="33">
        <f t="shared" si="13"/>
        <v>4</v>
      </c>
      <c r="M34" s="33">
        <f t="shared" si="13"/>
        <v>7</v>
      </c>
      <c r="N34" s="33">
        <f t="shared" si="13"/>
        <v>3</v>
      </c>
      <c r="O34" s="33">
        <f t="shared" si="13"/>
        <v>12</v>
      </c>
      <c r="P34" s="33">
        <f t="shared" si="13"/>
        <v>3</v>
      </c>
      <c r="Q34" s="33">
        <f t="shared" si="13"/>
        <v>8</v>
      </c>
      <c r="R34" s="33">
        <f t="shared" si="13"/>
        <v>5</v>
      </c>
      <c r="S34" s="33">
        <f t="shared" si="13"/>
        <v>7</v>
      </c>
    </row>
    <row r="35" spans="1:19" s="10" customFormat="1" ht="15" customHeight="1">
      <c r="A35" s="24"/>
      <c r="B35" s="25"/>
      <c r="C35" s="25"/>
      <c r="D35" s="67"/>
      <c r="E35" s="25"/>
      <c r="F35" s="32" t="s">
        <v>72</v>
      </c>
      <c r="G35" s="29">
        <f t="shared" si="0"/>
        <v>30</v>
      </c>
      <c r="H35" s="34">
        <v>1</v>
      </c>
      <c r="I35" s="34">
        <v>2</v>
      </c>
      <c r="J35" s="34">
        <v>2</v>
      </c>
      <c r="K35" s="34">
        <v>1</v>
      </c>
      <c r="L35" s="34">
        <v>3</v>
      </c>
      <c r="M35" s="34">
        <v>0</v>
      </c>
      <c r="N35" s="34">
        <v>0</v>
      </c>
      <c r="O35" s="34">
        <v>7</v>
      </c>
      <c r="P35" s="34">
        <v>1</v>
      </c>
      <c r="Q35" s="34">
        <v>4</v>
      </c>
      <c r="R35" s="34">
        <v>3</v>
      </c>
      <c r="S35" s="34">
        <v>6</v>
      </c>
    </row>
    <row r="36" spans="1:19" s="10" customFormat="1" ht="18.75" customHeight="1">
      <c r="A36" s="24"/>
      <c r="B36" s="25"/>
      <c r="C36" s="25"/>
      <c r="D36" s="25"/>
      <c r="E36" s="25"/>
      <c r="F36" s="32" t="s">
        <v>73</v>
      </c>
      <c r="G36" s="29">
        <f t="shared" si="0"/>
        <v>36</v>
      </c>
      <c r="H36" s="34">
        <v>3</v>
      </c>
      <c r="I36" s="34">
        <v>5</v>
      </c>
      <c r="J36" s="34">
        <v>3</v>
      </c>
      <c r="K36" s="34">
        <v>0</v>
      </c>
      <c r="L36" s="34">
        <v>1</v>
      </c>
      <c r="M36" s="34">
        <v>7</v>
      </c>
      <c r="N36" s="34">
        <v>3</v>
      </c>
      <c r="O36" s="34">
        <v>5</v>
      </c>
      <c r="P36" s="34">
        <v>2</v>
      </c>
      <c r="Q36" s="34">
        <v>4</v>
      </c>
      <c r="R36" s="34">
        <v>2</v>
      </c>
      <c r="S36" s="34">
        <v>1</v>
      </c>
    </row>
    <row r="37" spans="1:19" s="10" customFormat="1" ht="15" customHeight="1">
      <c r="A37" s="31">
        <v>1403</v>
      </c>
      <c r="B37" s="32"/>
      <c r="C37" s="32"/>
      <c r="D37" s="55" t="s">
        <v>120</v>
      </c>
      <c r="E37" s="32"/>
      <c r="F37" s="24" t="s">
        <v>71</v>
      </c>
      <c r="G37" s="29">
        <f t="shared" si="0"/>
        <v>4</v>
      </c>
      <c r="H37" s="33">
        <f aca="true" t="shared" si="14" ref="H37:S37">SUM(H38:H39)</f>
        <v>0</v>
      </c>
      <c r="I37" s="33">
        <f t="shared" si="14"/>
        <v>2</v>
      </c>
      <c r="J37" s="33">
        <f t="shared" si="14"/>
        <v>0</v>
      </c>
      <c r="K37" s="33">
        <f t="shared" si="14"/>
        <v>0</v>
      </c>
      <c r="L37" s="33">
        <f t="shared" si="14"/>
        <v>1</v>
      </c>
      <c r="M37" s="33">
        <f t="shared" si="14"/>
        <v>0</v>
      </c>
      <c r="N37" s="33">
        <f t="shared" si="14"/>
        <v>0</v>
      </c>
      <c r="O37" s="33">
        <f t="shared" si="14"/>
        <v>0</v>
      </c>
      <c r="P37" s="33">
        <f t="shared" si="14"/>
        <v>1</v>
      </c>
      <c r="Q37" s="33">
        <f t="shared" si="14"/>
        <v>0</v>
      </c>
      <c r="R37" s="33">
        <f t="shared" si="14"/>
        <v>0</v>
      </c>
      <c r="S37" s="33">
        <f t="shared" si="14"/>
        <v>0</v>
      </c>
    </row>
    <row r="38" spans="1:19" s="10" customFormat="1" ht="15" customHeight="1">
      <c r="A38" s="24"/>
      <c r="B38" s="25"/>
      <c r="C38" s="25"/>
      <c r="D38" s="67"/>
      <c r="E38" s="25"/>
      <c r="F38" s="32" t="s">
        <v>72</v>
      </c>
      <c r="G38" s="29">
        <f t="shared" si="0"/>
        <v>3</v>
      </c>
      <c r="H38" s="34">
        <v>0</v>
      </c>
      <c r="I38" s="34">
        <v>1</v>
      </c>
      <c r="J38" s="34">
        <v>0</v>
      </c>
      <c r="K38" s="34">
        <v>0</v>
      </c>
      <c r="L38" s="34">
        <v>1</v>
      </c>
      <c r="M38" s="34">
        <v>0</v>
      </c>
      <c r="N38" s="34">
        <v>0</v>
      </c>
      <c r="O38" s="34">
        <v>0</v>
      </c>
      <c r="P38" s="34">
        <v>1</v>
      </c>
      <c r="Q38" s="34">
        <v>0</v>
      </c>
      <c r="R38" s="34">
        <v>0</v>
      </c>
      <c r="S38" s="34">
        <v>0</v>
      </c>
    </row>
    <row r="39" spans="1:19" s="10" customFormat="1" ht="18.75" customHeight="1">
      <c r="A39" s="24"/>
      <c r="B39" s="25"/>
      <c r="C39" s="25"/>
      <c r="D39" s="25"/>
      <c r="E39" s="25"/>
      <c r="F39" s="32" t="s">
        <v>73</v>
      </c>
      <c r="G39" s="29">
        <f t="shared" si="0"/>
        <v>1</v>
      </c>
      <c r="H39" s="34">
        <v>0</v>
      </c>
      <c r="I39" s="34">
        <v>1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</row>
    <row r="40" spans="1:19" s="10" customFormat="1" ht="15" customHeight="1">
      <c r="A40" s="31">
        <v>1500</v>
      </c>
      <c r="B40" s="32"/>
      <c r="C40" s="55" t="s">
        <v>166</v>
      </c>
      <c r="D40" s="55"/>
      <c r="E40" s="32"/>
      <c r="F40" s="24" t="s">
        <v>71</v>
      </c>
      <c r="G40" s="29">
        <f t="shared" si="0"/>
        <v>0</v>
      </c>
      <c r="H40" s="33">
        <f aca="true" t="shared" si="15" ref="H40:S40">SUM(H41:H42)</f>
        <v>0</v>
      </c>
      <c r="I40" s="33">
        <f>SUM(I41:I42)</f>
        <v>0</v>
      </c>
      <c r="J40" s="33">
        <f t="shared" si="15"/>
        <v>0</v>
      </c>
      <c r="K40" s="33">
        <f t="shared" si="15"/>
        <v>0</v>
      </c>
      <c r="L40" s="33">
        <f t="shared" si="15"/>
        <v>0</v>
      </c>
      <c r="M40" s="33">
        <f t="shared" si="15"/>
        <v>0</v>
      </c>
      <c r="N40" s="33">
        <f t="shared" si="15"/>
        <v>0</v>
      </c>
      <c r="O40" s="33">
        <f t="shared" si="15"/>
        <v>0</v>
      </c>
      <c r="P40" s="33">
        <f t="shared" si="15"/>
        <v>0</v>
      </c>
      <c r="Q40" s="33">
        <f t="shared" si="15"/>
        <v>0</v>
      </c>
      <c r="R40" s="33">
        <f t="shared" si="15"/>
        <v>0</v>
      </c>
      <c r="S40" s="33">
        <f t="shared" si="15"/>
        <v>0</v>
      </c>
    </row>
    <row r="41" spans="1:19" s="10" customFormat="1" ht="15" customHeight="1">
      <c r="A41" s="24"/>
      <c r="B41" s="25"/>
      <c r="C41" s="55"/>
      <c r="D41" s="55"/>
      <c r="E41" s="25"/>
      <c r="F41" s="32" t="s">
        <v>72</v>
      </c>
      <c r="G41" s="29">
        <f t="shared" si="0"/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1:19" s="13" customFormat="1" ht="18.75" customHeight="1">
      <c r="A42" s="35"/>
      <c r="B42" s="36"/>
      <c r="C42" s="36"/>
      <c r="D42" s="36"/>
      <c r="E42" s="36"/>
      <c r="F42" s="37" t="s">
        <v>73</v>
      </c>
      <c r="G42" s="29">
        <f>SUM(H42:S42)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1:19" s="13" customFormat="1" ht="15" customHeight="1">
      <c r="A43" s="38">
        <v>1600</v>
      </c>
      <c r="B43" s="37"/>
      <c r="C43" s="58" t="s">
        <v>99</v>
      </c>
      <c r="D43" s="67"/>
      <c r="E43" s="37"/>
      <c r="F43" s="35" t="s">
        <v>71</v>
      </c>
      <c r="G43" s="29">
        <f t="shared" si="0"/>
        <v>57</v>
      </c>
      <c r="H43" s="33">
        <f aca="true" t="shared" si="16" ref="H43:S43">SUM(H44:H45)</f>
        <v>7</v>
      </c>
      <c r="I43" s="33">
        <f t="shared" si="16"/>
        <v>7</v>
      </c>
      <c r="J43" s="33">
        <f t="shared" si="16"/>
        <v>6</v>
      </c>
      <c r="K43" s="33">
        <f t="shared" si="16"/>
        <v>5</v>
      </c>
      <c r="L43" s="33">
        <f t="shared" si="16"/>
        <v>5</v>
      </c>
      <c r="M43" s="33">
        <f t="shared" si="16"/>
        <v>1</v>
      </c>
      <c r="N43" s="33">
        <f t="shared" si="16"/>
        <v>4</v>
      </c>
      <c r="O43" s="33">
        <f t="shared" si="16"/>
        <v>3</v>
      </c>
      <c r="P43" s="33">
        <f t="shared" si="16"/>
        <v>6</v>
      </c>
      <c r="Q43" s="33">
        <f t="shared" si="16"/>
        <v>3</v>
      </c>
      <c r="R43" s="33">
        <f t="shared" si="16"/>
        <v>5</v>
      </c>
      <c r="S43" s="33">
        <f t="shared" si="16"/>
        <v>5</v>
      </c>
    </row>
    <row r="44" spans="1:19" s="13" customFormat="1" ht="15" customHeight="1">
      <c r="A44" s="35"/>
      <c r="B44" s="36"/>
      <c r="C44" s="67"/>
      <c r="D44" s="67"/>
      <c r="E44" s="36"/>
      <c r="F44" s="37" t="s">
        <v>72</v>
      </c>
      <c r="G44" s="29">
        <f t="shared" si="0"/>
        <v>32</v>
      </c>
      <c r="H44" s="34">
        <v>4</v>
      </c>
      <c r="I44" s="34">
        <v>3</v>
      </c>
      <c r="J44" s="34">
        <v>6</v>
      </c>
      <c r="K44" s="34">
        <v>1</v>
      </c>
      <c r="L44" s="34">
        <v>4</v>
      </c>
      <c r="M44" s="34">
        <v>0</v>
      </c>
      <c r="N44" s="34">
        <v>2</v>
      </c>
      <c r="O44" s="34">
        <v>3</v>
      </c>
      <c r="P44" s="34">
        <v>2</v>
      </c>
      <c r="Q44" s="34">
        <v>2</v>
      </c>
      <c r="R44" s="34">
        <v>3</v>
      </c>
      <c r="S44" s="34">
        <v>2</v>
      </c>
    </row>
    <row r="45" spans="1:19" s="13" customFormat="1" ht="18.75" customHeight="1">
      <c r="A45" s="35"/>
      <c r="B45" s="36"/>
      <c r="C45" s="36"/>
      <c r="D45" s="36"/>
      <c r="E45" s="36"/>
      <c r="F45" s="37" t="s">
        <v>73</v>
      </c>
      <c r="G45" s="29">
        <f t="shared" si="0"/>
        <v>25</v>
      </c>
      <c r="H45" s="34">
        <v>3</v>
      </c>
      <c r="I45" s="34">
        <v>4</v>
      </c>
      <c r="J45" s="34">
        <v>0</v>
      </c>
      <c r="K45" s="34">
        <v>4</v>
      </c>
      <c r="L45" s="34">
        <v>1</v>
      </c>
      <c r="M45" s="34">
        <v>1</v>
      </c>
      <c r="N45" s="34">
        <v>2</v>
      </c>
      <c r="O45" s="34">
        <v>0</v>
      </c>
      <c r="P45" s="34">
        <v>4</v>
      </c>
      <c r="Q45" s="34">
        <v>1</v>
      </c>
      <c r="R45" s="34">
        <v>2</v>
      </c>
      <c r="S45" s="34">
        <v>3</v>
      </c>
    </row>
    <row r="46" spans="1:19" s="13" customFormat="1" ht="15" customHeight="1">
      <c r="A46" s="38">
        <v>2000</v>
      </c>
      <c r="B46" s="58" t="s">
        <v>122</v>
      </c>
      <c r="C46" s="67"/>
      <c r="D46" s="67"/>
      <c r="E46" s="37"/>
      <c r="F46" s="35" t="s">
        <v>71</v>
      </c>
      <c r="G46" s="29">
        <f t="shared" si="0"/>
        <v>3450</v>
      </c>
      <c r="H46" s="33">
        <f aca="true" t="shared" si="17" ref="H46:S46">SUM(H47:H48)</f>
        <v>329</v>
      </c>
      <c r="I46" s="33">
        <f t="shared" si="17"/>
        <v>286</v>
      </c>
      <c r="J46" s="33">
        <f t="shared" si="17"/>
        <v>282</v>
      </c>
      <c r="K46" s="33">
        <f t="shared" si="17"/>
        <v>284</v>
      </c>
      <c r="L46" s="33">
        <f t="shared" si="17"/>
        <v>293</v>
      </c>
      <c r="M46" s="33">
        <f t="shared" si="17"/>
        <v>262</v>
      </c>
      <c r="N46" s="33">
        <f t="shared" si="17"/>
        <v>251</v>
      </c>
      <c r="O46" s="33">
        <f t="shared" si="17"/>
        <v>268</v>
      </c>
      <c r="P46" s="33">
        <f t="shared" si="17"/>
        <v>287</v>
      </c>
      <c r="Q46" s="33">
        <f t="shared" si="17"/>
        <v>302</v>
      </c>
      <c r="R46" s="33">
        <f t="shared" si="17"/>
        <v>282</v>
      </c>
      <c r="S46" s="33">
        <f t="shared" si="17"/>
        <v>324</v>
      </c>
    </row>
    <row r="47" spans="1:19" s="13" customFormat="1" ht="15" customHeight="1">
      <c r="A47" s="35"/>
      <c r="B47" s="67"/>
      <c r="C47" s="67"/>
      <c r="D47" s="67"/>
      <c r="E47" s="36"/>
      <c r="F47" s="37" t="s">
        <v>72</v>
      </c>
      <c r="G47" s="29">
        <f t="shared" si="0"/>
        <v>2043</v>
      </c>
      <c r="H47" s="33">
        <f>H50+'9-3'!H26</f>
        <v>196</v>
      </c>
      <c r="I47" s="33">
        <f>I50+'9-3'!I26</f>
        <v>168</v>
      </c>
      <c r="J47" s="33">
        <f>J50+'9-3'!J26</f>
        <v>175</v>
      </c>
      <c r="K47" s="33">
        <f>K50+'9-3'!K26</f>
        <v>169</v>
      </c>
      <c r="L47" s="33">
        <f>L50+'9-3'!L26</f>
        <v>163</v>
      </c>
      <c r="M47" s="33">
        <f>M50+'9-3'!M26</f>
        <v>168</v>
      </c>
      <c r="N47" s="33">
        <f>N50+'9-3'!N26</f>
        <v>145</v>
      </c>
      <c r="O47" s="33">
        <f>O50+'9-3'!O26</f>
        <v>172</v>
      </c>
      <c r="P47" s="33">
        <f>P50+'9-3'!P26</f>
        <v>160</v>
      </c>
      <c r="Q47" s="33">
        <f>Q50+'9-3'!Q26</f>
        <v>156</v>
      </c>
      <c r="R47" s="33">
        <f>R50+'9-3'!R26</f>
        <v>180</v>
      </c>
      <c r="S47" s="33">
        <f>S50+'9-3'!S26</f>
        <v>191</v>
      </c>
    </row>
    <row r="48" spans="1:19" s="13" customFormat="1" ht="18.75" customHeight="1">
      <c r="A48" s="35"/>
      <c r="B48" s="36"/>
      <c r="C48" s="36"/>
      <c r="D48" s="36"/>
      <c r="E48" s="36"/>
      <c r="F48" s="37" t="s">
        <v>73</v>
      </c>
      <c r="G48" s="29">
        <f t="shared" si="0"/>
        <v>1407</v>
      </c>
      <c r="H48" s="33">
        <f>H51+'9-3'!H27</f>
        <v>133</v>
      </c>
      <c r="I48" s="33">
        <f>I51+'9-3'!I27</f>
        <v>118</v>
      </c>
      <c r="J48" s="33">
        <f>J51+'9-3'!J27</f>
        <v>107</v>
      </c>
      <c r="K48" s="33">
        <f>K51+'9-3'!K27</f>
        <v>115</v>
      </c>
      <c r="L48" s="33">
        <f>L51+'9-3'!L27</f>
        <v>130</v>
      </c>
      <c r="M48" s="33">
        <f>M51+'9-3'!M27</f>
        <v>94</v>
      </c>
      <c r="N48" s="33">
        <f>N51+'9-3'!N27</f>
        <v>106</v>
      </c>
      <c r="O48" s="33">
        <f>O51+'9-3'!O27</f>
        <v>96</v>
      </c>
      <c r="P48" s="33">
        <f>P51+'9-3'!P27</f>
        <v>127</v>
      </c>
      <c r="Q48" s="33">
        <f>Q51+'9-3'!Q27</f>
        <v>146</v>
      </c>
      <c r="R48" s="33">
        <f>R51+'9-3'!R27</f>
        <v>102</v>
      </c>
      <c r="S48" s="33">
        <f>S51+'9-3'!S27</f>
        <v>133</v>
      </c>
    </row>
    <row r="49" spans="1:19" s="13" customFormat="1" ht="15" customHeight="1">
      <c r="A49" s="38">
        <v>2100</v>
      </c>
      <c r="B49" s="37"/>
      <c r="C49" s="58" t="s">
        <v>9</v>
      </c>
      <c r="D49" s="67"/>
      <c r="E49" s="37"/>
      <c r="F49" s="35" t="s">
        <v>71</v>
      </c>
      <c r="G49" s="29">
        <f t="shared" si="0"/>
        <v>3366</v>
      </c>
      <c r="H49" s="33">
        <f aca="true" t="shared" si="18" ref="H49:S49">SUM(H50:H51)</f>
        <v>326</v>
      </c>
      <c r="I49" s="33">
        <f t="shared" si="18"/>
        <v>281</v>
      </c>
      <c r="J49" s="33">
        <f t="shared" si="18"/>
        <v>279</v>
      </c>
      <c r="K49" s="33">
        <f t="shared" si="18"/>
        <v>276</v>
      </c>
      <c r="L49" s="33">
        <f t="shared" si="18"/>
        <v>287</v>
      </c>
      <c r="M49" s="33">
        <f t="shared" si="18"/>
        <v>258</v>
      </c>
      <c r="N49" s="33">
        <f t="shared" si="18"/>
        <v>244</v>
      </c>
      <c r="O49" s="33">
        <f t="shared" si="18"/>
        <v>264</v>
      </c>
      <c r="P49" s="33">
        <f t="shared" si="18"/>
        <v>274</v>
      </c>
      <c r="Q49" s="33">
        <f t="shared" si="18"/>
        <v>292</v>
      </c>
      <c r="R49" s="33">
        <f t="shared" si="18"/>
        <v>270</v>
      </c>
      <c r="S49" s="33">
        <f t="shared" si="18"/>
        <v>315</v>
      </c>
    </row>
    <row r="50" spans="1:19" s="13" customFormat="1" ht="15" customHeight="1">
      <c r="A50" s="35"/>
      <c r="B50" s="36"/>
      <c r="C50" s="67"/>
      <c r="D50" s="67"/>
      <c r="E50" s="36"/>
      <c r="F50" s="37" t="s">
        <v>72</v>
      </c>
      <c r="G50" s="29">
        <f t="shared" si="0"/>
        <v>2011</v>
      </c>
      <c r="H50" s="33">
        <f>'9-2'!H8+'9-2'!H11+'9-2'!H14+'9-2'!H17+'9-2'!H20+'9-2'!H23+'9-2'!H26+'9-2'!H29+'9-2'!H32+'9-2'!H35+'9-2'!H38+'9-2'!H41+'9-2'!H50+'9-3'!H8+'9-3'!H11+'9-3'!H14+'9-3'!H17+'9-3'!H20+'9-3'!H23</f>
        <v>195</v>
      </c>
      <c r="I50" s="33">
        <f>'9-2'!I8+'9-2'!I11+'9-2'!I14+'9-2'!I17+'9-2'!I20+'9-2'!I23+'9-2'!I26+'9-2'!I29+'9-2'!I32+'9-2'!I35+'9-2'!I38+'9-2'!I41+'9-2'!I50+'9-3'!I8+'9-3'!I11+'9-3'!I14+'9-3'!I17+'9-3'!I20+'9-3'!I23</f>
        <v>166</v>
      </c>
      <c r="J50" s="33">
        <f>'9-2'!J8+'9-2'!J11+'9-2'!J14+'9-2'!J17+'9-2'!J20+'9-2'!J23+'9-2'!J26+'9-2'!J29+'9-2'!J32+'9-2'!J35+'9-2'!J38+'9-2'!J41+'9-2'!J50+'9-3'!J8+'9-3'!J11+'9-3'!J14+'9-3'!J17+'9-3'!J20+'9-3'!J23</f>
        <v>175</v>
      </c>
      <c r="K50" s="33">
        <f>'9-2'!K8+'9-2'!K11+'9-2'!K14+'9-2'!K17+'9-2'!K20+'9-2'!K23+'9-2'!K26+'9-2'!K29+'9-2'!K32+'9-2'!K35+'9-2'!K38+'9-2'!K41+'9-2'!K50+'9-3'!K8+'9-3'!K11+'9-3'!K14+'9-3'!K17+'9-3'!K20+'9-3'!K23</f>
        <v>167</v>
      </c>
      <c r="L50" s="33">
        <f>'9-2'!L8+'9-2'!L11+'9-2'!L14+'9-2'!L17+'9-2'!L20+'9-2'!L23+'9-2'!L26+'9-2'!L29+'9-2'!L32+'9-2'!L35+'9-2'!L38+'9-2'!L41+'9-2'!L50+'9-3'!L8+'9-3'!L11+'9-3'!L14+'9-3'!L17+'9-3'!L20+'9-3'!L23</f>
        <v>163</v>
      </c>
      <c r="M50" s="33">
        <f>'9-2'!M8+'9-2'!M11+'9-2'!M14+'9-2'!M17+'9-2'!M20+'9-2'!M23+'9-2'!M26+'9-2'!M29+'9-2'!M32+'9-2'!M35+'9-2'!M38+'9-2'!M41+'9-2'!M50+'9-3'!M8+'9-3'!M11+'9-3'!M14+'9-3'!M17+'9-3'!M20+'9-3'!M23</f>
        <v>166</v>
      </c>
      <c r="N50" s="33">
        <f>'9-2'!N8+'9-2'!N11+'9-2'!N14+'9-2'!N17+'9-2'!N20+'9-2'!N23+'9-2'!N26+'9-2'!N29+'9-2'!N32+'9-2'!N35+'9-2'!N38+'9-2'!N41+'9-2'!N50+'9-3'!N8+'9-3'!N11+'9-3'!N14+'9-3'!N17+'9-3'!N20+'9-3'!N23</f>
        <v>140</v>
      </c>
      <c r="O50" s="33">
        <f>'9-2'!O8+'9-2'!O11+'9-2'!O14+'9-2'!O17+'9-2'!O20+'9-2'!O23+'9-2'!O26+'9-2'!O29+'9-2'!O32+'9-2'!O35+'9-2'!O38+'9-2'!O41+'9-2'!O50+'9-3'!O8+'9-3'!O11+'9-3'!O14+'9-3'!O17+'9-3'!O20+'9-3'!O23</f>
        <v>169</v>
      </c>
      <c r="P50" s="33">
        <f>'9-2'!P8+'9-2'!P11+'9-2'!P14+'9-2'!P17+'9-2'!P20+'9-2'!P23+'9-2'!P26+'9-2'!P29+'9-2'!P32+'9-2'!P35+'9-2'!P38+'9-2'!P41+'9-2'!P50+'9-3'!P8+'9-3'!P11+'9-3'!P14+'9-3'!P17+'9-3'!P20+'9-3'!P23</f>
        <v>157</v>
      </c>
      <c r="Q50" s="33">
        <f>'9-2'!Q8+'9-2'!Q11+'9-2'!Q14+'9-2'!Q17+'9-2'!Q20+'9-2'!Q23+'9-2'!Q26+'9-2'!Q29+'9-2'!Q32+'9-2'!Q35+'9-2'!Q38+'9-2'!Q41+'9-2'!Q50+'9-3'!Q8+'9-3'!Q11+'9-3'!Q14+'9-3'!Q17+'9-3'!Q20+'9-3'!Q23</f>
        <v>151</v>
      </c>
      <c r="R50" s="33">
        <f>'9-2'!R8+'9-2'!R11+'9-2'!R14+'9-2'!R17+'9-2'!R20+'9-2'!R23+'9-2'!R26+'9-2'!R29+'9-2'!R32+'9-2'!R35+'9-2'!R38+'9-2'!R41+'9-2'!R50+'9-3'!R8+'9-3'!R11+'9-3'!R14+'9-3'!R17+'9-3'!R20+'9-3'!R23</f>
        <v>174</v>
      </c>
      <c r="S50" s="33">
        <f>'9-2'!S8+'9-2'!S11+'9-2'!S14+'9-2'!S17+'9-2'!S20+'9-2'!S23+'9-2'!S26+'9-2'!S29+'9-2'!S32+'9-2'!S35+'9-2'!S38+'9-2'!S41+'9-2'!S50+'9-3'!S8+'9-3'!S11+'9-3'!S14+'9-3'!S17+'9-3'!S20+'9-3'!S23</f>
        <v>188</v>
      </c>
    </row>
    <row r="51" spans="1:19" s="13" customFormat="1" ht="15" customHeight="1">
      <c r="A51" s="39"/>
      <c r="B51" s="40"/>
      <c r="C51" s="40"/>
      <c r="D51" s="40"/>
      <c r="E51" s="40"/>
      <c r="F51" s="41" t="s">
        <v>73</v>
      </c>
      <c r="G51" s="46">
        <f t="shared" si="0"/>
        <v>1355</v>
      </c>
      <c r="H51" s="42">
        <f>'9-2'!H9+'9-2'!H12+'9-2'!H15+'9-2'!H18+'9-2'!H21+'9-2'!H24+'9-2'!H27+'9-2'!H30+'9-2'!H33+'9-2'!H36+'9-2'!H39+'9-2'!H42+'9-2'!H45+'9-2'!H48+'9-3'!H9+'9-3'!H12+'9-3'!H15+'9-3'!H18+'9-3'!H21+'9-3'!H24</f>
        <v>131</v>
      </c>
      <c r="I51" s="42">
        <f>'9-2'!I9+'9-2'!I12+'9-2'!I15+'9-2'!I18+'9-2'!I21+'9-2'!I24+'9-2'!I27+'9-2'!I30+'9-2'!I33+'9-2'!I36+'9-2'!I39+'9-2'!I42+'9-2'!I45+'9-2'!I48+'9-3'!I9+'9-3'!I12+'9-3'!I15+'9-3'!I18+'9-3'!I21+'9-3'!I24</f>
        <v>115</v>
      </c>
      <c r="J51" s="42">
        <f>'9-2'!J9+'9-2'!J12+'9-2'!J15+'9-2'!J18+'9-2'!J21+'9-2'!J24+'9-2'!J27+'9-2'!J30+'9-2'!J33+'9-2'!J36+'9-2'!J39+'9-2'!J42+'9-2'!J45+'9-2'!J48+'9-3'!J9+'9-3'!J12+'9-3'!J15+'9-3'!J18+'9-3'!J21+'9-3'!J24</f>
        <v>104</v>
      </c>
      <c r="K51" s="42">
        <f>'9-2'!K9+'9-2'!K12+'9-2'!K15+'9-2'!K18+'9-2'!K21+'9-2'!K24+'9-2'!K27+'9-2'!K30+'9-2'!K33+'9-2'!K36+'9-2'!K39+'9-2'!K42+'9-2'!K45+'9-2'!K48+'9-3'!K9+'9-3'!K12+'9-3'!K15+'9-3'!K18+'9-3'!K21+'9-3'!K24</f>
        <v>109</v>
      </c>
      <c r="L51" s="42">
        <f>'9-2'!L9+'9-2'!L12+'9-2'!L15+'9-2'!L18+'9-2'!L21+'9-2'!L24+'9-2'!L27+'9-2'!L30+'9-2'!L33+'9-2'!L36+'9-2'!L39+'9-2'!L42+'9-2'!L45+'9-2'!L48+'9-3'!L9+'9-3'!L12+'9-3'!L15+'9-3'!L18+'9-3'!L21+'9-3'!L24</f>
        <v>124</v>
      </c>
      <c r="M51" s="42">
        <f>'9-2'!M9+'9-2'!M12+'9-2'!M15+'9-2'!M18+'9-2'!M21+'9-2'!M24+'9-2'!M27+'9-2'!M30+'9-2'!M33+'9-2'!M36+'9-2'!M39+'9-2'!M42+'9-2'!M45+'9-2'!M48+'9-3'!M9+'9-3'!M12+'9-3'!M15+'9-3'!M18+'9-3'!M21+'9-3'!M24</f>
        <v>92</v>
      </c>
      <c r="N51" s="42">
        <f>'9-2'!N9+'9-2'!N12+'9-2'!N15+'9-2'!N18+'9-2'!N21+'9-2'!N24+'9-2'!N27+'9-2'!N30+'9-2'!N33+'9-2'!N36+'9-2'!N39+'9-2'!N42+'9-2'!N45+'9-2'!N48+'9-3'!N9+'9-3'!N12+'9-3'!N15+'9-3'!N18+'9-3'!N21+'9-3'!N24</f>
        <v>104</v>
      </c>
      <c r="O51" s="42">
        <f>'9-2'!O9+'9-2'!O12+'9-2'!O15+'9-2'!O18+'9-2'!O21+'9-2'!O24+'9-2'!O27+'9-2'!O30+'9-2'!O33+'9-2'!O36+'9-2'!O39+'9-2'!O42+'9-2'!O45+'9-2'!O48+'9-3'!O9+'9-3'!O12+'9-3'!O15+'9-3'!O18+'9-3'!O21+'9-3'!O24</f>
        <v>95</v>
      </c>
      <c r="P51" s="42">
        <f>'9-2'!P9+'9-2'!P12+'9-2'!P15+'9-2'!P18+'9-2'!P21+'9-2'!P24+'9-2'!P27+'9-2'!P30+'9-2'!P33+'9-2'!P36+'9-2'!P39+'9-2'!P42+'9-2'!P45+'9-2'!P48+'9-3'!P9+'9-3'!P12+'9-3'!P15+'9-3'!P18+'9-3'!P21+'9-3'!P24</f>
        <v>117</v>
      </c>
      <c r="Q51" s="42">
        <f>'9-2'!Q9+'9-2'!Q12+'9-2'!Q15+'9-2'!Q18+'9-2'!Q21+'9-2'!Q24+'9-2'!Q27+'9-2'!Q30+'9-2'!Q33+'9-2'!Q36+'9-2'!Q39+'9-2'!Q42+'9-2'!Q45+'9-2'!Q48+'9-3'!Q9+'9-3'!Q12+'9-3'!Q15+'9-3'!Q18+'9-3'!Q21+'9-3'!Q24</f>
        <v>141</v>
      </c>
      <c r="R51" s="42">
        <f>'9-2'!R9+'9-2'!R12+'9-2'!R15+'9-2'!R18+'9-2'!R21+'9-2'!R24+'9-2'!R27+'9-2'!R30+'9-2'!R33+'9-2'!R36+'9-2'!R39+'9-2'!R42+'9-2'!R45+'9-2'!R48+'9-3'!R9+'9-3'!R12+'9-3'!R15+'9-3'!R18+'9-3'!R21+'9-3'!R24</f>
        <v>96</v>
      </c>
      <c r="S51" s="42">
        <f>'9-2'!S9+'9-2'!S12+'9-2'!S15+'9-2'!S18+'9-2'!S21+'9-2'!S24+'9-2'!S27+'9-2'!S30+'9-2'!S33+'9-2'!S36+'9-2'!S39+'9-2'!S42+'9-2'!S45+'9-2'!S48+'9-3'!S9+'9-3'!S12+'9-3'!S15+'9-3'!S18+'9-3'!S21+'9-3'!S24</f>
        <v>127</v>
      </c>
    </row>
    <row r="52" spans="1:19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7:19" ht="15" customHeight="1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 t="s">
        <v>71</v>
      </c>
      <c r="G58" s="8">
        <f>+G10+G46</f>
        <v>3689</v>
      </c>
      <c r="H58" s="1">
        <f aca="true" t="shared" si="19" ref="H58:S58">+H10+H46</f>
        <v>349</v>
      </c>
      <c r="I58" s="1">
        <f t="shared" si="19"/>
        <v>310</v>
      </c>
      <c r="J58" s="1">
        <f t="shared" si="19"/>
        <v>299</v>
      </c>
      <c r="K58" s="1">
        <f t="shared" si="19"/>
        <v>306</v>
      </c>
      <c r="L58" s="1">
        <f t="shared" si="19"/>
        <v>311</v>
      </c>
      <c r="M58" s="1">
        <f t="shared" si="19"/>
        <v>281</v>
      </c>
      <c r="N58" s="1">
        <f t="shared" si="19"/>
        <v>267</v>
      </c>
      <c r="O58" s="1">
        <f t="shared" si="19"/>
        <v>298</v>
      </c>
      <c r="P58" s="1">
        <f t="shared" si="19"/>
        <v>303</v>
      </c>
      <c r="Q58" s="1">
        <f t="shared" si="19"/>
        <v>316</v>
      </c>
      <c r="R58" s="1">
        <f t="shared" si="19"/>
        <v>300</v>
      </c>
      <c r="S58" s="1">
        <f t="shared" si="19"/>
        <v>349</v>
      </c>
    </row>
    <row r="59" spans="1:19" s="13" customFormat="1" ht="15" customHeight="1">
      <c r="A59" s="3"/>
      <c r="B59" s="4"/>
      <c r="C59" s="4"/>
      <c r="D59" s="4"/>
      <c r="E59" s="4"/>
      <c r="F59" s="5" t="s">
        <v>72</v>
      </c>
      <c r="G59" s="8">
        <f aca="true" t="shared" si="20" ref="G59:S60">+G11+G47</f>
        <v>2166</v>
      </c>
      <c r="H59" s="1">
        <f t="shared" si="20"/>
        <v>206</v>
      </c>
      <c r="I59" s="1">
        <f t="shared" si="20"/>
        <v>177</v>
      </c>
      <c r="J59" s="1">
        <f t="shared" si="20"/>
        <v>186</v>
      </c>
      <c r="K59" s="1">
        <f t="shared" si="20"/>
        <v>181</v>
      </c>
      <c r="L59" s="1">
        <f t="shared" si="20"/>
        <v>175</v>
      </c>
      <c r="M59" s="1">
        <f t="shared" si="20"/>
        <v>174</v>
      </c>
      <c r="N59" s="1">
        <f t="shared" si="20"/>
        <v>151</v>
      </c>
      <c r="O59" s="1">
        <f t="shared" si="20"/>
        <v>188</v>
      </c>
      <c r="P59" s="1">
        <f t="shared" si="20"/>
        <v>169</v>
      </c>
      <c r="Q59" s="1">
        <f t="shared" si="20"/>
        <v>163</v>
      </c>
      <c r="R59" s="1">
        <f t="shared" si="20"/>
        <v>191</v>
      </c>
      <c r="S59" s="1">
        <f t="shared" si="20"/>
        <v>205</v>
      </c>
    </row>
    <row r="60" spans="1:19" s="13" customFormat="1" ht="15" customHeight="1">
      <c r="A60" s="3"/>
      <c r="B60" s="4"/>
      <c r="C60" s="4"/>
      <c r="D60" s="4"/>
      <c r="E60" s="4"/>
      <c r="F60" s="5" t="s">
        <v>73</v>
      </c>
      <c r="G60" s="8">
        <f t="shared" si="20"/>
        <v>1523</v>
      </c>
      <c r="H60" s="1">
        <f t="shared" si="20"/>
        <v>143</v>
      </c>
      <c r="I60" s="1">
        <f t="shared" si="20"/>
        <v>133</v>
      </c>
      <c r="J60" s="1">
        <f t="shared" si="20"/>
        <v>113</v>
      </c>
      <c r="K60" s="1">
        <f t="shared" si="20"/>
        <v>125</v>
      </c>
      <c r="L60" s="1">
        <f t="shared" si="20"/>
        <v>136</v>
      </c>
      <c r="M60" s="1">
        <f t="shared" si="20"/>
        <v>107</v>
      </c>
      <c r="N60" s="1">
        <f t="shared" si="20"/>
        <v>116</v>
      </c>
      <c r="O60" s="1">
        <f t="shared" si="20"/>
        <v>110</v>
      </c>
      <c r="P60" s="1">
        <f t="shared" si="20"/>
        <v>134</v>
      </c>
      <c r="Q60" s="1">
        <f t="shared" si="20"/>
        <v>153</v>
      </c>
      <c r="R60" s="1">
        <f t="shared" si="20"/>
        <v>109</v>
      </c>
      <c r="S60" s="1">
        <f t="shared" si="20"/>
        <v>144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31">
    <mergeCell ref="C40:D41"/>
    <mergeCell ref="C43:D44"/>
    <mergeCell ref="B46:D47"/>
    <mergeCell ref="C49:D50"/>
    <mergeCell ref="C28:D29"/>
    <mergeCell ref="D31:D32"/>
    <mergeCell ref="D34:D35"/>
    <mergeCell ref="D37:D38"/>
    <mergeCell ref="C16:D17"/>
    <mergeCell ref="D19:D20"/>
    <mergeCell ref="D22:D23"/>
    <mergeCell ref="C25:D26"/>
    <mergeCell ref="F1:P2"/>
    <mergeCell ref="B7:D8"/>
    <mergeCell ref="B10:D11"/>
    <mergeCell ref="C13:D14"/>
    <mergeCell ref="B5:F5"/>
    <mergeCell ref="B6:F6"/>
    <mergeCell ref="L5:L6"/>
    <mergeCell ref="M5:M6"/>
    <mergeCell ref="P5:P6"/>
    <mergeCell ref="Q5:Q6"/>
    <mergeCell ref="R5:R6"/>
    <mergeCell ref="S5:S6"/>
    <mergeCell ref="G5:G6"/>
    <mergeCell ref="H5:H6"/>
    <mergeCell ref="I5:I6"/>
    <mergeCell ref="N5:N6"/>
    <mergeCell ref="O5:O6"/>
    <mergeCell ref="J5:J6"/>
    <mergeCell ref="K5:K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77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3" t="s">
        <v>165</v>
      </c>
    </row>
    <row r="5" spans="1:19" s="10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0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0" customFormat="1" ht="15" customHeight="1">
      <c r="A7" s="31">
        <v>2101</v>
      </c>
      <c r="B7" s="32"/>
      <c r="C7" s="32"/>
      <c r="D7" s="59" t="s">
        <v>130</v>
      </c>
      <c r="E7" s="32"/>
      <c r="F7" s="24" t="s">
        <v>71</v>
      </c>
      <c r="G7" s="29">
        <f aca="true" t="shared" si="0" ref="G7:G50">SUM(H7:S7)</f>
        <v>73</v>
      </c>
      <c r="H7" s="33">
        <f>SUM(H8:H9)</f>
        <v>4</v>
      </c>
      <c r="I7" s="33">
        <f aca="true" t="shared" si="1" ref="I7:S7">SUM(I8:I9)</f>
        <v>6</v>
      </c>
      <c r="J7" s="33">
        <f t="shared" si="1"/>
        <v>6</v>
      </c>
      <c r="K7" s="33">
        <f t="shared" si="1"/>
        <v>6</v>
      </c>
      <c r="L7" s="33">
        <f t="shared" si="1"/>
        <v>10</v>
      </c>
      <c r="M7" s="33">
        <f t="shared" si="1"/>
        <v>5</v>
      </c>
      <c r="N7" s="33">
        <f t="shared" si="1"/>
        <v>3</v>
      </c>
      <c r="O7" s="33">
        <f t="shared" si="1"/>
        <v>7</v>
      </c>
      <c r="P7" s="33">
        <f t="shared" si="1"/>
        <v>5</v>
      </c>
      <c r="Q7" s="33">
        <f t="shared" si="1"/>
        <v>9</v>
      </c>
      <c r="R7" s="33">
        <f t="shared" si="1"/>
        <v>3</v>
      </c>
      <c r="S7" s="33">
        <f t="shared" si="1"/>
        <v>9</v>
      </c>
    </row>
    <row r="8" spans="1:19" s="10" customFormat="1" ht="15" customHeight="1">
      <c r="A8" s="31"/>
      <c r="B8" s="32"/>
      <c r="C8" s="32"/>
      <c r="D8" s="55"/>
      <c r="E8" s="32"/>
      <c r="F8" s="32" t="s">
        <v>72</v>
      </c>
      <c r="G8" s="29">
        <f t="shared" si="0"/>
        <v>44</v>
      </c>
      <c r="H8" s="34">
        <v>3</v>
      </c>
      <c r="I8" s="34">
        <v>6</v>
      </c>
      <c r="J8" s="34">
        <v>4</v>
      </c>
      <c r="K8" s="34">
        <v>3</v>
      </c>
      <c r="L8" s="34">
        <v>6</v>
      </c>
      <c r="M8" s="34">
        <v>2</v>
      </c>
      <c r="N8" s="34">
        <v>1</v>
      </c>
      <c r="O8" s="34">
        <v>3</v>
      </c>
      <c r="P8" s="34">
        <v>3</v>
      </c>
      <c r="Q8" s="34">
        <v>5</v>
      </c>
      <c r="R8" s="34">
        <v>3</v>
      </c>
      <c r="S8" s="34">
        <v>5</v>
      </c>
    </row>
    <row r="9" spans="1:19" s="10" customFormat="1" ht="18.75" customHeight="1">
      <c r="A9" s="31"/>
      <c r="B9" s="32"/>
      <c r="C9" s="32"/>
      <c r="D9" s="32"/>
      <c r="E9" s="32"/>
      <c r="F9" s="32" t="s">
        <v>73</v>
      </c>
      <c r="G9" s="29">
        <f t="shared" si="0"/>
        <v>29</v>
      </c>
      <c r="H9" s="34">
        <v>1</v>
      </c>
      <c r="I9" s="34">
        <v>0</v>
      </c>
      <c r="J9" s="34">
        <v>2</v>
      </c>
      <c r="K9" s="34">
        <v>3</v>
      </c>
      <c r="L9" s="34">
        <v>4</v>
      </c>
      <c r="M9" s="34">
        <v>3</v>
      </c>
      <c r="N9" s="34">
        <v>2</v>
      </c>
      <c r="O9" s="34">
        <v>4</v>
      </c>
      <c r="P9" s="34">
        <v>2</v>
      </c>
      <c r="Q9" s="34">
        <v>4</v>
      </c>
      <c r="R9" s="34">
        <v>0</v>
      </c>
      <c r="S9" s="34">
        <v>4</v>
      </c>
    </row>
    <row r="10" spans="1:19" s="10" customFormat="1" ht="15" customHeight="1">
      <c r="A10" s="31">
        <v>2102</v>
      </c>
      <c r="B10" s="32"/>
      <c r="C10" s="32"/>
      <c r="D10" s="55" t="s">
        <v>10</v>
      </c>
      <c r="E10" s="32"/>
      <c r="F10" s="24" t="s">
        <v>71</v>
      </c>
      <c r="G10" s="29">
        <f t="shared" si="0"/>
        <v>97</v>
      </c>
      <c r="H10" s="33">
        <f aca="true" t="shared" si="2" ref="H10:S10">SUM(H11:H12)</f>
        <v>15</v>
      </c>
      <c r="I10" s="33">
        <f t="shared" si="2"/>
        <v>9</v>
      </c>
      <c r="J10" s="33">
        <f t="shared" si="2"/>
        <v>5</v>
      </c>
      <c r="K10" s="33">
        <f t="shared" si="2"/>
        <v>7</v>
      </c>
      <c r="L10" s="33">
        <f t="shared" si="2"/>
        <v>9</v>
      </c>
      <c r="M10" s="33">
        <f t="shared" si="2"/>
        <v>9</v>
      </c>
      <c r="N10" s="33">
        <f t="shared" si="2"/>
        <v>3</v>
      </c>
      <c r="O10" s="33">
        <f t="shared" si="2"/>
        <v>11</v>
      </c>
      <c r="P10" s="33">
        <f t="shared" si="2"/>
        <v>2</v>
      </c>
      <c r="Q10" s="33">
        <f t="shared" si="2"/>
        <v>8</v>
      </c>
      <c r="R10" s="33">
        <f t="shared" si="2"/>
        <v>10</v>
      </c>
      <c r="S10" s="33">
        <f t="shared" si="2"/>
        <v>9</v>
      </c>
    </row>
    <row r="11" spans="1:19" s="10" customFormat="1" ht="15" customHeight="1">
      <c r="A11" s="31"/>
      <c r="B11" s="32"/>
      <c r="C11" s="32"/>
      <c r="D11" s="55"/>
      <c r="E11" s="32"/>
      <c r="F11" s="32" t="s">
        <v>72</v>
      </c>
      <c r="G11" s="29">
        <f t="shared" si="0"/>
        <v>83</v>
      </c>
      <c r="H11" s="34">
        <v>12</v>
      </c>
      <c r="I11" s="34">
        <v>7</v>
      </c>
      <c r="J11" s="34">
        <v>4</v>
      </c>
      <c r="K11" s="34">
        <v>6</v>
      </c>
      <c r="L11" s="34">
        <v>8</v>
      </c>
      <c r="M11" s="34">
        <v>8</v>
      </c>
      <c r="N11" s="34">
        <v>3</v>
      </c>
      <c r="O11" s="34">
        <v>10</v>
      </c>
      <c r="P11" s="34">
        <v>2</v>
      </c>
      <c r="Q11" s="34">
        <v>6</v>
      </c>
      <c r="R11" s="34">
        <v>10</v>
      </c>
      <c r="S11" s="34">
        <v>7</v>
      </c>
    </row>
    <row r="12" spans="1:19" s="10" customFormat="1" ht="18.75" customHeight="1">
      <c r="A12" s="31"/>
      <c r="B12" s="32"/>
      <c r="C12" s="32"/>
      <c r="D12" s="32"/>
      <c r="E12" s="32"/>
      <c r="F12" s="32" t="s">
        <v>73</v>
      </c>
      <c r="G12" s="29">
        <f t="shared" si="0"/>
        <v>14</v>
      </c>
      <c r="H12" s="34">
        <v>3</v>
      </c>
      <c r="I12" s="34">
        <v>2</v>
      </c>
      <c r="J12" s="34">
        <v>1</v>
      </c>
      <c r="K12" s="34">
        <v>1</v>
      </c>
      <c r="L12" s="34">
        <v>1</v>
      </c>
      <c r="M12" s="34">
        <v>1</v>
      </c>
      <c r="N12" s="34">
        <v>0</v>
      </c>
      <c r="O12" s="34">
        <v>1</v>
      </c>
      <c r="P12" s="34">
        <v>0</v>
      </c>
      <c r="Q12" s="34">
        <v>2</v>
      </c>
      <c r="R12" s="34">
        <v>0</v>
      </c>
      <c r="S12" s="34">
        <v>2</v>
      </c>
    </row>
    <row r="13" spans="1:19" s="10" customFormat="1" ht="15" customHeight="1">
      <c r="A13" s="31">
        <v>2103</v>
      </c>
      <c r="B13" s="32"/>
      <c r="C13" s="32"/>
      <c r="D13" s="55" t="s">
        <v>11</v>
      </c>
      <c r="E13" s="32"/>
      <c r="F13" s="24" t="s">
        <v>71</v>
      </c>
      <c r="G13" s="29">
        <f t="shared" si="0"/>
        <v>451</v>
      </c>
      <c r="H13" s="33">
        <f aca="true" t="shared" si="3" ref="H13:S13">SUM(H14:H15)</f>
        <v>45</v>
      </c>
      <c r="I13" s="33">
        <f t="shared" si="3"/>
        <v>34</v>
      </c>
      <c r="J13" s="33">
        <f t="shared" si="3"/>
        <v>44</v>
      </c>
      <c r="K13" s="33">
        <f t="shared" si="3"/>
        <v>43</v>
      </c>
      <c r="L13" s="33">
        <f t="shared" si="3"/>
        <v>39</v>
      </c>
      <c r="M13" s="33">
        <f t="shared" si="3"/>
        <v>34</v>
      </c>
      <c r="N13" s="33">
        <f t="shared" si="3"/>
        <v>36</v>
      </c>
      <c r="O13" s="33">
        <f t="shared" si="3"/>
        <v>32</v>
      </c>
      <c r="P13" s="33">
        <f t="shared" si="3"/>
        <v>40</v>
      </c>
      <c r="Q13" s="33">
        <f t="shared" si="3"/>
        <v>30</v>
      </c>
      <c r="R13" s="33">
        <f t="shared" si="3"/>
        <v>31</v>
      </c>
      <c r="S13" s="33">
        <f t="shared" si="3"/>
        <v>43</v>
      </c>
    </row>
    <row r="14" spans="1:19" s="10" customFormat="1" ht="15" customHeight="1">
      <c r="A14" s="31"/>
      <c r="B14" s="32"/>
      <c r="C14" s="32"/>
      <c r="D14" s="55"/>
      <c r="E14" s="32"/>
      <c r="F14" s="32" t="s">
        <v>72</v>
      </c>
      <c r="G14" s="29">
        <f t="shared" si="0"/>
        <v>295</v>
      </c>
      <c r="H14" s="34">
        <v>32</v>
      </c>
      <c r="I14" s="34">
        <v>18</v>
      </c>
      <c r="J14" s="34">
        <v>31</v>
      </c>
      <c r="K14" s="34">
        <v>27</v>
      </c>
      <c r="L14" s="34">
        <v>24</v>
      </c>
      <c r="M14" s="34">
        <v>29</v>
      </c>
      <c r="N14" s="34">
        <v>22</v>
      </c>
      <c r="O14" s="34">
        <v>22</v>
      </c>
      <c r="P14" s="34">
        <v>25</v>
      </c>
      <c r="Q14" s="34">
        <v>18</v>
      </c>
      <c r="R14" s="34">
        <v>19</v>
      </c>
      <c r="S14" s="34">
        <v>28</v>
      </c>
    </row>
    <row r="15" spans="1:19" s="10" customFormat="1" ht="18.75" customHeight="1">
      <c r="A15" s="31"/>
      <c r="B15" s="32"/>
      <c r="C15" s="32"/>
      <c r="D15" s="32"/>
      <c r="E15" s="32"/>
      <c r="F15" s="32" t="s">
        <v>73</v>
      </c>
      <c r="G15" s="29">
        <f t="shared" si="0"/>
        <v>156</v>
      </c>
      <c r="H15" s="34">
        <v>13</v>
      </c>
      <c r="I15" s="34">
        <v>16</v>
      </c>
      <c r="J15" s="34">
        <v>13</v>
      </c>
      <c r="K15" s="34">
        <v>16</v>
      </c>
      <c r="L15" s="34">
        <v>15</v>
      </c>
      <c r="M15" s="34">
        <v>5</v>
      </c>
      <c r="N15" s="34">
        <v>14</v>
      </c>
      <c r="O15" s="34">
        <v>10</v>
      </c>
      <c r="P15" s="34">
        <v>15</v>
      </c>
      <c r="Q15" s="34">
        <v>12</v>
      </c>
      <c r="R15" s="34">
        <v>12</v>
      </c>
      <c r="S15" s="34">
        <v>15</v>
      </c>
    </row>
    <row r="16" spans="1:19" s="10" customFormat="1" ht="15" customHeight="1">
      <c r="A16" s="31">
        <v>2104</v>
      </c>
      <c r="B16" s="32"/>
      <c r="C16" s="32"/>
      <c r="D16" s="55" t="s">
        <v>12</v>
      </c>
      <c r="E16" s="32"/>
      <c r="F16" s="24" t="s">
        <v>71</v>
      </c>
      <c r="G16" s="29">
        <f t="shared" si="0"/>
        <v>260</v>
      </c>
      <c r="H16" s="33">
        <f aca="true" t="shared" si="4" ref="H16:S16">SUM(H17:H18)</f>
        <v>31</v>
      </c>
      <c r="I16" s="33">
        <f t="shared" si="4"/>
        <v>24</v>
      </c>
      <c r="J16" s="33">
        <f t="shared" si="4"/>
        <v>21</v>
      </c>
      <c r="K16" s="33">
        <f t="shared" si="4"/>
        <v>22</v>
      </c>
      <c r="L16" s="33">
        <f t="shared" si="4"/>
        <v>18</v>
      </c>
      <c r="M16" s="33">
        <f t="shared" si="4"/>
        <v>27</v>
      </c>
      <c r="N16" s="33">
        <f t="shared" si="4"/>
        <v>19</v>
      </c>
      <c r="O16" s="33">
        <f t="shared" si="4"/>
        <v>23</v>
      </c>
      <c r="P16" s="33">
        <f t="shared" si="4"/>
        <v>20</v>
      </c>
      <c r="Q16" s="33">
        <f t="shared" si="4"/>
        <v>16</v>
      </c>
      <c r="R16" s="33">
        <f t="shared" si="4"/>
        <v>18</v>
      </c>
      <c r="S16" s="33">
        <f t="shared" si="4"/>
        <v>21</v>
      </c>
    </row>
    <row r="17" spans="1:19" s="10" customFormat="1" ht="15" customHeight="1">
      <c r="A17" s="31"/>
      <c r="B17" s="32"/>
      <c r="C17" s="32"/>
      <c r="D17" s="55"/>
      <c r="E17" s="32"/>
      <c r="F17" s="32" t="s">
        <v>72</v>
      </c>
      <c r="G17" s="29">
        <f t="shared" si="0"/>
        <v>116</v>
      </c>
      <c r="H17" s="34">
        <v>12</v>
      </c>
      <c r="I17" s="34">
        <v>12</v>
      </c>
      <c r="J17" s="34">
        <v>8</v>
      </c>
      <c r="K17" s="34">
        <v>13</v>
      </c>
      <c r="L17" s="34">
        <v>9</v>
      </c>
      <c r="M17" s="34">
        <v>11</v>
      </c>
      <c r="N17" s="34">
        <v>7</v>
      </c>
      <c r="O17" s="34">
        <v>13</v>
      </c>
      <c r="P17" s="34">
        <v>9</v>
      </c>
      <c r="Q17" s="34">
        <v>5</v>
      </c>
      <c r="R17" s="34">
        <v>8</v>
      </c>
      <c r="S17" s="34">
        <v>9</v>
      </c>
    </row>
    <row r="18" spans="1:19" s="10" customFormat="1" ht="18.75" customHeight="1">
      <c r="A18" s="31"/>
      <c r="B18" s="32"/>
      <c r="C18" s="32"/>
      <c r="D18" s="32"/>
      <c r="E18" s="32"/>
      <c r="F18" s="32" t="s">
        <v>73</v>
      </c>
      <c r="G18" s="29">
        <f t="shared" si="0"/>
        <v>144</v>
      </c>
      <c r="H18" s="34">
        <v>19</v>
      </c>
      <c r="I18" s="34">
        <v>12</v>
      </c>
      <c r="J18" s="34">
        <v>13</v>
      </c>
      <c r="K18" s="34">
        <v>9</v>
      </c>
      <c r="L18" s="34">
        <v>9</v>
      </c>
      <c r="M18" s="34">
        <v>16</v>
      </c>
      <c r="N18" s="34">
        <v>12</v>
      </c>
      <c r="O18" s="34">
        <v>10</v>
      </c>
      <c r="P18" s="34">
        <v>11</v>
      </c>
      <c r="Q18" s="34">
        <v>11</v>
      </c>
      <c r="R18" s="34">
        <v>10</v>
      </c>
      <c r="S18" s="34">
        <v>12</v>
      </c>
    </row>
    <row r="19" spans="1:19" s="10" customFormat="1" ht="15" customHeight="1">
      <c r="A19" s="31">
        <v>2105</v>
      </c>
      <c r="B19" s="32"/>
      <c r="C19" s="32"/>
      <c r="D19" s="55" t="s">
        <v>131</v>
      </c>
      <c r="E19" s="32"/>
      <c r="F19" s="24" t="s">
        <v>71</v>
      </c>
      <c r="G19" s="29">
        <f t="shared" si="0"/>
        <v>137</v>
      </c>
      <c r="H19" s="33">
        <f aca="true" t="shared" si="5" ref="H19:S19">SUM(H20:H21)</f>
        <v>13</v>
      </c>
      <c r="I19" s="33">
        <f t="shared" si="5"/>
        <v>11</v>
      </c>
      <c r="J19" s="33">
        <f t="shared" si="5"/>
        <v>9</v>
      </c>
      <c r="K19" s="33">
        <f t="shared" si="5"/>
        <v>8</v>
      </c>
      <c r="L19" s="33">
        <f t="shared" si="5"/>
        <v>8</v>
      </c>
      <c r="M19" s="33">
        <f t="shared" si="5"/>
        <v>9</v>
      </c>
      <c r="N19" s="33">
        <f t="shared" si="5"/>
        <v>13</v>
      </c>
      <c r="O19" s="33">
        <f t="shared" si="5"/>
        <v>7</v>
      </c>
      <c r="P19" s="33">
        <f t="shared" si="5"/>
        <v>14</v>
      </c>
      <c r="Q19" s="33">
        <f t="shared" si="5"/>
        <v>16</v>
      </c>
      <c r="R19" s="33">
        <f t="shared" si="5"/>
        <v>14</v>
      </c>
      <c r="S19" s="33">
        <f t="shared" si="5"/>
        <v>15</v>
      </c>
    </row>
    <row r="20" spans="1:19" s="10" customFormat="1" ht="15" customHeight="1">
      <c r="A20" s="31"/>
      <c r="B20" s="43"/>
      <c r="C20" s="43"/>
      <c r="D20" s="67"/>
      <c r="E20" s="32"/>
      <c r="F20" s="32" t="s">
        <v>72</v>
      </c>
      <c r="G20" s="29">
        <f t="shared" si="0"/>
        <v>78</v>
      </c>
      <c r="H20" s="34">
        <v>7</v>
      </c>
      <c r="I20" s="34">
        <v>5</v>
      </c>
      <c r="J20" s="34">
        <v>5</v>
      </c>
      <c r="K20" s="34">
        <v>4</v>
      </c>
      <c r="L20" s="34">
        <v>5</v>
      </c>
      <c r="M20" s="34">
        <v>7</v>
      </c>
      <c r="N20" s="34">
        <v>5</v>
      </c>
      <c r="O20" s="34">
        <v>5</v>
      </c>
      <c r="P20" s="34">
        <v>7</v>
      </c>
      <c r="Q20" s="34">
        <v>8</v>
      </c>
      <c r="R20" s="34">
        <v>7</v>
      </c>
      <c r="S20" s="34">
        <v>13</v>
      </c>
    </row>
    <row r="21" spans="1:19" s="10" customFormat="1" ht="18.75" customHeight="1">
      <c r="A21" s="31"/>
      <c r="B21" s="32"/>
      <c r="C21" s="32"/>
      <c r="D21" s="32"/>
      <c r="E21" s="32"/>
      <c r="F21" s="32" t="s">
        <v>73</v>
      </c>
      <c r="G21" s="29">
        <f t="shared" si="0"/>
        <v>59</v>
      </c>
      <c r="H21" s="34">
        <v>6</v>
      </c>
      <c r="I21" s="34">
        <v>6</v>
      </c>
      <c r="J21" s="34">
        <v>4</v>
      </c>
      <c r="K21" s="34">
        <v>4</v>
      </c>
      <c r="L21" s="34">
        <v>3</v>
      </c>
      <c r="M21" s="34">
        <v>2</v>
      </c>
      <c r="N21" s="34">
        <v>8</v>
      </c>
      <c r="O21" s="34">
        <v>2</v>
      </c>
      <c r="P21" s="34">
        <v>7</v>
      </c>
      <c r="Q21" s="34">
        <v>8</v>
      </c>
      <c r="R21" s="34">
        <v>7</v>
      </c>
      <c r="S21" s="34">
        <v>2</v>
      </c>
    </row>
    <row r="22" spans="1:19" s="10" customFormat="1" ht="15" customHeight="1">
      <c r="A22" s="31">
        <v>2106</v>
      </c>
      <c r="B22" s="32"/>
      <c r="C22" s="32"/>
      <c r="D22" s="55" t="s">
        <v>121</v>
      </c>
      <c r="E22" s="32"/>
      <c r="F22" s="24" t="s">
        <v>71</v>
      </c>
      <c r="G22" s="29">
        <f t="shared" si="0"/>
        <v>439</v>
      </c>
      <c r="H22" s="33">
        <f aca="true" t="shared" si="6" ref="H22:S22">SUM(H23:H24)</f>
        <v>46</v>
      </c>
      <c r="I22" s="33">
        <f t="shared" si="6"/>
        <v>54</v>
      </c>
      <c r="J22" s="33">
        <f t="shared" si="6"/>
        <v>29</v>
      </c>
      <c r="K22" s="33">
        <f t="shared" si="6"/>
        <v>36</v>
      </c>
      <c r="L22" s="33">
        <f t="shared" si="6"/>
        <v>20</v>
      </c>
      <c r="M22" s="33">
        <f t="shared" si="6"/>
        <v>41</v>
      </c>
      <c r="N22" s="33">
        <f t="shared" si="6"/>
        <v>26</v>
      </c>
      <c r="O22" s="33">
        <f t="shared" si="6"/>
        <v>35</v>
      </c>
      <c r="P22" s="33">
        <f t="shared" si="6"/>
        <v>37</v>
      </c>
      <c r="Q22" s="33">
        <f t="shared" si="6"/>
        <v>38</v>
      </c>
      <c r="R22" s="33">
        <f t="shared" si="6"/>
        <v>37</v>
      </c>
      <c r="S22" s="33">
        <f t="shared" si="6"/>
        <v>40</v>
      </c>
    </row>
    <row r="23" spans="1:19" s="10" customFormat="1" ht="15" customHeight="1">
      <c r="A23" s="31"/>
      <c r="B23" s="32"/>
      <c r="C23" s="32"/>
      <c r="D23" s="55"/>
      <c r="E23" s="32"/>
      <c r="F23" s="32" t="s">
        <v>72</v>
      </c>
      <c r="G23" s="29">
        <f t="shared" si="0"/>
        <v>281</v>
      </c>
      <c r="H23" s="34">
        <v>30</v>
      </c>
      <c r="I23" s="34">
        <v>34</v>
      </c>
      <c r="J23" s="34">
        <v>20</v>
      </c>
      <c r="K23" s="34">
        <v>20</v>
      </c>
      <c r="L23" s="34">
        <v>13</v>
      </c>
      <c r="M23" s="34">
        <v>28</v>
      </c>
      <c r="N23" s="34">
        <v>17</v>
      </c>
      <c r="O23" s="34">
        <v>20</v>
      </c>
      <c r="P23" s="34">
        <v>24</v>
      </c>
      <c r="Q23" s="34">
        <v>21</v>
      </c>
      <c r="R23" s="34">
        <v>25</v>
      </c>
      <c r="S23" s="34">
        <v>29</v>
      </c>
    </row>
    <row r="24" spans="1:19" s="10" customFormat="1" ht="18.75" customHeight="1">
      <c r="A24" s="31"/>
      <c r="B24" s="32"/>
      <c r="C24" s="32"/>
      <c r="D24" s="32"/>
      <c r="E24" s="32"/>
      <c r="F24" s="32" t="s">
        <v>73</v>
      </c>
      <c r="G24" s="29">
        <f t="shared" si="0"/>
        <v>158</v>
      </c>
      <c r="H24" s="34">
        <v>16</v>
      </c>
      <c r="I24" s="34">
        <v>20</v>
      </c>
      <c r="J24" s="34">
        <v>9</v>
      </c>
      <c r="K24" s="34">
        <v>16</v>
      </c>
      <c r="L24" s="34">
        <v>7</v>
      </c>
      <c r="M24" s="34">
        <v>13</v>
      </c>
      <c r="N24" s="34">
        <v>9</v>
      </c>
      <c r="O24" s="34">
        <v>15</v>
      </c>
      <c r="P24" s="34">
        <v>13</v>
      </c>
      <c r="Q24" s="34">
        <v>17</v>
      </c>
      <c r="R24" s="34">
        <v>12</v>
      </c>
      <c r="S24" s="34">
        <v>11</v>
      </c>
    </row>
    <row r="25" spans="1:19" s="10" customFormat="1" ht="15" customHeight="1">
      <c r="A25" s="31">
        <v>2107</v>
      </c>
      <c r="B25" s="32"/>
      <c r="C25" s="32"/>
      <c r="D25" s="55" t="s">
        <v>132</v>
      </c>
      <c r="E25" s="32"/>
      <c r="F25" s="24" t="s">
        <v>71</v>
      </c>
      <c r="G25" s="29">
        <f t="shared" si="0"/>
        <v>173</v>
      </c>
      <c r="H25" s="33">
        <f aca="true" t="shared" si="7" ref="H25:S25">SUM(H26:H27)</f>
        <v>15</v>
      </c>
      <c r="I25" s="33">
        <f t="shared" si="7"/>
        <v>16</v>
      </c>
      <c r="J25" s="33">
        <f t="shared" si="7"/>
        <v>13</v>
      </c>
      <c r="K25" s="33">
        <f t="shared" si="7"/>
        <v>7</v>
      </c>
      <c r="L25" s="33">
        <f t="shared" si="7"/>
        <v>16</v>
      </c>
      <c r="M25" s="33">
        <f t="shared" si="7"/>
        <v>14</v>
      </c>
      <c r="N25" s="33">
        <f t="shared" si="7"/>
        <v>9</v>
      </c>
      <c r="O25" s="33">
        <f t="shared" si="7"/>
        <v>13</v>
      </c>
      <c r="P25" s="33">
        <f t="shared" si="7"/>
        <v>15</v>
      </c>
      <c r="Q25" s="33">
        <f t="shared" si="7"/>
        <v>19</v>
      </c>
      <c r="R25" s="33">
        <f t="shared" si="7"/>
        <v>18</v>
      </c>
      <c r="S25" s="33">
        <f t="shared" si="7"/>
        <v>18</v>
      </c>
    </row>
    <row r="26" spans="1:19" s="10" customFormat="1" ht="15" customHeight="1">
      <c r="A26" s="31"/>
      <c r="B26" s="43"/>
      <c r="C26" s="43"/>
      <c r="D26" s="67"/>
      <c r="E26" s="32"/>
      <c r="F26" s="32" t="s">
        <v>72</v>
      </c>
      <c r="G26" s="29">
        <f t="shared" si="0"/>
        <v>79</v>
      </c>
      <c r="H26" s="34">
        <v>7</v>
      </c>
      <c r="I26" s="34">
        <v>8</v>
      </c>
      <c r="J26" s="34">
        <v>6</v>
      </c>
      <c r="K26" s="34">
        <v>1</v>
      </c>
      <c r="L26" s="34">
        <v>11</v>
      </c>
      <c r="M26" s="34">
        <v>8</v>
      </c>
      <c r="N26" s="34">
        <v>3</v>
      </c>
      <c r="O26" s="34">
        <v>6</v>
      </c>
      <c r="P26" s="34">
        <v>7</v>
      </c>
      <c r="Q26" s="34">
        <v>5</v>
      </c>
      <c r="R26" s="34">
        <v>9</v>
      </c>
      <c r="S26" s="34">
        <v>8</v>
      </c>
    </row>
    <row r="27" spans="1:19" s="10" customFormat="1" ht="18.75" customHeight="1">
      <c r="A27" s="31"/>
      <c r="B27" s="32"/>
      <c r="C27" s="32"/>
      <c r="D27" s="32"/>
      <c r="E27" s="32"/>
      <c r="F27" s="32" t="s">
        <v>73</v>
      </c>
      <c r="G27" s="29">
        <f t="shared" si="0"/>
        <v>94</v>
      </c>
      <c r="H27" s="34">
        <v>8</v>
      </c>
      <c r="I27" s="34">
        <v>8</v>
      </c>
      <c r="J27" s="34">
        <v>7</v>
      </c>
      <c r="K27" s="34">
        <v>6</v>
      </c>
      <c r="L27" s="34">
        <v>5</v>
      </c>
      <c r="M27" s="34">
        <v>6</v>
      </c>
      <c r="N27" s="34">
        <v>6</v>
      </c>
      <c r="O27" s="34">
        <v>7</v>
      </c>
      <c r="P27" s="34">
        <v>8</v>
      </c>
      <c r="Q27" s="34">
        <v>14</v>
      </c>
      <c r="R27" s="34">
        <v>9</v>
      </c>
      <c r="S27" s="34">
        <v>10</v>
      </c>
    </row>
    <row r="28" spans="1:19" s="10" customFormat="1" ht="15" customHeight="1">
      <c r="A28" s="31">
        <v>2108</v>
      </c>
      <c r="B28" s="32"/>
      <c r="C28" s="32"/>
      <c r="D28" s="55" t="s">
        <v>13</v>
      </c>
      <c r="E28" s="32"/>
      <c r="F28" s="24" t="s">
        <v>71</v>
      </c>
      <c r="G28" s="29">
        <f t="shared" si="0"/>
        <v>217</v>
      </c>
      <c r="H28" s="33">
        <f aca="true" t="shared" si="8" ref="H28:S28">SUM(H29:H30)</f>
        <v>21</v>
      </c>
      <c r="I28" s="33">
        <f t="shared" si="8"/>
        <v>12</v>
      </c>
      <c r="J28" s="33">
        <f t="shared" si="8"/>
        <v>18</v>
      </c>
      <c r="K28" s="33">
        <f t="shared" si="8"/>
        <v>14</v>
      </c>
      <c r="L28" s="33">
        <f t="shared" si="8"/>
        <v>29</v>
      </c>
      <c r="M28" s="33">
        <f t="shared" si="8"/>
        <v>10</v>
      </c>
      <c r="N28" s="33">
        <f t="shared" si="8"/>
        <v>21</v>
      </c>
      <c r="O28" s="33">
        <f t="shared" si="8"/>
        <v>22</v>
      </c>
      <c r="P28" s="33">
        <f t="shared" si="8"/>
        <v>20</v>
      </c>
      <c r="Q28" s="33">
        <f t="shared" si="8"/>
        <v>24</v>
      </c>
      <c r="R28" s="33">
        <f t="shared" si="8"/>
        <v>13</v>
      </c>
      <c r="S28" s="33">
        <f t="shared" si="8"/>
        <v>13</v>
      </c>
    </row>
    <row r="29" spans="1:19" s="10" customFormat="1" ht="15" customHeight="1">
      <c r="A29" s="31"/>
      <c r="B29" s="32"/>
      <c r="C29" s="32"/>
      <c r="D29" s="55"/>
      <c r="E29" s="32"/>
      <c r="F29" s="32" t="s">
        <v>72</v>
      </c>
      <c r="G29" s="29">
        <f t="shared" si="0"/>
        <v>107</v>
      </c>
      <c r="H29" s="34">
        <v>11</v>
      </c>
      <c r="I29" s="34">
        <v>5</v>
      </c>
      <c r="J29" s="34">
        <v>10</v>
      </c>
      <c r="K29" s="34">
        <v>8</v>
      </c>
      <c r="L29" s="34">
        <v>19</v>
      </c>
      <c r="M29" s="34">
        <v>2</v>
      </c>
      <c r="N29" s="34">
        <v>8</v>
      </c>
      <c r="O29" s="34">
        <v>13</v>
      </c>
      <c r="P29" s="34">
        <v>10</v>
      </c>
      <c r="Q29" s="34">
        <v>10</v>
      </c>
      <c r="R29" s="34">
        <v>7</v>
      </c>
      <c r="S29" s="34">
        <v>4</v>
      </c>
    </row>
    <row r="30" spans="1:19" s="10" customFormat="1" ht="18.75" customHeight="1">
      <c r="A30" s="31"/>
      <c r="B30" s="32"/>
      <c r="C30" s="32"/>
      <c r="D30" s="32"/>
      <c r="E30" s="32"/>
      <c r="F30" s="32" t="s">
        <v>73</v>
      </c>
      <c r="G30" s="29">
        <f t="shared" si="0"/>
        <v>110</v>
      </c>
      <c r="H30" s="34">
        <v>10</v>
      </c>
      <c r="I30" s="34">
        <v>7</v>
      </c>
      <c r="J30" s="34">
        <v>8</v>
      </c>
      <c r="K30" s="34">
        <v>6</v>
      </c>
      <c r="L30" s="34">
        <v>10</v>
      </c>
      <c r="M30" s="34">
        <v>8</v>
      </c>
      <c r="N30" s="34">
        <v>13</v>
      </c>
      <c r="O30" s="34">
        <v>9</v>
      </c>
      <c r="P30" s="34">
        <v>10</v>
      </c>
      <c r="Q30" s="34">
        <v>14</v>
      </c>
      <c r="R30" s="34">
        <v>6</v>
      </c>
      <c r="S30" s="34">
        <v>9</v>
      </c>
    </row>
    <row r="31" spans="1:19" s="10" customFormat="1" ht="15" customHeight="1">
      <c r="A31" s="31">
        <v>2109</v>
      </c>
      <c r="B31" s="32"/>
      <c r="C31" s="32"/>
      <c r="D31" s="55" t="s">
        <v>14</v>
      </c>
      <c r="E31" s="32"/>
      <c r="F31" s="24" t="s">
        <v>71</v>
      </c>
      <c r="G31" s="29">
        <f t="shared" si="0"/>
        <v>13</v>
      </c>
      <c r="H31" s="33">
        <f aca="true" t="shared" si="9" ref="H31:S31">SUM(H32:H33)</f>
        <v>0</v>
      </c>
      <c r="I31" s="33">
        <f t="shared" si="9"/>
        <v>4</v>
      </c>
      <c r="J31" s="33">
        <f t="shared" si="9"/>
        <v>1</v>
      </c>
      <c r="K31" s="33">
        <f t="shared" si="9"/>
        <v>0</v>
      </c>
      <c r="L31" s="33">
        <f t="shared" si="9"/>
        <v>0</v>
      </c>
      <c r="M31" s="33">
        <f t="shared" si="9"/>
        <v>0</v>
      </c>
      <c r="N31" s="33">
        <f t="shared" si="9"/>
        <v>3</v>
      </c>
      <c r="O31" s="33">
        <f t="shared" si="9"/>
        <v>1</v>
      </c>
      <c r="P31" s="33">
        <f t="shared" si="9"/>
        <v>1</v>
      </c>
      <c r="Q31" s="33">
        <f t="shared" si="9"/>
        <v>2</v>
      </c>
      <c r="R31" s="33">
        <f t="shared" si="9"/>
        <v>1</v>
      </c>
      <c r="S31" s="33">
        <f t="shared" si="9"/>
        <v>0</v>
      </c>
    </row>
    <row r="32" spans="1:19" s="10" customFormat="1" ht="15" customHeight="1">
      <c r="A32" s="31"/>
      <c r="B32" s="32"/>
      <c r="C32" s="32"/>
      <c r="D32" s="55"/>
      <c r="E32" s="32"/>
      <c r="F32" s="32" t="s">
        <v>72</v>
      </c>
      <c r="G32" s="29">
        <f t="shared" si="0"/>
        <v>13</v>
      </c>
      <c r="H32" s="34">
        <v>0</v>
      </c>
      <c r="I32" s="34">
        <v>4</v>
      </c>
      <c r="J32" s="34">
        <v>1</v>
      </c>
      <c r="K32" s="34">
        <v>0</v>
      </c>
      <c r="L32" s="34">
        <v>0</v>
      </c>
      <c r="M32" s="34">
        <v>0</v>
      </c>
      <c r="N32" s="34">
        <v>3</v>
      </c>
      <c r="O32" s="34">
        <v>1</v>
      </c>
      <c r="P32" s="34">
        <v>1</v>
      </c>
      <c r="Q32" s="34">
        <v>2</v>
      </c>
      <c r="R32" s="34">
        <v>1</v>
      </c>
      <c r="S32" s="34">
        <v>0</v>
      </c>
    </row>
    <row r="33" spans="1:19" s="10" customFormat="1" ht="18.75" customHeight="1">
      <c r="A33" s="31"/>
      <c r="B33" s="32"/>
      <c r="C33" s="32"/>
      <c r="D33" s="32"/>
      <c r="E33" s="32"/>
      <c r="F33" s="32" t="s">
        <v>73</v>
      </c>
      <c r="G33" s="29">
        <f t="shared" si="0"/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</row>
    <row r="34" spans="1:19" s="10" customFormat="1" ht="15" customHeight="1">
      <c r="A34" s="31">
        <v>2110</v>
      </c>
      <c r="B34" s="32"/>
      <c r="C34" s="32"/>
      <c r="D34" s="55" t="s">
        <v>133</v>
      </c>
      <c r="E34" s="32"/>
      <c r="F34" s="24" t="s">
        <v>71</v>
      </c>
      <c r="G34" s="29">
        <f t="shared" si="0"/>
        <v>657</v>
      </c>
      <c r="H34" s="33">
        <f aca="true" t="shared" si="10" ref="H34:S34">SUM(H35:H36)</f>
        <v>53</v>
      </c>
      <c r="I34" s="33">
        <f t="shared" si="10"/>
        <v>36</v>
      </c>
      <c r="J34" s="33">
        <f t="shared" si="10"/>
        <v>61</v>
      </c>
      <c r="K34" s="33">
        <f t="shared" si="10"/>
        <v>69</v>
      </c>
      <c r="L34" s="33">
        <f t="shared" si="10"/>
        <v>58</v>
      </c>
      <c r="M34" s="33">
        <f t="shared" si="10"/>
        <v>60</v>
      </c>
      <c r="N34" s="33">
        <f t="shared" si="10"/>
        <v>48</v>
      </c>
      <c r="O34" s="33">
        <f t="shared" si="10"/>
        <v>53</v>
      </c>
      <c r="P34" s="33">
        <f t="shared" si="10"/>
        <v>54</v>
      </c>
      <c r="Q34" s="33">
        <f t="shared" si="10"/>
        <v>52</v>
      </c>
      <c r="R34" s="33">
        <f t="shared" si="10"/>
        <v>49</v>
      </c>
      <c r="S34" s="33">
        <f t="shared" si="10"/>
        <v>64</v>
      </c>
    </row>
    <row r="35" spans="1:19" s="10" customFormat="1" ht="15" customHeight="1">
      <c r="A35" s="31"/>
      <c r="B35" s="32"/>
      <c r="C35" s="32"/>
      <c r="D35" s="55"/>
      <c r="E35" s="32"/>
      <c r="F35" s="32" t="s">
        <v>72</v>
      </c>
      <c r="G35" s="29">
        <f t="shared" si="0"/>
        <v>496</v>
      </c>
      <c r="H35" s="34">
        <v>42</v>
      </c>
      <c r="I35" s="34">
        <v>29</v>
      </c>
      <c r="J35" s="34">
        <v>44</v>
      </c>
      <c r="K35" s="34">
        <v>52</v>
      </c>
      <c r="L35" s="34">
        <v>40</v>
      </c>
      <c r="M35" s="34">
        <v>47</v>
      </c>
      <c r="N35" s="34">
        <v>39</v>
      </c>
      <c r="O35" s="34">
        <v>39</v>
      </c>
      <c r="P35" s="34">
        <v>36</v>
      </c>
      <c r="Q35" s="34">
        <v>40</v>
      </c>
      <c r="R35" s="34">
        <v>41</v>
      </c>
      <c r="S35" s="34">
        <v>47</v>
      </c>
    </row>
    <row r="36" spans="1:19" s="10" customFormat="1" ht="18.75" customHeight="1">
      <c r="A36" s="31"/>
      <c r="B36" s="32"/>
      <c r="C36" s="32"/>
      <c r="D36" s="32"/>
      <c r="E36" s="32"/>
      <c r="F36" s="32" t="s">
        <v>73</v>
      </c>
      <c r="G36" s="29">
        <f t="shared" si="0"/>
        <v>161</v>
      </c>
      <c r="H36" s="34">
        <v>11</v>
      </c>
      <c r="I36" s="34">
        <v>7</v>
      </c>
      <c r="J36" s="34">
        <v>17</v>
      </c>
      <c r="K36" s="34">
        <v>17</v>
      </c>
      <c r="L36" s="34">
        <v>18</v>
      </c>
      <c r="M36" s="34">
        <v>13</v>
      </c>
      <c r="N36" s="34">
        <v>9</v>
      </c>
      <c r="O36" s="34">
        <v>14</v>
      </c>
      <c r="P36" s="34">
        <v>18</v>
      </c>
      <c r="Q36" s="34">
        <v>12</v>
      </c>
      <c r="R36" s="34">
        <v>8</v>
      </c>
      <c r="S36" s="34">
        <v>17</v>
      </c>
    </row>
    <row r="37" spans="1:19" s="10" customFormat="1" ht="15" customHeight="1">
      <c r="A37" s="31">
        <v>2111</v>
      </c>
      <c r="B37" s="32"/>
      <c r="C37" s="32"/>
      <c r="D37" s="55" t="s">
        <v>15</v>
      </c>
      <c r="E37" s="32"/>
      <c r="F37" s="24" t="s">
        <v>71</v>
      </c>
      <c r="G37" s="29">
        <f t="shared" si="0"/>
        <v>6</v>
      </c>
      <c r="H37" s="33">
        <f aca="true" t="shared" si="11" ref="H37:S37">SUM(H38:H39)</f>
        <v>1</v>
      </c>
      <c r="I37" s="33">
        <f t="shared" si="11"/>
        <v>0</v>
      </c>
      <c r="J37" s="33">
        <f t="shared" si="11"/>
        <v>0</v>
      </c>
      <c r="K37" s="33">
        <f t="shared" si="11"/>
        <v>1</v>
      </c>
      <c r="L37" s="33">
        <f t="shared" si="11"/>
        <v>1</v>
      </c>
      <c r="M37" s="33">
        <f t="shared" si="11"/>
        <v>0</v>
      </c>
      <c r="N37" s="33">
        <f t="shared" si="11"/>
        <v>1</v>
      </c>
      <c r="O37" s="33">
        <f t="shared" si="11"/>
        <v>0</v>
      </c>
      <c r="P37" s="33">
        <f t="shared" si="11"/>
        <v>1</v>
      </c>
      <c r="Q37" s="33">
        <f t="shared" si="11"/>
        <v>1</v>
      </c>
      <c r="R37" s="33">
        <f t="shared" si="11"/>
        <v>0</v>
      </c>
      <c r="S37" s="33">
        <f t="shared" si="11"/>
        <v>0</v>
      </c>
    </row>
    <row r="38" spans="1:19" s="10" customFormat="1" ht="15" customHeight="1">
      <c r="A38" s="31"/>
      <c r="B38" s="32"/>
      <c r="C38" s="32"/>
      <c r="D38" s="55"/>
      <c r="E38" s="32"/>
      <c r="F38" s="32" t="s">
        <v>72</v>
      </c>
      <c r="G38" s="29">
        <f t="shared" si="0"/>
        <v>1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</v>
      </c>
      <c r="R38" s="34">
        <v>0</v>
      </c>
      <c r="S38" s="34">
        <v>0</v>
      </c>
    </row>
    <row r="39" spans="1:19" s="10" customFormat="1" ht="18.75" customHeight="1">
      <c r="A39" s="31"/>
      <c r="B39" s="32"/>
      <c r="C39" s="32"/>
      <c r="D39" s="32"/>
      <c r="E39" s="32"/>
      <c r="F39" s="32" t="s">
        <v>73</v>
      </c>
      <c r="G39" s="29">
        <f t="shared" si="0"/>
        <v>5</v>
      </c>
      <c r="H39" s="34">
        <v>1</v>
      </c>
      <c r="I39" s="34">
        <v>0</v>
      </c>
      <c r="J39" s="34">
        <v>0</v>
      </c>
      <c r="K39" s="34">
        <v>1</v>
      </c>
      <c r="L39" s="34">
        <v>1</v>
      </c>
      <c r="M39" s="34">
        <v>0</v>
      </c>
      <c r="N39" s="34">
        <v>1</v>
      </c>
      <c r="O39" s="34">
        <v>0</v>
      </c>
      <c r="P39" s="34">
        <v>1</v>
      </c>
      <c r="Q39" s="34">
        <v>0</v>
      </c>
      <c r="R39" s="34">
        <v>0</v>
      </c>
      <c r="S39" s="34">
        <v>0</v>
      </c>
    </row>
    <row r="40" spans="1:19" s="10" customFormat="1" ht="15" customHeight="1">
      <c r="A40" s="31">
        <v>2112</v>
      </c>
      <c r="B40" s="32"/>
      <c r="C40" s="32"/>
      <c r="D40" s="55" t="s">
        <v>16</v>
      </c>
      <c r="E40" s="32"/>
      <c r="F40" s="24" t="s">
        <v>71</v>
      </c>
      <c r="G40" s="29">
        <f t="shared" si="0"/>
        <v>97</v>
      </c>
      <c r="H40" s="33">
        <f aca="true" t="shared" si="12" ref="H40:S40">SUM(H41:H42)</f>
        <v>11</v>
      </c>
      <c r="I40" s="33">
        <f t="shared" si="12"/>
        <v>8</v>
      </c>
      <c r="J40" s="33">
        <f t="shared" si="12"/>
        <v>8</v>
      </c>
      <c r="K40" s="33">
        <f t="shared" si="12"/>
        <v>6</v>
      </c>
      <c r="L40" s="33">
        <f t="shared" si="12"/>
        <v>9</v>
      </c>
      <c r="M40" s="33">
        <f t="shared" si="12"/>
        <v>4</v>
      </c>
      <c r="N40" s="33">
        <f t="shared" si="12"/>
        <v>4</v>
      </c>
      <c r="O40" s="33">
        <f t="shared" si="12"/>
        <v>6</v>
      </c>
      <c r="P40" s="33">
        <f t="shared" si="12"/>
        <v>7</v>
      </c>
      <c r="Q40" s="33">
        <f t="shared" si="12"/>
        <v>13</v>
      </c>
      <c r="R40" s="33">
        <f t="shared" si="12"/>
        <v>13</v>
      </c>
      <c r="S40" s="33">
        <f t="shared" si="12"/>
        <v>8</v>
      </c>
    </row>
    <row r="41" spans="1:19" s="10" customFormat="1" ht="15" customHeight="1">
      <c r="A41" s="31"/>
      <c r="B41" s="32"/>
      <c r="C41" s="32"/>
      <c r="D41" s="55"/>
      <c r="E41" s="32"/>
      <c r="F41" s="32" t="s">
        <v>72</v>
      </c>
      <c r="G41" s="29">
        <f t="shared" si="0"/>
        <v>1</v>
      </c>
      <c r="H41" s="34">
        <v>0</v>
      </c>
      <c r="I41" s="34">
        <v>0</v>
      </c>
      <c r="J41" s="34">
        <v>1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1:19" s="13" customFormat="1" ht="18.75" customHeight="1">
      <c r="A42" s="38"/>
      <c r="B42" s="37"/>
      <c r="C42" s="37"/>
      <c r="D42" s="37"/>
      <c r="E42" s="37"/>
      <c r="F42" s="37" t="s">
        <v>73</v>
      </c>
      <c r="G42" s="29">
        <f t="shared" si="0"/>
        <v>96</v>
      </c>
      <c r="H42" s="34">
        <v>11</v>
      </c>
      <c r="I42" s="34">
        <v>8</v>
      </c>
      <c r="J42" s="34">
        <v>7</v>
      </c>
      <c r="K42" s="34">
        <v>6</v>
      </c>
      <c r="L42" s="34">
        <v>9</v>
      </c>
      <c r="M42" s="34">
        <v>4</v>
      </c>
      <c r="N42" s="34">
        <v>4</v>
      </c>
      <c r="O42" s="34">
        <v>6</v>
      </c>
      <c r="P42" s="34">
        <v>7</v>
      </c>
      <c r="Q42" s="34">
        <v>13</v>
      </c>
      <c r="R42" s="34">
        <v>13</v>
      </c>
      <c r="S42" s="34">
        <v>8</v>
      </c>
    </row>
    <row r="43" spans="1:19" s="13" customFormat="1" ht="15" customHeight="1">
      <c r="A43" s="38">
        <v>2113</v>
      </c>
      <c r="B43" s="37"/>
      <c r="C43" s="37"/>
      <c r="D43" s="58" t="s">
        <v>17</v>
      </c>
      <c r="E43" s="37"/>
      <c r="F43" s="35" t="s">
        <v>71</v>
      </c>
      <c r="G43" s="29">
        <f t="shared" si="0"/>
        <v>58</v>
      </c>
      <c r="H43" s="33">
        <f aca="true" t="shared" si="13" ref="H43:S43">SUM(H44:H45)</f>
        <v>10</v>
      </c>
      <c r="I43" s="33">
        <f t="shared" si="13"/>
        <v>5</v>
      </c>
      <c r="J43" s="33">
        <f t="shared" si="13"/>
        <v>5</v>
      </c>
      <c r="K43" s="33">
        <f t="shared" si="13"/>
        <v>2</v>
      </c>
      <c r="L43" s="33">
        <f t="shared" si="13"/>
        <v>5</v>
      </c>
      <c r="M43" s="33">
        <f t="shared" si="13"/>
        <v>3</v>
      </c>
      <c r="N43" s="33">
        <f t="shared" si="13"/>
        <v>6</v>
      </c>
      <c r="O43" s="33">
        <f t="shared" si="13"/>
        <v>3</v>
      </c>
      <c r="P43" s="33">
        <f t="shared" si="13"/>
        <v>4</v>
      </c>
      <c r="Q43" s="33">
        <f t="shared" si="13"/>
        <v>5</v>
      </c>
      <c r="R43" s="33">
        <f t="shared" si="13"/>
        <v>0</v>
      </c>
      <c r="S43" s="33">
        <f t="shared" si="13"/>
        <v>10</v>
      </c>
    </row>
    <row r="44" spans="1:19" s="13" customFormat="1" ht="15" customHeight="1">
      <c r="A44" s="38"/>
      <c r="B44" s="37"/>
      <c r="C44" s="37"/>
      <c r="D44" s="58"/>
      <c r="E44" s="37"/>
      <c r="F44" s="37" t="s">
        <v>72</v>
      </c>
      <c r="G44" s="29" t="s">
        <v>162</v>
      </c>
      <c r="H44" s="34" t="s">
        <v>162</v>
      </c>
      <c r="I44" s="34" t="s">
        <v>162</v>
      </c>
      <c r="J44" s="34" t="s">
        <v>162</v>
      </c>
      <c r="K44" s="34" t="s">
        <v>162</v>
      </c>
      <c r="L44" s="34" t="s">
        <v>162</v>
      </c>
      <c r="M44" s="34" t="s">
        <v>162</v>
      </c>
      <c r="N44" s="34" t="s">
        <v>162</v>
      </c>
      <c r="O44" s="34" t="s">
        <v>162</v>
      </c>
      <c r="P44" s="34" t="s">
        <v>162</v>
      </c>
      <c r="Q44" s="34" t="s">
        <v>162</v>
      </c>
      <c r="R44" s="34" t="s">
        <v>162</v>
      </c>
      <c r="S44" s="34" t="s">
        <v>162</v>
      </c>
    </row>
    <row r="45" spans="1:19" s="13" customFormat="1" ht="18.75" customHeight="1">
      <c r="A45" s="38"/>
      <c r="B45" s="37"/>
      <c r="C45" s="37"/>
      <c r="D45" s="37"/>
      <c r="E45" s="37"/>
      <c r="F45" s="37" t="s">
        <v>73</v>
      </c>
      <c r="G45" s="29">
        <f t="shared" si="0"/>
        <v>58</v>
      </c>
      <c r="H45" s="44">
        <v>10</v>
      </c>
      <c r="I45" s="44">
        <v>5</v>
      </c>
      <c r="J45" s="44">
        <v>5</v>
      </c>
      <c r="K45" s="44">
        <v>2</v>
      </c>
      <c r="L45" s="44">
        <v>5</v>
      </c>
      <c r="M45" s="44">
        <v>3</v>
      </c>
      <c r="N45" s="44">
        <v>6</v>
      </c>
      <c r="O45" s="44">
        <v>3</v>
      </c>
      <c r="P45" s="44">
        <v>4</v>
      </c>
      <c r="Q45" s="44">
        <v>5</v>
      </c>
      <c r="R45" s="44">
        <v>0</v>
      </c>
      <c r="S45" s="44">
        <v>10</v>
      </c>
    </row>
    <row r="46" spans="1:19" s="13" customFormat="1" ht="15" customHeight="1">
      <c r="A46" s="38">
        <v>2114</v>
      </c>
      <c r="B46" s="37"/>
      <c r="C46" s="37"/>
      <c r="D46" s="58" t="s">
        <v>18</v>
      </c>
      <c r="E46" s="37"/>
      <c r="F46" s="35" t="s">
        <v>71</v>
      </c>
      <c r="G46" s="29">
        <f t="shared" si="0"/>
        <v>38</v>
      </c>
      <c r="H46" s="33">
        <f aca="true" t="shared" si="14" ref="H46:S46">SUM(H47:H48)</f>
        <v>1</v>
      </c>
      <c r="I46" s="33">
        <f t="shared" si="14"/>
        <v>4</v>
      </c>
      <c r="J46" s="33">
        <f t="shared" si="14"/>
        <v>3</v>
      </c>
      <c r="K46" s="33">
        <f t="shared" si="14"/>
        <v>4</v>
      </c>
      <c r="L46" s="33">
        <f t="shared" si="14"/>
        <v>6</v>
      </c>
      <c r="M46" s="33">
        <f t="shared" si="14"/>
        <v>2</v>
      </c>
      <c r="N46" s="33">
        <f t="shared" si="14"/>
        <v>2</v>
      </c>
      <c r="O46" s="33">
        <f t="shared" si="14"/>
        <v>3</v>
      </c>
      <c r="P46" s="33">
        <f t="shared" si="14"/>
        <v>6</v>
      </c>
      <c r="Q46" s="33">
        <f t="shared" si="14"/>
        <v>2</v>
      </c>
      <c r="R46" s="33">
        <f t="shared" si="14"/>
        <v>3</v>
      </c>
      <c r="S46" s="33">
        <f t="shared" si="14"/>
        <v>2</v>
      </c>
    </row>
    <row r="47" spans="1:19" s="13" customFormat="1" ht="15" customHeight="1">
      <c r="A47" s="38"/>
      <c r="B47" s="37"/>
      <c r="C47" s="37"/>
      <c r="D47" s="58"/>
      <c r="E47" s="37"/>
      <c r="F47" s="37" t="s">
        <v>72</v>
      </c>
      <c r="G47" s="29" t="s">
        <v>162</v>
      </c>
      <c r="H47" s="34" t="s">
        <v>163</v>
      </c>
      <c r="I47" s="34" t="s">
        <v>163</v>
      </c>
      <c r="J47" s="34" t="s">
        <v>163</v>
      </c>
      <c r="K47" s="34" t="s">
        <v>163</v>
      </c>
      <c r="L47" s="34" t="s">
        <v>163</v>
      </c>
      <c r="M47" s="34" t="s">
        <v>163</v>
      </c>
      <c r="N47" s="34" t="s">
        <v>163</v>
      </c>
      <c r="O47" s="34" t="s">
        <v>163</v>
      </c>
      <c r="P47" s="34" t="s">
        <v>163</v>
      </c>
      <c r="Q47" s="34" t="s">
        <v>163</v>
      </c>
      <c r="R47" s="34" t="s">
        <v>163</v>
      </c>
      <c r="S47" s="34" t="s">
        <v>163</v>
      </c>
    </row>
    <row r="48" spans="1:19" s="13" customFormat="1" ht="18.75" customHeight="1">
      <c r="A48" s="38"/>
      <c r="B48" s="37"/>
      <c r="C48" s="37"/>
      <c r="D48" s="37"/>
      <c r="E48" s="37"/>
      <c r="F48" s="37" t="s">
        <v>73</v>
      </c>
      <c r="G48" s="29">
        <f t="shared" si="0"/>
        <v>38</v>
      </c>
      <c r="H48" s="34">
        <v>1</v>
      </c>
      <c r="I48" s="34">
        <v>4</v>
      </c>
      <c r="J48" s="34">
        <v>3</v>
      </c>
      <c r="K48" s="34">
        <v>4</v>
      </c>
      <c r="L48" s="34">
        <v>6</v>
      </c>
      <c r="M48" s="34">
        <v>2</v>
      </c>
      <c r="N48" s="34">
        <v>2</v>
      </c>
      <c r="O48" s="34">
        <v>3</v>
      </c>
      <c r="P48" s="34">
        <v>6</v>
      </c>
      <c r="Q48" s="34">
        <v>2</v>
      </c>
      <c r="R48" s="34">
        <v>3</v>
      </c>
      <c r="S48" s="34">
        <v>2</v>
      </c>
    </row>
    <row r="49" spans="1:19" s="13" customFormat="1" ht="15" customHeight="1">
      <c r="A49" s="38">
        <v>2115</v>
      </c>
      <c r="B49" s="37"/>
      <c r="C49" s="37"/>
      <c r="D49" s="58" t="s">
        <v>19</v>
      </c>
      <c r="E49" s="37"/>
      <c r="F49" s="35" t="s">
        <v>71</v>
      </c>
      <c r="G49" s="29">
        <f t="shared" si="0"/>
        <v>90</v>
      </c>
      <c r="H49" s="33">
        <f aca="true" t="shared" si="15" ref="H49:S49">SUM(H50:H51)</f>
        <v>9</v>
      </c>
      <c r="I49" s="33">
        <f t="shared" si="15"/>
        <v>11</v>
      </c>
      <c r="J49" s="33">
        <f t="shared" si="15"/>
        <v>10</v>
      </c>
      <c r="K49" s="33">
        <f t="shared" si="15"/>
        <v>7</v>
      </c>
      <c r="L49" s="33">
        <f t="shared" si="15"/>
        <v>5</v>
      </c>
      <c r="M49" s="33">
        <f t="shared" si="15"/>
        <v>1</v>
      </c>
      <c r="N49" s="33">
        <f t="shared" si="15"/>
        <v>9</v>
      </c>
      <c r="O49" s="33">
        <f t="shared" si="15"/>
        <v>7</v>
      </c>
      <c r="P49" s="33">
        <f t="shared" si="15"/>
        <v>9</v>
      </c>
      <c r="Q49" s="33">
        <f t="shared" si="15"/>
        <v>6</v>
      </c>
      <c r="R49" s="33">
        <f t="shared" si="15"/>
        <v>10</v>
      </c>
      <c r="S49" s="33">
        <f t="shared" si="15"/>
        <v>6</v>
      </c>
    </row>
    <row r="50" spans="1:19" s="13" customFormat="1" ht="15" customHeight="1">
      <c r="A50" s="38"/>
      <c r="B50" s="37"/>
      <c r="C50" s="37"/>
      <c r="D50" s="58"/>
      <c r="E50" s="37"/>
      <c r="F50" s="37" t="s">
        <v>72</v>
      </c>
      <c r="G50" s="29">
        <f t="shared" si="0"/>
        <v>90</v>
      </c>
      <c r="H50" s="34">
        <v>9</v>
      </c>
      <c r="I50" s="34">
        <v>11</v>
      </c>
      <c r="J50" s="34">
        <v>10</v>
      </c>
      <c r="K50" s="34">
        <v>7</v>
      </c>
      <c r="L50" s="34">
        <v>5</v>
      </c>
      <c r="M50" s="34">
        <v>1</v>
      </c>
      <c r="N50" s="34">
        <v>9</v>
      </c>
      <c r="O50" s="34">
        <v>7</v>
      </c>
      <c r="P50" s="34">
        <v>9</v>
      </c>
      <c r="Q50" s="34">
        <v>6</v>
      </c>
      <c r="R50" s="34">
        <v>10</v>
      </c>
      <c r="S50" s="34">
        <v>6</v>
      </c>
    </row>
    <row r="51" spans="1:19" s="13" customFormat="1" ht="15" customHeight="1">
      <c r="A51" s="45"/>
      <c r="B51" s="41"/>
      <c r="C51" s="41"/>
      <c r="D51" s="41"/>
      <c r="E51" s="41"/>
      <c r="F51" s="41" t="s">
        <v>73</v>
      </c>
      <c r="G51" s="46" t="s">
        <v>163</v>
      </c>
      <c r="H51" s="47" t="s">
        <v>163</v>
      </c>
      <c r="I51" s="47" t="s">
        <v>163</v>
      </c>
      <c r="J51" s="47" t="s">
        <v>163</v>
      </c>
      <c r="K51" s="47" t="s">
        <v>163</v>
      </c>
      <c r="L51" s="47" t="s">
        <v>163</v>
      </c>
      <c r="M51" s="47" t="s">
        <v>163</v>
      </c>
      <c r="N51" s="47" t="s">
        <v>163</v>
      </c>
      <c r="O51" s="47" t="s">
        <v>163</v>
      </c>
      <c r="P51" s="47" t="s">
        <v>163</v>
      </c>
      <c r="Q51" s="47" t="s">
        <v>163</v>
      </c>
      <c r="R51" s="47" t="s">
        <v>163</v>
      </c>
      <c r="S51" s="47" t="s">
        <v>163</v>
      </c>
    </row>
    <row r="52" spans="1:19" s="16" customFormat="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6" customFormat="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6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6" customFormat="1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3" customFormat="1" ht="15" customHeight="1">
      <c r="A59" s="6"/>
      <c r="B59" s="5"/>
      <c r="C59" s="5"/>
      <c r="D59" s="5"/>
      <c r="E59" s="5"/>
      <c r="F59" s="5" t="s">
        <v>72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3" customFormat="1" ht="15" customHeight="1">
      <c r="A60" s="6"/>
      <c r="B60" s="5"/>
      <c r="C60" s="5"/>
      <c r="D60" s="5"/>
      <c r="E60" s="5"/>
      <c r="F60" s="5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D10:D11"/>
    <mergeCell ref="D7:D8"/>
    <mergeCell ref="B5:F5"/>
    <mergeCell ref="B6:F6"/>
    <mergeCell ref="D22:D23"/>
    <mergeCell ref="D19:D20"/>
    <mergeCell ref="D16:D17"/>
    <mergeCell ref="D13:D14"/>
    <mergeCell ref="D49:D50"/>
    <mergeCell ref="D46:D47"/>
    <mergeCell ref="D43:D44"/>
    <mergeCell ref="D40:D41"/>
    <mergeCell ref="D37:D38"/>
    <mergeCell ref="D34:D35"/>
    <mergeCell ref="D31:D32"/>
    <mergeCell ref="D28:D29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F1:P2"/>
    <mergeCell ref="K5:K6"/>
    <mergeCell ref="L5:L6"/>
    <mergeCell ref="M5:M6"/>
    <mergeCell ref="P5:P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78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3" t="s">
        <v>165</v>
      </c>
    </row>
    <row r="5" spans="1:19" s="10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0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0" customFormat="1" ht="15" customHeight="1">
      <c r="A7" s="31">
        <v>2116</v>
      </c>
      <c r="B7" s="32"/>
      <c r="C7" s="32"/>
      <c r="D7" s="59" t="s">
        <v>20</v>
      </c>
      <c r="E7" s="32"/>
      <c r="F7" s="24" t="s">
        <v>71</v>
      </c>
      <c r="G7" s="29">
        <f aca="true" t="shared" si="0" ref="G7:G51">SUM(H7:S7)</f>
        <v>72</v>
      </c>
      <c r="H7" s="33">
        <f>SUM(H8:H9)</f>
        <v>4</v>
      </c>
      <c r="I7" s="33">
        <f aca="true" t="shared" si="1" ref="I7:S7">SUM(I8:I9)</f>
        <v>6</v>
      </c>
      <c r="J7" s="33">
        <f t="shared" si="1"/>
        <v>6</v>
      </c>
      <c r="K7" s="33">
        <f t="shared" si="1"/>
        <v>9</v>
      </c>
      <c r="L7" s="33">
        <f t="shared" si="1"/>
        <v>7</v>
      </c>
      <c r="M7" s="33">
        <f t="shared" si="1"/>
        <v>6</v>
      </c>
      <c r="N7" s="33">
        <f t="shared" si="1"/>
        <v>7</v>
      </c>
      <c r="O7" s="33">
        <f t="shared" si="1"/>
        <v>5</v>
      </c>
      <c r="P7" s="33">
        <f t="shared" si="1"/>
        <v>1</v>
      </c>
      <c r="Q7" s="33">
        <f t="shared" si="1"/>
        <v>6</v>
      </c>
      <c r="R7" s="33">
        <f t="shared" si="1"/>
        <v>7</v>
      </c>
      <c r="S7" s="33">
        <f t="shared" si="1"/>
        <v>8</v>
      </c>
    </row>
    <row r="8" spans="1:19" s="10" customFormat="1" ht="15" customHeight="1">
      <c r="A8" s="31"/>
      <c r="B8" s="32"/>
      <c r="C8" s="32"/>
      <c r="D8" s="55"/>
      <c r="E8" s="32"/>
      <c r="F8" s="32" t="s">
        <v>72</v>
      </c>
      <c r="G8" s="29">
        <f t="shared" si="0"/>
        <v>46</v>
      </c>
      <c r="H8" s="34">
        <v>4</v>
      </c>
      <c r="I8" s="34">
        <v>2</v>
      </c>
      <c r="J8" s="34">
        <v>2</v>
      </c>
      <c r="K8" s="34">
        <v>6</v>
      </c>
      <c r="L8" s="34">
        <v>3</v>
      </c>
      <c r="M8" s="34">
        <v>5</v>
      </c>
      <c r="N8" s="34">
        <v>6</v>
      </c>
      <c r="O8" s="34">
        <v>4</v>
      </c>
      <c r="P8" s="34">
        <v>0</v>
      </c>
      <c r="Q8" s="34">
        <v>3</v>
      </c>
      <c r="R8" s="34">
        <v>4</v>
      </c>
      <c r="S8" s="34">
        <v>7</v>
      </c>
    </row>
    <row r="9" spans="1:19" s="10" customFormat="1" ht="18.75" customHeight="1">
      <c r="A9" s="31"/>
      <c r="B9" s="32"/>
      <c r="C9" s="32"/>
      <c r="D9" s="32"/>
      <c r="E9" s="32"/>
      <c r="F9" s="32" t="s">
        <v>73</v>
      </c>
      <c r="G9" s="29">
        <f t="shared" si="0"/>
        <v>26</v>
      </c>
      <c r="H9" s="34">
        <v>0</v>
      </c>
      <c r="I9" s="34">
        <v>4</v>
      </c>
      <c r="J9" s="34">
        <v>4</v>
      </c>
      <c r="K9" s="34">
        <v>3</v>
      </c>
      <c r="L9" s="34">
        <v>4</v>
      </c>
      <c r="M9" s="34">
        <v>1</v>
      </c>
      <c r="N9" s="34">
        <v>1</v>
      </c>
      <c r="O9" s="34">
        <v>1</v>
      </c>
      <c r="P9" s="34">
        <v>1</v>
      </c>
      <c r="Q9" s="34">
        <v>3</v>
      </c>
      <c r="R9" s="34">
        <v>3</v>
      </c>
      <c r="S9" s="34">
        <v>1</v>
      </c>
    </row>
    <row r="10" spans="1:19" s="10" customFormat="1" ht="15" customHeight="1">
      <c r="A10" s="31">
        <v>2117</v>
      </c>
      <c r="B10" s="32"/>
      <c r="C10" s="32"/>
      <c r="D10" s="55" t="s">
        <v>100</v>
      </c>
      <c r="E10" s="32"/>
      <c r="F10" s="24" t="s">
        <v>71</v>
      </c>
      <c r="G10" s="29">
        <f t="shared" si="0"/>
        <v>25</v>
      </c>
      <c r="H10" s="33">
        <f aca="true" t="shared" si="2" ref="H10:S10">SUM(H11:H12)</f>
        <v>2</v>
      </c>
      <c r="I10" s="33">
        <f t="shared" si="2"/>
        <v>0</v>
      </c>
      <c r="J10" s="33">
        <f t="shared" si="2"/>
        <v>1</v>
      </c>
      <c r="K10" s="33">
        <f t="shared" si="2"/>
        <v>3</v>
      </c>
      <c r="L10" s="33">
        <f t="shared" si="2"/>
        <v>3</v>
      </c>
      <c r="M10" s="33">
        <f t="shared" si="2"/>
        <v>2</v>
      </c>
      <c r="N10" s="33">
        <f t="shared" si="2"/>
        <v>0</v>
      </c>
      <c r="O10" s="33">
        <f t="shared" si="2"/>
        <v>1</v>
      </c>
      <c r="P10" s="33">
        <f t="shared" si="2"/>
        <v>1</v>
      </c>
      <c r="Q10" s="33">
        <f t="shared" si="2"/>
        <v>8</v>
      </c>
      <c r="R10" s="33">
        <f t="shared" si="2"/>
        <v>0</v>
      </c>
      <c r="S10" s="33">
        <f t="shared" si="2"/>
        <v>4</v>
      </c>
    </row>
    <row r="11" spans="1:19" s="10" customFormat="1" ht="15" customHeight="1">
      <c r="A11" s="31"/>
      <c r="B11" s="32"/>
      <c r="C11" s="32"/>
      <c r="D11" s="55"/>
      <c r="E11" s="32"/>
      <c r="F11" s="32" t="s">
        <v>72</v>
      </c>
      <c r="G11" s="29">
        <f t="shared" si="0"/>
        <v>11</v>
      </c>
      <c r="H11" s="34">
        <v>1</v>
      </c>
      <c r="I11" s="34">
        <v>0</v>
      </c>
      <c r="J11" s="34">
        <v>1</v>
      </c>
      <c r="K11" s="34">
        <v>2</v>
      </c>
      <c r="L11" s="34">
        <v>2</v>
      </c>
      <c r="M11" s="34">
        <v>1</v>
      </c>
      <c r="N11" s="34">
        <v>0</v>
      </c>
      <c r="O11" s="34">
        <v>0</v>
      </c>
      <c r="P11" s="34">
        <v>0</v>
      </c>
      <c r="Q11" s="34">
        <v>1</v>
      </c>
      <c r="R11" s="34">
        <v>0</v>
      </c>
      <c r="S11" s="34">
        <v>3</v>
      </c>
    </row>
    <row r="12" spans="1:19" s="10" customFormat="1" ht="18.75" customHeight="1">
      <c r="A12" s="31"/>
      <c r="B12" s="32"/>
      <c r="C12" s="32"/>
      <c r="D12" s="32"/>
      <c r="E12" s="32"/>
      <c r="F12" s="32" t="s">
        <v>73</v>
      </c>
      <c r="G12" s="29">
        <f t="shared" si="0"/>
        <v>14</v>
      </c>
      <c r="H12" s="34">
        <v>1</v>
      </c>
      <c r="I12" s="34">
        <v>0</v>
      </c>
      <c r="J12" s="34">
        <v>0</v>
      </c>
      <c r="K12" s="34">
        <v>1</v>
      </c>
      <c r="L12" s="34">
        <v>1</v>
      </c>
      <c r="M12" s="34">
        <v>1</v>
      </c>
      <c r="N12" s="34">
        <v>0</v>
      </c>
      <c r="O12" s="34">
        <v>1</v>
      </c>
      <c r="P12" s="34">
        <v>1</v>
      </c>
      <c r="Q12" s="34">
        <v>7</v>
      </c>
      <c r="R12" s="34">
        <v>0</v>
      </c>
      <c r="S12" s="34">
        <v>1</v>
      </c>
    </row>
    <row r="13" spans="1:19" s="10" customFormat="1" ht="15" customHeight="1">
      <c r="A13" s="31">
        <v>2118</v>
      </c>
      <c r="B13" s="32"/>
      <c r="C13" s="32"/>
      <c r="D13" s="55" t="s">
        <v>21</v>
      </c>
      <c r="E13" s="32"/>
      <c r="F13" s="24" t="s">
        <v>71</v>
      </c>
      <c r="G13" s="29">
        <f t="shared" si="0"/>
        <v>97</v>
      </c>
      <c r="H13" s="33">
        <f aca="true" t="shared" si="3" ref="H13:S13">SUM(H14:H15)</f>
        <v>12</v>
      </c>
      <c r="I13" s="33">
        <f t="shared" si="3"/>
        <v>7</v>
      </c>
      <c r="J13" s="33">
        <f t="shared" si="3"/>
        <v>4</v>
      </c>
      <c r="K13" s="33">
        <f t="shared" si="3"/>
        <v>9</v>
      </c>
      <c r="L13" s="33">
        <f t="shared" si="3"/>
        <v>9</v>
      </c>
      <c r="M13" s="33">
        <f t="shared" si="3"/>
        <v>7</v>
      </c>
      <c r="N13" s="33">
        <f t="shared" si="3"/>
        <v>8</v>
      </c>
      <c r="O13" s="33">
        <f t="shared" si="3"/>
        <v>9</v>
      </c>
      <c r="P13" s="33">
        <f t="shared" si="3"/>
        <v>8</v>
      </c>
      <c r="Q13" s="33">
        <f t="shared" si="3"/>
        <v>6</v>
      </c>
      <c r="R13" s="33">
        <f t="shared" si="3"/>
        <v>11</v>
      </c>
      <c r="S13" s="33">
        <f t="shared" si="3"/>
        <v>7</v>
      </c>
    </row>
    <row r="14" spans="1:19" s="10" customFormat="1" ht="15" customHeight="1">
      <c r="A14" s="31"/>
      <c r="B14" s="32"/>
      <c r="C14" s="32"/>
      <c r="D14" s="55"/>
      <c r="E14" s="32"/>
      <c r="F14" s="32" t="s">
        <v>72</v>
      </c>
      <c r="G14" s="29">
        <f t="shared" si="0"/>
        <v>56</v>
      </c>
      <c r="H14" s="34">
        <v>6</v>
      </c>
      <c r="I14" s="34">
        <v>5</v>
      </c>
      <c r="J14" s="34">
        <v>4</v>
      </c>
      <c r="K14" s="34">
        <v>5</v>
      </c>
      <c r="L14" s="34">
        <v>2</v>
      </c>
      <c r="M14" s="34">
        <v>3</v>
      </c>
      <c r="N14" s="34">
        <v>4</v>
      </c>
      <c r="O14" s="34">
        <v>7</v>
      </c>
      <c r="P14" s="34">
        <v>5</v>
      </c>
      <c r="Q14" s="34">
        <v>2</v>
      </c>
      <c r="R14" s="34">
        <v>10</v>
      </c>
      <c r="S14" s="34">
        <v>3</v>
      </c>
    </row>
    <row r="15" spans="1:19" s="10" customFormat="1" ht="18.75" customHeight="1">
      <c r="A15" s="31"/>
      <c r="B15" s="32"/>
      <c r="C15" s="32"/>
      <c r="D15" s="32"/>
      <c r="E15" s="32"/>
      <c r="F15" s="32" t="s">
        <v>73</v>
      </c>
      <c r="G15" s="29">
        <f t="shared" si="0"/>
        <v>41</v>
      </c>
      <c r="H15" s="34">
        <v>6</v>
      </c>
      <c r="I15" s="34">
        <v>2</v>
      </c>
      <c r="J15" s="34">
        <v>0</v>
      </c>
      <c r="K15" s="34">
        <v>4</v>
      </c>
      <c r="L15" s="34">
        <v>7</v>
      </c>
      <c r="M15" s="34">
        <v>4</v>
      </c>
      <c r="N15" s="34">
        <v>4</v>
      </c>
      <c r="O15" s="34">
        <v>2</v>
      </c>
      <c r="P15" s="34">
        <v>3</v>
      </c>
      <c r="Q15" s="34">
        <v>4</v>
      </c>
      <c r="R15" s="34">
        <v>1</v>
      </c>
      <c r="S15" s="34">
        <v>4</v>
      </c>
    </row>
    <row r="16" spans="1:19" s="10" customFormat="1" ht="15" customHeight="1">
      <c r="A16" s="31">
        <v>2119</v>
      </c>
      <c r="B16" s="32"/>
      <c r="C16" s="32"/>
      <c r="D16" s="55" t="s">
        <v>127</v>
      </c>
      <c r="E16" s="32"/>
      <c r="F16" s="24" t="s">
        <v>71</v>
      </c>
      <c r="G16" s="29">
        <f t="shared" si="0"/>
        <v>121</v>
      </c>
      <c r="H16" s="33">
        <f aca="true" t="shared" si="4" ref="H16:S16">SUM(H17:H18)</f>
        <v>10</v>
      </c>
      <c r="I16" s="33">
        <f t="shared" si="4"/>
        <v>10</v>
      </c>
      <c r="J16" s="33">
        <f t="shared" si="4"/>
        <v>8</v>
      </c>
      <c r="K16" s="33">
        <f t="shared" si="4"/>
        <v>5</v>
      </c>
      <c r="L16" s="33">
        <f t="shared" si="4"/>
        <v>11</v>
      </c>
      <c r="M16" s="33">
        <f t="shared" si="4"/>
        <v>7</v>
      </c>
      <c r="N16" s="33">
        <f t="shared" si="4"/>
        <v>12</v>
      </c>
      <c r="O16" s="33">
        <f t="shared" si="4"/>
        <v>6</v>
      </c>
      <c r="P16" s="33">
        <f t="shared" si="4"/>
        <v>12</v>
      </c>
      <c r="Q16" s="33">
        <f t="shared" si="4"/>
        <v>12</v>
      </c>
      <c r="R16" s="33">
        <f t="shared" si="4"/>
        <v>16</v>
      </c>
      <c r="S16" s="33">
        <f t="shared" si="4"/>
        <v>12</v>
      </c>
    </row>
    <row r="17" spans="1:19" s="10" customFormat="1" ht="15" customHeight="1">
      <c r="A17" s="31"/>
      <c r="B17" s="32"/>
      <c r="C17" s="32"/>
      <c r="D17" s="55"/>
      <c r="E17" s="32"/>
      <c r="F17" s="32" t="s">
        <v>72</v>
      </c>
      <c r="G17" s="29">
        <f t="shared" si="0"/>
        <v>76</v>
      </c>
      <c r="H17" s="34">
        <v>7</v>
      </c>
      <c r="I17" s="34">
        <v>6</v>
      </c>
      <c r="J17" s="34">
        <v>6</v>
      </c>
      <c r="K17" s="34">
        <v>3</v>
      </c>
      <c r="L17" s="34">
        <v>7</v>
      </c>
      <c r="M17" s="34">
        <v>3</v>
      </c>
      <c r="N17" s="34">
        <v>4</v>
      </c>
      <c r="O17" s="34">
        <v>4</v>
      </c>
      <c r="P17" s="34">
        <v>8</v>
      </c>
      <c r="Q17" s="34">
        <v>11</v>
      </c>
      <c r="R17" s="34">
        <v>12</v>
      </c>
      <c r="S17" s="34">
        <v>5</v>
      </c>
    </row>
    <row r="18" spans="1:19" s="10" customFormat="1" ht="18.75" customHeight="1">
      <c r="A18" s="31"/>
      <c r="B18" s="32"/>
      <c r="C18" s="32"/>
      <c r="D18" s="32"/>
      <c r="E18" s="32"/>
      <c r="F18" s="32" t="s">
        <v>73</v>
      </c>
      <c r="G18" s="29">
        <f t="shared" si="0"/>
        <v>45</v>
      </c>
      <c r="H18" s="34">
        <v>3</v>
      </c>
      <c r="I18" s="34">
        <v>4</v>
      </c>
      <c r="J18" s="34">
        <v>2</v>
      </c>
      <c r="K18" s="34">
        <v>2</v>
      </c>
      <c r="L18" s="34">
        <v>4</v>
      </c>
      <c r="M18" s="34">
        <v>4</v>
      </c>
      <c r="N18" s="34">
        <v>8</v>
      </c>
      <c r="O18" s="34">
        <v>2</v>
      </c>
      <c r="P18" s="34">
        <v>4</v>
      </c>
      <c r="Q18" s="34">
        <v>1</v>
      </c>
      <c r="R18" s="34">
        <v>4</v>
      </c>
      <c r="S18" s="34">
        <v>7</v>
      </c>
    </row>
    <row r="19" spans="1:19" s="10" customFormat="1" ht="15" customHeight="1">
      <c r="A19" s="31">
        <v>2120</v>
      </c>
      <c r="B19" s="32"/>
      <c r="C19" s="32"/>
      <c r="D19" s="55" t="s">
        <v>134</v>
      </c>
      <c r="E19" s="32"/>
      <c r="F19" s="24" t="s">
        <v>71</v>
      </c>
      <c r="G19" s="29">
        <f t="shared" si="0"/>
        <v>51</v>
      </c>
      <c r="H19" s="33">
        <f aca="true" t="shared" si="5" ref="H19:S19">SUM(H20:H21)</f>
        <v>5</v>
      </c>
      <c r="I19" s="33">
        <f t="shared" si="5"/>
        <v>5</v>
      </c>
      <c r="J19" s="33">
        <f t="shared" si="5"/>
        <v>6</v>
      </c>
      <c r="K19" s="33">
        <f t="shared" si="5"/>
        <v>4</v>
      </c>
      <c r="L19" s="33">
        <f t="shared" si="5"/>
        <v>5</v>
      </c>
      <c r="M19" s="33">
        <f t="shared" si="5"/>
        <v>5</v>
      </c>
      <c r="N19" s="33">
        <f t="shared" si="5"/>
        <v>1</v>
      </c>
      <c r="O19" s="33">
        <f t="shared" si="5"/>
        <v>2</v>
      </c>
      <c r="P19" s="33">
        <f t="shared" si="5"/>
        <v>3</v>
      </c>
      <c r="Q19" s="33">
        <f t="shared" si="5"/>
        <v>1</v>
      </c>
      <c r="R19" s="33">
        <f t="shared" si="5"/>
        <v>3</v>
      </c>
      <c r="S19" s="33">
        <f t="shared" si="5"/>
        <v>11</v>
      </c>
    </row>
    <row r="20" spans="1:19" s="10" customFormat="1" ht="15" customHeight="1">
      <c r="A20" s="31"/>
      <c r="B20" s="32"/>
      <c r="C20" s="32"/>
      <c r="D20" s="67"/>
      <c r="E20" s="32"/>
      <c r="F20" s="32" t="s">
        <v>72</v>
      </c>
      <c r="G20" s="29">
        <f t="shared" si="0"/>
        <v>29</v>
      </c>
      <c r="H20" s="34">
        <v>3</v>
      </c>
      <c r="I20" s="34">
        <v>5</v>
      </c>
      <c r="J20" s="34">
        <v>4</v>
      </c>
      <c r="K20" s="34">
        <v>2</v>
      </c>
      <c r="L20" s="34">
        <v>2</v>
      </c>
      <c r="M20" s="34">
        <v>2</v>
      </c>
      <c r="N20" s="34">
        <v>0</v>
      </c>
      <c r="O20" s="34">
        <v>2</v>
      </c>
      <c r="P20" s="34">
        <v>1</v>
      </c>
      <c r="Q20" s="34">
        <v>1</v>
      </c>
      <c r="R20" s="34">
        <v>1</v>
      </c>
      <c r="S20" s="34">
        <v>6</v>
      </c>
    </row>
    <row r="21" spans="1:19" s="10" customFormat="1" ht="18.75" customHeight="1">
      <c r="A21" s="31"/>
      <c r="B21" s="32"/>
      <c r="C21" s="32"/>
      <c r="D21" s="32"/>
      <c r="E21" s="32"/>
      <c r="F21" s="32" t="s">
        <v>73</v>
      </c>
      <c r="G21" s="29">
        <f t="shared" si="0"/>
        <v>22</v>
      </c>
      <c r="H21" s="34">
        <v>2</v>
      </c>
      <c r="I21" s="34">
        <v>0</v>
      </c>
      <c r="J21" s="34">
        <v>2</v>
      </c>
      <c r="K21" s="34">
        <v>2</v>
      </c>
      <c r="L21" s="34">
        <v>3</v>
      </c>
      <c r="M21" s="34">
        <v>3</v>
      </c>
      <c r="N21" s="34">
        <v>1</v>
      </c>
      <c r="O21" s="34">
        <v>0</v>
      </c>
      <c r="P21" s="34">
        <v>2</v>
      </c>
      <c r="Q21" s="34">
        <v>0</v>
      </c>
      <c r="R21" s="34">
        <v>2</v>
      </c>
      <c r="S21" s="34">
        <v>5</v>
      </c>
    </row>
    <row r="22" spans="1:19" s="10" customFormat="1" ht="15" customHeight="1">
      <c r="A22" s="31">
        <v>2121</v>
      </c>
      <c r="B22" s="32"/>
      <c r="C22" s="32"/>
      <c r="D22" s="55" t="s">
        <v>22</v>
      </c>
      <c r="E22" s="32"/>
      <c r="F22" s="24" t="s">
        <v>71</v>
      </c>
      <c r="G22" s="29">
        <f t="shared" si="0"/>
        <v>194</v>
      </c>
      <c r="H22" s="33">
        <f aca="true" t="shared" si="6" ref="H22:S22">SUM(H23:H24)</f>
        <v>18</v>
      </c>
      <c r="I22" s="33">
        <f t="shared" si="6"/>
        <v>19</v>
      </c>
      <c r="J22" s="33">
        <f t="shared" si="6"/>
        <v>21</v>
      </c>
      <c r="K22" s="33">
        <f t="shared" si="6"/>
        <v>14</v>
      </c>
      <c r="L22" s="33">
        <f t="shared" si="6"/>
        <v>19</v>
      </c>
      <c r="M22" s="33">
        <f t="shared" si="6"/>
        <v>12</v>
      </c>
      <c r="N22" s="33">
        <f t="shared" si="6"/>
        <v>13</v>
      </c>
      <c r="O22" s="33">
        <f t="shared" si="6"/>
        <v>18</v>
      </c>
      <c r="P22" s="33">
        <f t="shared" si="6"/>
        <v>14</v>
      </c>
      <c r="Q22" s="33">
        <f t="shared" si="6"/>
        <v>18</v>
      </c>
      <c r="R22" s="33">
        <f t="shared" si="6"/>
        <v>13</v>
      </c>
      <c r="S22" s="33">
        <f t="shared" si="6"/>
        <v>15</v>
      </c>
    </row>
    <row r="23" spans="1:19" s="10" customFormat="1" ht="15" customHeight="1">
      <c r="A23" s="31"/>
      <c r="B23" s="32"/>
      <c r="C23" s="32"/>
      <c r="D23" s="55"/>
      <c r="E23" s="32"/>
      <c r="F23" s="32" t="s">
        <v>72</v>
      </c>
      <c r="G23" s="29">
        <f t="shared" si="0"/>
        <v>109</v>
      </c>
      <c r="H23" s="34">
        <v>9</v>
      </c>
      <c r="I23" s="34">
        <v>9</v>
      </c>
      <c r="J23" s="34">
        <v>14</v>
      </c>
      <c r="K23" s="34">
        <v>8</v>
      </c>
      <c r="L23" s="34">
        <v>7</v>
      </c>
      <c r="M23" s="34">
        <v>9</v>
      </c>
      <c r="N23" s="34">
        <v>9</v>
      </c>
      <c r="O23" s="34">
        <v>13</v>
      </c>
      <c r="P23" s="34">
        <v>10</v>
      </c>
      <c r="Q23" s="34">
        <v>6</v>
      </c>
      <c r="R23" s="34">
        <v>7</v>
      </c>
      <c r="S23" s="34">
        <v>8</v>
      </c>
    </row>
    <row r="24" spans="1:19" s="10" customFormat="1" ht="18.75" customHeight="1">
      <c r="A24" s="31"/>
      <c r="B24" s="32"/>
      <c r="C24" s="32"/>
      <c r="D24" s="32"/>
      <c r="E24" s="32"/>
      <c r="F24" s="32" t="s">
        <v>73</v>
      </c>
      <c r="G24" s="29">
        <f t="shared" si="0"/>
        <v>85</v>
      </c>
      <c r="H24" s="34">
        <v>9</v>
      </c>
      <c r="I24" s="34">
        <v>10</v>
      </c>
      <c r="J24" s="34">
        <v>7</v>
      </c>
      <c r="K24" s="34">
        <v>6</v>
      </c>
      <c r="L24" s="34">
        <v>12</v>
      </c>
      <c r="M24" s="34">
        <v>3</v>
      </c>
      <c r="N24" s="34">
        <v>4</v>
      </c>
      <c r="O24" s="34">
        <v>5</v>
      </c>
      <c r="P24" s="34">
        <v>4</v>
      </c>
      <c r="Q24" s="34">
        <v>12</v>
      </c>
      <c r="R24" s="34">
        <v>6</v>
      </c>
      <c r="S24" s="34">
        <v>7</v>
      </c>
    </row>
    <row r="25" spans="1:19" s="10" customFormat="1" ht="15" customHeight="1">
      <c r="A25" s="31">
        <v>2200</v>
      </c>
      <c r="B25" s="32"/>
      <c r="C25" s="55" t="s">
        <v>23</v>
      </c>
      <c r="D25" s="67"/>
      <c r="E25" s="32"/>
      <c r="F25" s="24" t="s">
        <v>71</v>
      </c>
      <c r="G25" s="29">
        <f t="shared" si="0"/>
        <v>84</v>
      </c>
      <c r="H25" s="33">
        <f aca="true" t="shared" si="7" ref="H25:S25">SUM(H26:H27)</f>
        <v>3</v>
      </c>
      <c r="I25" s="33">
        <f t="shared" si="7"/>
        <v>5</v>
      </c>
      <c r="J25" s="33">
        <f t="shared" si="7"/>
        <v>3</v>
      </c>
      <c r="K25" s="33">
        <f t="shared" si="7"/>
        <v>8</v>
      </c>
      <c r="L25" s="33">
        <f t="shared" si="7"/>
        <v>6</v>
      </c>
      <c r="M25" s="33">
        <f t="shared" si="7"/>
        <v>4</v>
      </c>
      <c r="N25" s="33">
        <f t="shared" si="7"/>
        <v>7</v>
      </c>
      <c r="O25" s="33">
        <f t="shared" si="7"/>
        <v>4</v>
      </c>
      <c r="P25" s="33">
        <f t="shared" si="7"/>
        <v>13</v>
      </c>
      <c r="Q25" s="33">
        <f t="shared" si="7"/>
        <v>10</v>
      </c>
      <c r="R25" s="33">
        <f t="shared" si="7"/>
        <v>12</v>
      </c>
      <c r="S25" s="33">
        <f t="shared" si="7"/>
        <v>9</v>
      </c>
    </row>
    <row r="26" spans="1:19" s="10" customFormat="1" ht="15" customHeight="1">
      <c r="A26" s="31"/>
      <c r="B26" s="32"/>
      <c r="C26" s="67"/>
      <c r="D26" s="67"/>
      <c r="E26" s="32"/>
      <c r="F26" s="32" t="s">
        <v>72</v>
      </c>
      <c r="G26" s="29">
        <f t="shared" si="0"/>
        <v>32</v>
      </c>
      <c r="H26" s="33">
        <f>H29+H32</f>
        <v>1</v>
      </c>
      <c r="I26" s="33">
        <f aca="true" t="shared" si="8" ref="I26:O26">I29+I32</f>
        <v>2</v>
      </c>
      <c r="J26" s="33">
        <f t="shared" si="8"/>
        <v>0</v>
      </c>
      <c r="K26" s="33">
        <f t="shared" si="8"/>
        <v>2</v>
      </c>
      <c r="L26" s="33">
        <f t="shared" si="8"/>
        <v>0</v>
      </c>
      <c r="M26" s="33">
        <f t="shared" si="8"/>
        <v>2</v>
      </c>
      <c r="N26" s="33">
        <f t="shared" si="8"/>
        <v>5</v>
      </c>
      <c r="O26" s="33">
        <f t="shared" si="8"/>
        <v>3</v>
      </c>
      <c r="P26" s="33">
        <f aca="true" t="shared" si="9" ref="P26:S27">P29+P32</f>
        <v>3</v>
      </c>
      <c r="Q26" s="33">
        <f t="shared" si="9"/>
        <v>5</v>
      </c>
      <c r="R26" s="33">
        <f t="shared" si="9"/>
        <v>6</v>
      </c>
      <c r="S26" s="33">
        <f t="shared" si="9"/>
        <v>3</v>
      </c>
    </row>
    <row r="27" spans="1:19" s="10" customFormat="1" ht="18.75" customHeight="1">
      <c r="A27" s="31"/>
      <c r="B27" s="32"/>
      <c r="C27" s="32"/>
      <c r="D27" s="32"/>
      <c r="E27" s="32"/>
      <c r="F27" s="32" t="s">
        <v>73</v>
      </c>
      <c r="G27" s="29">
        <f t="shared" si="0"/>
        <v>52</v>
      </c>
      <c r="H27" s="33">
        <f>H30+H33</f>
        <v>2</v>
      </c>
      <c r="I27" s="33">
        <f aca="true" t="shared" si="10" ref="I27:O27">I30+I33</f>
        <v>3</v>
      </c>
      <c r="J27" s="33">
        <f t="shared" si="10"/>
        <v>3</v>
      </c>
      <c r="K27" s="33">
        <f t="shared" si="10"/>
        <v>6</v>
      </c>
      <c r="L27" s="33">
        <f t="shared" si="10"/>
        <v>6</v>
      </c>
      <c r="M27" s="33">
        <f t="shared" si="10"/>
        <v>2</v>
      </c>
      <c r="N27" s="33">
        <f t="shared" si="10"/>
        <v>2</v>
      </c>
      <c r="O27" s="33">
        <f t="shared" si="10"/>
        <v>1</v>
      </c>
      <c r="P27" s="33">
        <f t="shared" si="9"/>
        <v>10</v>
      </c>
      <c r="Q27" s="33">
        <f t="shared" si="9"/>
        <v>5</v>
      </c>
      <c r="R27" s="33">
        <f t="shared" si="9"/>
        <v>6</v>
      </c>
      <c r="S27" s="33">
        <f t="shared" si="9"/>
        <v>6</v>
      </c>
    </row>
    <row r="28" spans="1:19" s="10" customFormat="1" ht="15" customHeight="1">
      <c r="A28" s="31">
        <v>2201</v>
      </c>
      <c r="B28" s="32"/>
      <c r="C28" s="32"/>
      <c r="D28" s="55" t="s">
        <v>101</v>
      </c>
      <c r="E28" s="32"/>
      <c r="F28" s="24" t="s">
        <v>71</v>
      </c>
      <c r="G28" s="29">
        <f t="shared" si="0"/>
        <v>30</v>
      </c>
      <c r="H28" s="33">
        <f aca="true" t="shared" si="11" ref="H28:S28">SUM(H29:H30)</f>
        <v>1</v>
      </c>
      <c r="I28" s="33">
        <f t="shared" si="11"/>
        <v>3</v>
      </c>
      <c r="J28" s="33">
        <f t="shared" si="11"/>
        <v>1</v>
      </c>
      <c r="K28" s="33">
        <f t="shared" si="11"/>
        <v>2</v>
      </c>
      <c r="L28" s="33">
        <f t="shared" si="11"/>
        <v>2</v>
      </c>
      <c r="M28" s="33">
        <f t="shared" si="11"/>
        <v>1</v>
      </c>
      <c r="N28" s="33">
        <f t="shared" si="11"/>
        <v>2</v>
      </c>
      <c r="O28" s="33">
        <f t="shared" si="11"/>
        <v>1</v>
      </c>
      <c r="P28" s="33">
        <f t="shared" si="11"/>
        <v>1</v>
      </c>
      <c r="Q28" s="33">
        <f t="shared" si="11"/>
        <v>3</v>
      </c>
      <c r="R28" s="33">
        <f t="shared" si="11"/>
        <v>9</v>
      </c>
      <c r="S28" s="33">
        <f t="shared" si="11"/>
        <v>4</v>
      </c>
    </row>
    <row r="29" spans="1:19" s="10" customFormat="1" ht="15" customHeight="1">
      <c r="A29" s="31"/>
      <c r="B29" s="32"/>
      <c r="C29" s="32"/>
      <c r="D29" s="55"/>
      <c r="E29" s="32"/>
      <c r="F29" s="32" t="s">
        <v>72</v>
      </c>
      <c r="G29" s="29">
        <f t="shared" si="0"/>
        <v>13</v>
      </c>
      <c r="H29" s="34">
        <v>0</v>
      </c>
      <c r="I29" s="34">
        <v>1</v>
      </c>
      <c r="J29" s="34">
        <v>0</v>
      </c>
      <c r="K29" s="34">
        <v>1</v>
      </c>
      <c r="L29" s="34">
        <v>0</v>
      </c>
      <c r="M29" s="34">
        <v>1</v>
      </c>
      <c r="N29" s="34">
        <v>2</v>
      </c>
      <c r="O29" s="34">
        <v>1</v>
      </c>
      <c r="P29" s="34">
        <v>1</v>
      </c>
      <c r="Q29" s="34">
        <v>1</v>
      </c>
      <c r="R29" s="34">
        <v>5</v>
      </c>
      <c r="S29" s="34">
        <v>0</v>
      </c>
    </row>
    <row r="30" spans="1:19" s="10" customFormat="1" ht="18.75" customHeight="1">
      <c r="A30" s="31"/>
      <c r="B30" s="32"/>
      <c r="C30" s="32"/>
      <c r="D30" s="32"/>
      <c r="E30" s="32"/>
      <c r="F30" s="32" t="s">
        <v>73</v>
      </c>
      <c r="G30" s="29">
        <f t="shared" si="0"/>
        <v>17</v>
      </c>
      <c r="H30" s="34">
        <v>1</v>
      </c>
      <c r="I30" s="34">
        <v>2</v>
      </c>
      <c r="J30" s="34">
        <v>1</v>
      </c>
      <c r="K30" s="34">
        <v>1</v>
      </c>
      <c r="L30" s="34">
        <v>2</v>
      </c>
      <c r="M30" s="34">
        <v>0</v>
      </c>
      <c r="N30" s="34">
        <v>0</v>
      </c>
      <c r="O30" s="34">
        <v>0</v>
      </c>
      <c r="P30" s="34">
        <v>0</v>
      </c>
      <c r="Q30" s="34">
        <v>2</v>
      </c>
      <c r="R30" s="34">
        <v>4</v>
      </c>
      <c r="S30" s="34">
        <v>4</v>
      </c>
    </row>
    <row r="31" spans="1:19" s="10" customFormat="1" ht="15" customHeight="1">
      <c r="A31" s="31">
        <v>2202</v>
      </c>
      <c r="B31" s="32"/>
      <c r="C31" s="32"/>
      <c r="D31" s="55" t="s">
        <v>75</v>
      </c>
      <c r="E31" s="32"/>
      <c r="F31" s="24" t="s">
        <v>71</v>
      </c>
      <c r="G31" s="29">
        <f t="shared" si="0"/>
        <v>54</v>
      </c>
      <c r="H31" s="33">
        <f aca="true" t="shared" si="12" ref="H31:S31">SUM(H32:H33)</f>
        <v>2</v>
      </c>
      <c r="I31" s="33">
        <f t="shared" si="12"/>
        <v>2</v>
      </c>
      <c r="J31" s="33">
        <f t="shared" si="12"/>
        <v>2</v>
      </c>
      <c r="K31" s="33">
        <f t="shared" si="12"/>
        <v>6</v>
      </c>
      <c r="L31" s="33">
        <f t="shared" si="12"/>
        <v>4</v>
      </c>
      <c r="M31" s="33">
        <f t="shared" si="12"/>
        <v>3</v>
      </c>
      <c r="N31" s="33">
        <f t="shared" si="12"/>
        <v>5</v>
      </c>
      <c r="O31" s="33">
        <f t="shared" si="12"/>
        <v>3</v>
      </c>
      <c r="P31" s="33">
        <f t="shared" si="12"/>
        <v>12</v>
      </c>
      <c r="Q31" s="33">
        <f t="shared" si="12"/>
        <v>7</v>
      </c>
      <c r="R31" s="33">
        <f t="shared" si="12"/>
        <v>3</v>
      </c>
      <c r="S31" s="33">
        <f t="shared" si="12"/>
        <v>5</v>
      </c>
    </row>
    <row r="32" spans="1:19" s="10" customFormat="1" ht="15" customHeight="1">
      <c r="A32" s="31"/>
      <c r="B32" s="32"/>
      <c r="C32" s="32"/>
      <c r="D32" s="55"/>
      <c r="E32" s="32"/>
      <c r="F32" s="32" t="s">
        <v>72</v>
      </c>
      <c r="G32" s="29">
        <f>SUM(H32:S32)</f>
        <v>19</v>
      </c>
      <c r="H32" s="34">
        <v>1</v>
      </c>
      <c r="I32" s="34">
        <v>1</v>
      </c>
      <c r="J32" s="34">
        <v>0</v>
      </c>
      <c r="K32" s="34">
        <v>1</v>
      </c>
      <c r="L32" s="34">
        <v>0</v>
      </c>
      <c r="M32" s="34">
        <v>1</v>
      </c>
      <c r="N32" s="34">
        <v>3</v>
      </c>
      <c r="O32" s="34">
        <v>2</v>
      </c>
      <c r="P32" s="34">
        <v>2</v>
      </c>
      <c r="Q32" s="34">
        <v>4</v>
      </c>
      <c r="R32" s="34">
        <v>1</v>
      </c>
      <c r="S32" s="34">
        <v>3</v>
      </c>
    </row>
    <row r="33" spans="1:19" s="10" customFormat="1" ht="18.75" customHeight="1">
      <c r="A33" s="31"/>
      <c r="B33" s="32"/>
      <c r="C33" s="32"/>
      <c r="D33" s="32"/>
      <c r="E33" s="32"/>
      <c r="F33" s="32" t="s">
        <v>73</v>
      </c>
      <c r="G33" s="29">
        <f t="shared" si="0"/>
        <v>35</v>
      </c>
      <c r="H33" s="34">
        <v>1</v>
      </c>
      <c r="I33" s="34">
        <v>1</v>
      </c>
      <c r="J33" s="34">
        <v>2</v>
      </c>
      <c r="K33" s="34">
        <v>5</v>
      </c>
      <c r="L33" s="34">
        <v>4</v>
      </c>
      <c r="M33" s="34">
        <v>2</v>
      </c>
      <c r="N33" s="34">
        <v>2</v>
      </c>
      <c r="O33" s="34">
        <v>1</v>
      </c>
      <c r="P33" s="34">
        <v>10</v>
      </c>
      <c r="Q33" s="34">
        <v>3</v>
      </c>
      <c r="R33" s="34">
        <v>2</v>
      </c>
      <c r="S33" s="34">
        <v>2</v>
      </c>
    </row>
    <row r="34" spans="1:19" s="10" customFormat="1" ht="15" customHeight="1">
      <c r="A34" s="31">
        <v>3000</v>
      </c>
      <c r="B34" s="55" t="s">
        <v>135</v>
      </c>
      <c r="C34" s="67"/>
      <c r="D34" s="67"/>
      <c r="E34" s="32"/>
      <c r="F34" s="24" t="s">
        <v>71</v>
      </c>
      <c r="G34" s="29">
        <f t="shared" si="0"/>
        <v>53</v>
      </c>
      <c r="H34" s="33">
        <f aca="true" t="shared" si="13" ref="H34:S34">SUM(H35:H36)</f>
        <v>13</v>
      </c>
      <c r="I34" s="33">
        <f t="shared" si="13"/>
        <v>3</v>
      </c>
      <c r="J34" s="33">
        <f t="shared" si="13"/>
        <v>4</v>
      </c>
      <c r="K34" s="33">
        <f t="shared" si="13"/>
        <v>5</v>
      </c>
      <c r="L34" s="33">
        <f t="shared" si="13"/>
        <v>2</v>
      </c>
      <c r="M34" s="33">
        <f t="shared" si="13"/>
        <v>2</v>
      </c>
      <c r="N34" s="33">
        <f t="shared" si="13"/>
        <v>4</v>
      </c>
      <c r="O34" s="33">
        <f t="shared" si="13"/>
        <v>3</v>
      </c>
      <c r="P34" s="33">
        <f t="shared" si="13"/>
        <v>5</v>
      </c>
      <c r="Q34" s="33">
        <f t="shared" si="13"/>
        <v>5</v>
      </c>
      <c r="R34" s="33">
        <f t="shared" si="13"/>
        <v>5</v>
      </c>
      <c r="S34" s="33">
        <f t="shared" si="13"/>
        <v>2</v>
      </c>
    </row>
    <row r="35" spans="1:19" s="10" customFormat="1" ht="15" customHeight="1">
      <c r="A35" s="31"/>
      <c r="B35" s="67"/>
      <c r="C35" s="67"/>
      <c r="D35" s="67"/>
      <c r="E35" s="32"/>
      <c r="F35" s="32" t="s">
        <v>72</v>
      </c>
      <c r="G35" s="29">
        <f t="shared" si="0"/>
        <v>28</v>
      </c>
      <c r="H35" s="33">
        <f aca="true" t="shared" si="14" ref="H35:S35">H38+H41</f>
        <v>7</v>
      </c>
      <c r="I35" s="33">
        <f t="shared" si="14"/>
        <v>1</v>
      </c>
      <c r="J35" s="33">
        <f t="shared" si="14"/>
        <v>1</v>
      </c>
      <c r="K35" s="33">
        <f t="shared" si="14"/>
        <v>3</v>
      </c>
      <c r="L35" s="33">
        <f t="shared" si="14"/>
        <v>1</v>
      </c>
      <c r="M35" s="33">
        <f t="shared" si="14"/>
        <v>1</v>
      </c>
      <c r="N35" s="33">
        <f t="shared" si="14"/>
        <v>3</v>
      </c>
      <c r="O35" s="33">
        <f t="shared" si="14"/>
        <v>1</v>
      </c>
      <c r="P35" s="33">
        <f t="shared" si="14"/>
        <v>3</v>
      </c>
      <c r="Q35" s="33">
        <f t="shared" si="14"/>
        <v>3</v>
      </c>
      <c r="R35" s="33">
        <f t="shared" si="14"/>
        <v>3</v>
      </c>
      <c r="S35" s="33">
        <f t="shared" si="14"/>
        <v>1</v>
      </c>
    </row>
    <row r="36" spans="1:19" s="10" customFormat="1" ht="18.75" customHeight="1">
      <c r="A36" s="31"/>
      <c r="B36" s="32"/>
      <c r="C36" s="32"/>
      <c r="D36" s="32"/>
      <c r="E36" s="32"/>
      <c r="F36" s="32" t="s">
        <v>73</v>
      </c>
      <c r="G36" s="29">
        <f t="shared" si="0"/>
        <v>25</v>
      </c>
      <c r="H36" s="33">
        <f aca="true" t="shared" si="15" ref="H36:S36">H39+H42</f>
        <v>6</v>
      </c>
      <c r="I36" s="33">
        <f t="shared" si="15"/>
        <v>2</v>
      </c>
      <c r="J36" s="33">
        <f t="shared" si="15"/>
        <v>3</v>
      </c>
      <c r="K36" s="33">
        <f t="shared" si="15"/>
        <v>2</v>
      </c>
      <c r="L36" s="33">
        <f t="shared" si="15"/>
        <v>1</v>
      </c>
      <c r="M36" s="33">
        <f t="shared" si="15"/>
        <v>1</v>
      </c>
      <c r="N36" s="33">
        <f t="shared" si="15"/>
        <v>1</v>
      </c>
      <c r="O36" s="33">
        <f t="shared" si="15"/>
        <v>2</v>
      </c>
      <c r="P36" s="33">
        <f t="shared" si="15"/>
        <v>2</v>
      </c>
      <c r="Q36" s="33">
        <f t="shared" si="15"/>
        <v>2</v>
      </c>
      <c r="R36" s="33">
        <f t="shared" si="15"/>
        <v>2</v>
      </c>
      <c r="S36" s="33">
        <f t="shared" si="15"/>
        <v>1</v>
      </c>
    </row>
    <row r="37" spans="1:19" s="10" customFormat="1" ht="15" customHeight="1">
      <c r="A37" s="31">
        <v>3100</v>
      </c>
      <c r="B37" s="32"/>
      <c r="C37" s="55" t="s">
        <v>128</v>
      </c>
      <c r="D37" s="67"/>
      <c r="E37" s="32"/>
      <c r="F37" s="24" t="s">
        <v>71</v>
      </c>
      <c r="G37" s="29">
        <f t="shared" si="0"/>
        <v>22</v>
      </c>
      <c r="H37" s="33">
        <f aca="true" t="shared" si="16" ref="H37:S37">SUM(H38:H39)</f>
        <v>8</v>
      </c>
      <c r="I37" s="33">
        <f t="shared" si="16"/>
        <v>1</v>
      </c>
      <c r="J37" s="33">
        <f t="shared" si="16"/>
        <v>0</v>
      </c>
      <c r="K37" s="33">
        <f t="shared" si="16"/>
        <v>2</v>
      </c>
      <c r="L37" s="33">
        <f t="shared" si="16"/>
        <v>1</v>
      </c>
      <c r="M37" s="33">
        <f t="shared" si="16"/>
        <v>2</v>
      </c>
      <c r="N37" s="33">
        <f t="shared" si="16"/>
        <v>2</v>
      </c>
      <c r="O37" s="33">
        <f t="shared" si="16"/>
        <v>0</v>
      </c>
      <c r="P37" s="33">
        <f t="shared" si="16"/>
        <v>0</v>
      </c>
      <c r="Q37" s="33">
        <f t="shared" si="16"/>
        <v>3</v>
      </c>
      <c r="R37" s="33">
        <f t="shared" si="16"/>
        <v>2</v>
      </c>
      <c r="S37" s="33">
        <f t="shared" si="16"/>
        <v>1</v>
      </c>
    </row>
    <row r="38" spans="1:19" s="10" customFormat="1" ht="15" customHeight="1">
      <c r="A38" s="31"/>
      <c r="B38" s="32"/>
      <c r="C38" s="67"/>
      <c r="D38" s="67"/>
      <c r="E38" s="32"/>
      <c r="F38" s="32" t="s">
        <v>72</v>
      </c>
      <c r="G38" s="29">
        <f t="shared" si="0"/>
        <v>11</v>
      </c>
      <c r="H38" s="34">
        <v>4</v>
      </c>
      <c r="I38" s="34">
        <v>0</v>
      </c>
      <c r="J38" s="34">
        <v>0</v>
      </c>
      <c r="K38" s="34">
        <v>1</v>
      </c>
      <c r="L38" s="34">
        <v>1</v>
      </c>
      <c r="M38" s="34">
        <v>1</v>
      </c>
      <c r="N38" s="34">
        <v>2</v>
      </c>
      <c r="O38" s="34">
        <v>0</v>
      </c>
      <c r="P38" s="34">
        <v>0</v>
      </c>
      <c r="Q38" s="34">
        <v>1</v>
      </c>
      <c r="R38" s="34">
        <v>0</v>
      </c>
      <c r="S38" s="34">
        <v>1</v>
      </c>
    </row>
    <row r="39" spans="1:19" s="10" customFormat="1" ht="18.75" customHeight="1">
      <c r="A39" s="31"/>
      <c r="B39" s="32"/>
      <c r="C39" s="32"/>
      <c r="D39" s="32"/>
      <c r="E39" s="32"/>
      <c r="F39" s="32" t="s">
        <v>73</v>
      </c>
      <c r="G39" s="29">
        <f t="shared" si="0"/>
        <v>11</v>
      </c>
      <c r="H39" s="34">
        <v>4</v>
      </c>
      <c r="I39" s="34">
        <v>1</v>
      </c>
      <c r="J39" s="34">
        <v>0</v>
      </c>
      <c r="K39" s="34">
        <v>1</v>
      </c>
      <c r="L39" s="34">
        <v>0</v>
      </c>
      <c r="M39" s="34">
        <v>1</v>
      </c>
      <c r="N39" s="34">
        <v>0</v>
      </c>
      <c r="O39" s="34">
        <v>0</v>
      </c>
      <c r="P39" s="34">
        <v>0</v>
      </c>
      <c r="Q39" s="34">
        <v>2</v>
      </c>
      <c r="R39" s="34">
        <v>2</v>
      </c>
      <c r="S39" s="34">
        <v>0</v>
      </c>
    </row>
    <row r="40" spans="1:19" s="10" customFormat="1" ht="15" customHeight="1">
      <c r="A40" s="31">
        <v>3200</v>
      </c>
      <c r="B40" s="32"/>
      <c r="C40" s="55" t="s">
        <v>136</v>
      </c>
      <c r="D40" s="67"/>
      <c r="E40" s="32"/>
      <c r="F40" s="24" t="s">
        <v>71</v>
      </c>
      <c r="G40" s="29">
        <f t="shared" si="0"/>
        <v>31</v>
      </c>
      <c r="H40" s="33">
        <f aca="true" t="shared" si="17" ref="H40:S40">SUM(H41:H42)</f>
        <v>5</v>
      </c>
      <c r="I40" s="33">
        <f t="shared" si="17"/>
        <v>2</v>
      </c>
      <c r="J40" s="33">
        <f t="shared" si="17"/>
        <v>4</v>
      </c>
      <c r="K40" s="33">
        <f t="shared" si="17"/>
        <v>3</v>
      </c>
      <c r="L40" s="33">
        <f t="shared" si="17"/>
        <v>1</v>
      </c>
      <c r="M40" s="33">
        <f t="shared" si="17"/>
        <v>0</v>
      </c>
      <c r="N40" s="33">
        <f t="shared" si="17"/>
        <v>2</v>
      </c>
      <c r="O40" s="33">
        <f t="shared" si="17"/>
        <v>3</v>
      </c>
      <c r="P40" s="33">
        <f t="shared" si="17"/>
        <v>5</v>
      </c>
      <c r="Q40" s="33">
        <f t="shared" si="17"/>
        <v>2</v>
      </c>
      <c r="R40" s="33">
        <f t="shared" si="17"/>
        <v>3</v>
      </c>
      <c r="S40" s="33">
        <f t="shared" si="17"/>
        <v>1</v>
      </c>
    </row>
    <row r="41" spans="1:19" s="10" customFormat="1" ht="15" customHeight="1">
      <c r="A41" s="31"/>
      <c r="B41" s="32"/>
      <c r="C41" s="67"/>
      <c r="D41" s="67"/>
      <c r="E41" s="32"/>
      <c r="F41" s="32" t="s">
        <v>72</v>
      </c>
      <c r="G41" s="29">
        <f t="shared" si="0"/>
        <v>17</v>
      </c>
      <c r="H41" s="34">
        <v>3</v>
      </c>
      <c r="I41" s="34">
        <v>1</v>
      </c>
      <c r="J41" s="34">
        <v>1</v>
      </c>
      <c r="K41" s="34">
        <v>2</v>
      </c>
      <c r="L41" s="34">
        <v>0</v>
      </c>
      <c r="M41" s="34">
        <v>0</v>
      </c>
      <c r="N41" s="34">
        <v>1</v>
      </c>
      <c r="O41" s="34">
        <v>1</v>
      </c>
      <c r="P41" s="34">
        <v>3</v>
      </c>
      <c r="Q41" s="34">
        <v>2</v>
      </c>
      <c r="R41" s="34">
        <v>3</v>
      </c>
      <c r="S41" s="34">
        <v>0</v>
      </c>
    </row>
    <row r="42" spans="1:19" s="13" customFormat="1" ht="18.75" customHeight="1">
      <c r="A42" s="38"/>
      <c r="B42" s="37"/>
      <c r="C42" s="37"/>
      <c r="D42" s="37"/>
      <c r="E42" s="37"/>
      <c r="F42" s="37" t="s">
        <v>73</v>
      </c>
      <c r="G42" s="29">
        <f t="shared" si="0"/>
        <v>14</v>
      </c>
      <c r="H42" s="34">
        <v>2</v>
      </c>
      <c r="I42" s="34">
        <v>1</v>
      </c>
      <c r="J42" s="34">
        <v>3</v>
      </c>
      <c r="K42" s="34">
        <v>1</v>
      </c>
      <c r="L42" s="34">
        <v>1</v>
      </c>
      <c r="M42" s="34">
        <v>0</v>
      </c>
      <c r="N42" s="34">
        <v>1</v>
      </c>
      <c r="O42" s="34">
        <v>2</v>
      </c>
      <c r="P42" s="34">
        <v>2</v>
      </c>
      <c r="Q42" s="34">
        <v>0</v>
      </c>
      <c r="R42" s="34">
        <v>0</v>
      </c>
      <c r="S42" s="34">
        <v>1</v>
      </c>
    </row>
    <row r="43" spans="1:19" s="13" customFormat="1" ht="15" customHeight="1">
      <c r="A43" s="38">
        <v>4000</v>
      </c>
      <c r="B43" s="58" t="s">
        <v>129</v>
      </c>
      <c r="C43" s="67"/>
      <c r="D43" s="67"/>
      <c r="E43" s="37"/>
      <c r="F43" s="35" t="s">
        <v>71</v>
      </c>
      <c r="G43" s="29">
        <f t="shared" si="0"/>
        <v>205</v>
      </c>
      <c r="H43" s="33">
        <f aca="true" t="shared" si="18" ref="H43:S43">SUM(H44:H45)</f>
        <v>24</v>
      </c>
      <c r="I43" s="33">
        <f t="shared" si="18"/>
        <v>14</v>
      </c>
      <c r="J43" s="33">
        <f t="shared" si="18"/>
        <v>18</v>
      </c>
      <c r="K43" s="33">
        <f t="shared" si="18"/>
        <v>17</v>
      </c>
      <c r="L43" s="33">
        <f t="shared" si="18"/>
        <v>8</v>
      </c>
      <c r="M43" s="33">
        <f t="shared" si="18"/>
        <v>21</v>
      </c>
      <c r="N43" s="33">
        <f t="shared" si="18"/>
        <v>14</v>
      </c>
      <c r="O43" s="33">
        <f t="shared" si="18"/>
        <v>20</v>
      </c>
      <c r="P43" s="33">
        <f t="shared" si="18"/>
        <v>23</v>
      </c>
      <c r="Q43" s="33">
        <f t="shared" si="18"/>
        <v>15</v>
      </c>
      <c r="R43" s="33">
        <f t="shared" si="18"/>
        <v>9</v>
      </c>
      <c r="S43" s="33">
        <f t="shared" si="18"/>
        <v>22</v>
      </c>
    </row>
    <row r="44" spans="1:19" s="13" customFormat="1" ht="15" customHeight="1">
      <c r="A44" s="38"/>
      <c r="B44" s="67"/>
      <c r="C44" s="67"/>
      <c r="D44" s="67"/>
      <c r="E44" s="37"/>
      <c r="F44" s="37" t="s">
        <v>72</v>
      </c>
      <c r="G44" s="29">
        <f t="shared" si="0"/>
        <v>111</v>
      </c>
      <c r="H44" s="33">
        <f>H47+H50</f>
        <v>12</v>
      </c>
      <c r="I44" s="33">
        <f aca="true" t="shared" si="19" ref="I44:Q44">I47+I50</f>
        <v>8</v>
      </c>
      <c r="J44" s="33">
        <f t="shared" si="19"/>
        <v>12</v>
      </c>
      <c r="K44" s="33">
        <f t="shared" si="19"/>
        <v>9</v>
      </c>
      <c r="L44" s="33">
        <f t="shared" si="19"/>
        <v>1</v>
      </c>
      <c r="M44" s="33">
        <f t="shared" si="19"/>
        <v>12</v>
      </c>
      <c r="N44" s="33">
        <f t="shared" si="19"/>
        <v>7</v>
      </c>
      <c r="O44" s="33">
        <f t="shared" si="19"/>
        <v>13</v>
      </c>
      <c r="P44" s="33">
        <f t="shared" si="19"/>
        <v>13</v>
      </c>
      <c r="Q44" s="33">
        <f t="shared" si="19"/>
        <v>8</v>
      </c>
      <c r="R44" s="33">
        <f>R47+R50</f>
        <v>2</v>
      </c>
      <c r="S44" s="33">
        <f>S47+S50</f>
        <v>14</v>
      </c>
    </row>
    <row r="45" spans="1:19" s="13" customFormat="1" ht="18.75" customHeight="1">
      <c r="A45" s="38"/>
      <c r="B45" s="37"/>
      <c r="C45" s="37"/>
      <c r="D45" s="37"/>
      <c r="E45" s="37"/>
      <c r="F45" s="37" t="s">
        <v>73</v>
      </c>
      <c r="G45" s="29">
        <f t="shared" si="0"/>
        <v>94</v>
      </c>
      <c r="H45" s="33">
        <f>H48+H51</f>
        <v>12</v>
      </c>
      <c r="I45" s="33">
        <f aca="true" t="shared" si="20" ref="I45:Q45">I48+I51</f>
        <v>6</v>
      </c>
      <c r="J45" s="33">
        <f t="shared" si="20"/>
        <v>6</v>
      </c>
      <c r="K45" s="33">
        <f t="shared" si="20"/>
        <v>8</v>
      </c>
      <c r="L45" s="33">
        <f t="shared" si="20"/>
        <v>7</v>
      </c>
      <c r="M45" s="33">
        <f t="shared" si="20"/>
        <v>9</v>
      </c>
      <c r="N45" s="33">
        <f t="shared" si="20"/>
        <v>7</v>
      </c>
      <c r="O45" s="33">
        <f t="shared" si="20"/>
        <v>7</v>
      </c>
      <c r="P45" s="33">
        <f t="shared" si="20"/>
        <v>10</v>
      </c>
      <c r="Q45" s="33">
        <f t="shared" si="20"/>
        <v>7</v>
      </c>
      <c r="R45" s="33">
        <f>R48+R51</f>
        <v>7</v>
      </c>
      <c r="S45" s="33">
        <f>S48+S51</f>
        <v>8</v>
      </c>
    </row>
    <row r="46" spans="1:19" s="13" customFormat="1" ht="15" customHeight="1">
      <c r="A46" s="38">
        <v>4100</v>
      </c>
      <c r="B46" s="37"/>
      <c r="C46" s="58" t="s">
        <v>126</v>
      </c>
      <c r="D46" s="67"/>
      <c r="E46" s="37"/>
      <c r="F46" s="35" t="s">
        <v>71</v>
      </c>
      <c r="G46" s="29">
        <f t="shared" si="0"/>
        <v>140</v>
      </c>
      <c r="H46" s="33">
        <f aca="true" t="shared" si="21" ref="H46:S46">SUM(H47:H48)</f>
        <v>20</v>
      </c>
      <c r="I46" s="33">
        <f t="shared" si="21"/>
        <v>8</v>
      </c>
      <c r="J46" s="33">
        <f t="shared" si="21"/>
        <v>14</v>
      </c>
      <c r="K46" s="33">
        <f t="shared" si="21"/>
        <v>15</v>
      </c>
      <c r="L46" s="33">
        <f t="shared" si="21"/>
        <v>5</v>
      </c>
      <c r="M46" s="33">
        <f t="shared" si="21"/>
        <v>15</v>
      </c>
      <c r="N46" s="33">
        <f t="shared" si="21"/>
        <v>9</v>
      </c>
      <c r="O46" s="33">
        <f t="shared" si="21"/>
        <v>11</v>
      </c>
      <c r="P46" s="33">
        <f t="shared" si="21"/>
        <v>14</v>
      </c>
      <c r="Q46" s="33">
        <f t="shared" si="21"/>
        <v>10</v>
      </c>
      <c r="R46" s="33">
        <f t="shared" si="21"/>
        <v>3</v>
      </c>
      <c r="S46" s="33">
        <f t="shared" si="21"/>
        <v>16</v>
      </c>
    </row>
    <row r="47" spans="1:19" s="13" customFormat="1" ht="15" customHeight="1">
      <c r="A47" s="38"/>
      <c r="B47" s="37"/>
      <c r="C47" s="67"/>
      <c r="D47" s="67"/>
      <c r="E47" s="37"/>
      <c r="F47" s="37" t="s">
        <v>72</v>
      </c>
      <c r="G47" s="29">
        <f t="shared" si="0"/>
        <v>81</v>
      </c>
      <c r="H47" s="34">
        <v>11</v>
      </c>
      <c r="I47" s="34">
        <v>4</v>
      </c>
      <c r="J47" s="34">
        <v>10</v>
      </c>
      <c r="K47" s="34">
        <v>8</v>
      </c>
      <c r="L47" s="34">
        <v>1</v>
      </c>
      <c r="M47" s="34">
        <v>9</v>
      </c>
      <c r="N47" s="34">
        <v>6</v>
      </c>
      <c r="O47" s="34">
        <v>7</v>
      </c>
      <c r="P47" s="34">
        <v>9</v>
      </c>
      <c r="Q47" s="34">
        <v>5</v>
      </c>
      <c r="R47" s="34">
        <v>1</v>
      </c>
      <c r="S47" s="34">
        <v>10</v>
      </c>
    </row>
    <row r="48" spans="1:19" s="13" customFormat="1" ht="18.75" customHeight="1">
      <c r="A48" s="38"/>
      <c r="B48" s="37"/>
      <c r="C48" s="37"/>
      <c r="D48" s="37"/>
      <c r="E48" s="37"/>
      <c r="F48" s="37" t="s">
        <v>73</v>
      </c>
      <c r="G48" s="29">
        <f t="shared" si="0"/>
        <v>59</v>
      </c>
      <c r="H48" s="34">
        <v>9</v>
      </c>
      <c r="I48" s="34">
        <v>4</v>
      </c>
      <c r="J48" s="34">
        <v>4</v>
      </c>
      <c r="K48" s="34">
        <v>7</v>
      </c>
      <c r="L48" s="34">
        <v>4</v>
      </c>
      <c r="M48" s="34">
        <v>6</v>
      </c>
      <c r="N48" s="34">
        <v>3</v>
      </c>
      <c r="O48" s="34">
        <v>4</v>
      </c>
      <c r="P48" s="34">
        <v>5</v>
      </c>
      <c r="Q48" s="34">
        <v>5</v>
      </c>
      <c r="R48" s="34">
        <v>2</v>
      </c>
      <c r="S48" s="34">
        <v>6</v>
      </c>
    </row>
    <row r="49" spans="1:19" s="13" customFormat="1" ht="15" customHeight="1">
      <c r="A49" s="38">
        <v>4200</v>
      </c>
      <c r="B49" s="37"/>
      <c r="C49" s="58" t="s">
        <v>137</v>
      </c>
      <c r="D49" s="67"/>
      <c r="E49" s="37"/>
      <c r="F49" s="35" t="s">
        <v>71</v>
      </c>
      <c r="G49" s="29">
        <f t="shared" si="0"/>
        <v>65</v>
      </c>
      <c r="H49" s="33">
        <f aca="true" t="shared" si="22" ref="H49:S49">SUM(H50:H51)</f>
        <v>4</v>
      </c>
      <c r="I49" s="33">
        <f t="shared" si="22"/>
        <v>6</v>
      </c>
      <c r="J49" s="33">
        <f t="shared" si="22"/>
        <v>4</v>
      </c>
      <c r="K49" s="33">
        <f t="shared" si="22"/>
        <v>2</v>
      </c>
      <c r="L49" s="33">
        <f t="shared" si="22"/>
        <v>3</v>
      </c>
      <c r="M49" s="33">
        <f t="shared" si="22"/>
        <v>6</v>
      </c>
      <c r="N49" s="33">
        <f t="shared" si="22"/>
        <v>5</v>
      </c>
      <c r="O49" s="33">
        <f t="shared" si="22"/>
        <v>9</v>
      </c>
      <c r="P49" s="33">
        <f t="shared" si="22"/>
        <v>9</v>
      </c>
      <c r="Q49" s="33">
        <f t="shared" si="22"/>
        <v>5</v>
      </c>
      <c r="R49" s="33">
        <f t="shared" si="22"/>
        <v>6</v>
      </c>
      <c r="S49" s="33">
        <f t="shared" si="22"/>
        <v>6</v>
      </c>
    </row>
    <row r="50" spans="1:19" s="13" customFormat="1" ht="15" customHeight="1">
      <c r="A50" s="38"/>
      <c r="B50" s="37"/>
      <c r="C50" s="67"/>
      <c r="D50" s="67"/>
      <c r="E50" s="37"/>
      <c r="F50" s="37" t="s">
        <v>72</v>
      </c>
      <c r="G50" s="29">
        <f t="shared" si="0"/>
        <v>30</v>
      </c>
      <c r="H50" s="34">
        <v>1</v>
      </c>
      <c r="I50" s="34">
        <v>4</v>
      </c>
      <c r="J50" s="34">
        <v>2</v>
      </c>
      <c r="K50" s="34">
        <v>1</v>
      </c>
      <c r="L50" s="34">
        <v>0</v>
      </c>
      <c r="M50" s="34">
        <v>3</v>
      </c>
      <c r="N50" s="34">
        <v>1</v>
      </c>
      <c r="O50" s="34">
        <v>6</v>
      </c>
      <c r="P50" s="34">
        <v>4</v>
      </c>
      <c r="Q50" s="34">
        <v>3</v>
      </c>
      <c r="R50" s="34">
        <v>1</v>
      </c>
      <c r="S50" s="34">
        <v>4</v>
      </c>
    </row>
    <row r="51" spans="1:19" s="13" customFormat="1" ht="15" customHeight="1">
      <c r="A51" s="45"/>
      <c r="B51" s="41"/>
      <c r="C51" s="41"/>
      <c r="D51" s="41"/>
      <c r="E51" s="41"/>
      <c r="F51" s="41" t="s">
        <v>73</v>
      </c>
      <c r="G51" s="46">
        <f t="shared" si="0"/>
        <v>35</v>
      </c>
      <c r="H51" s="47">
        <v>3</v>
      </c>
      <c r="I51" s="47">
        <v>2</v>
      </c>
      <c r="J51" s="47">
        <v>2</v>
      </c>
      <c r="K51" s="47">
        <v>1</v>
      </c>
      <c r="L51" s="47">
        <v>3</v>
      </c>
      <c r="M51" s="47">
        <v>3</v>
      </c>
      <c r="N51" s="47">
        <v>4</v>
      </c>
      <c r="O51" s="47">
        <v>3</v>
      </c>
      <c r="P51" s="47">
        <v>5</v>
      </c>
      <c r="Q51" s="47">
        <v>2</v>
      </c>
      <c r="R51" s="47">
        <v>5</v>
      </c>
      <c r="S51" s="47">
        <v>2</v>
      </c>
    </row>
    <row r="52" spans="1:19" s="16" customFormat="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6" customFormat="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6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6" customFormat="1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 t="s">
        <v>71</v>
      </c>
      <c r="G58" s="1">
        <f>+G34+G43</f>
        <v>258</v>
      </c>
      <c r="H58" s="1">
        <f aca="true" t="shared" si="23" ref="H58:S58">+H34+H43</f>
        <v>37</v>
      </c>
      <c r="I58" s="1">
        <f t="shared" si="23"/>
        <v>17</v>
      </c>
      <c r="J58" s="1">
        <f t="shared" si="23"/>
        <v>22</v>
      </c>
      <c r="K58" s="1">
        <f t="shared" si="23"/>
        <v>22</v>
      </c>
      <c r="L58" s="1">
        <f t="shared" si="23"/>
        <v>10</v>
      </c>
      <c r="M58" s="1">
        <f t="shared" si="23"/>
        <v>23</v>
      </c>
      <c r="N58" s="1">
        <f t="shared" si="23"/>
        <v>18</v>
      </c>
      <c r="O58" s="1">
        <f t="shared" si="23"/>
        <v>23</v>
      </c>
      <c r="P58" s="1">
        <f t="shared" si="23"/>
        <v>28</v>
      </c>
      <c r="Q58" s="1">
        <f t="shared" si="23"/>
        <v>20</v>
      </c>
      <c r="R58" s="1">
        <f t="shared" si="23"/>
        <v>14</v>
      </c>
      <c r="S58" s="1">
        <f t="shared" si="23"/>
        <v>24</v>
      </c>
    </row>
    <row r="59" spans="1:19" s="13" customFormat="1" ht="15" customHeight="1">
      <c r="A59" s="6"/>
      <c r="B59" s="5"/>
      <c r="C59" s="5"/>
      <c r="D59" s="5"/>
      <c r="E59" s="5"/>
      <c r="F59" s="5" t="s">
        <v>72</v>
      </c>
      <c r="G59" s="1">
        <f aca="true" t="shared" si="24" ref="G59:S60">+G35+G44</f>
        <v>139</v>
      </c>
      <c r="H59" s="1">
        <f t="shared" si="24"/>
        <v>19</v>
      </c>
      <c r="I59" s="1">
        <f t="shared" si="24"/>
        <v>9</v>
      </c>
      <c r="J59" s="1">
        <f t="shared" si="24"/>
        <v>13</v>
      </c>
      <c r="K59" s="1">
        <f t="shared" si="24"/>
        <v>12</v>
      </c>
      <c r="L59" s="1">
        <f t="shared" si="24"/>
        <v>2</v>
      </c>
      <c r="M59" s="1">
        <f t="shared" si="24"/>
        <v>13</v>
      </c>
      <c r="N59" s="1">
        <f t="shared" si="24"/>
        <v>10</v>
      </c>
      <c r="O59" s="1">
        <f t="shared" si="24"/>
        <v>14</v>
      </c>
      <c r="P59" s="1">
        <f t="shared" si="24"/>
        <v>16</v>
      </c>
      <c r="Q59" s="1">
        <f t="shared" si="24"/>
        <v>11</v>
      </c>
      <c r="R59" s="1">
        <f t="shared" si="24"/>
        <v>5</v>
      </c>
      <c r="S59" s="1">
        <f t="shared" si="24"/>
        <v>15</v>
      </c>
    </row>
    <row r="60" spans="1:19" s="13" customFormat="1" ht="15" customHeight="1">
      <c r="A60" s="6"/>
      <c r="B60" s="5"/>
      <c r="C60" s="5"/>
      <c r="D60" s="5"/>
      <c r="E60" s="5"/>
      <c r="F60" s="5" t="s">
        <v>73</v>
      </c>
      <c r="G60" s="1">
        <f t="shared" si="24"/>
        <v>119</v>
      </c>
      <c r="H60" s="1">
        <f t="shared" si="24"/>
        <v>18</v>
      </c>
      <c r="I60" s="1">
        <f t="shared" si="24"/>
        <v>8</v>
      </c>
      <c r="J60" s="1">
        <f t="shared" si="24"/>
        <v>9</v>
      </c>
      <c r="K60" s="1">
        <f t="shared" si="24"/>
        <v>10</v>
      </c>
      <c r="L60" s="1">
        <f t="shared" si="24"/>
        <v>8</v>
      </c>
      <c r="M60" s="1">
        <f t="shared" si="24"/>
        <v>10</v>
      </c>
      <c r="N60" s="1">
        <f t="shared" si="24"/>
        <v>8</v>
      </c>
      <c r="O60" s="1">
        <f t="shared" si="24"/>
        <v>9</v>
      </c>
      <c r="P60" s="1">
        <f t="shared" si="24"/>
        <v>12</v>
      </c>
      <c r="Q60" s="1">
        <f t="shared" si="24"/>
        <v>9</v>
      </c>
      <c r="R60" s="1">
        <f t="shared" si="24"/>
        <v>9</v>
      </c>
      <c r="S60" s="1">
        <f t="shared" si="24"/>
        <v>9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C46:D47"/>
    <mergeCell ref="C49:D50"/>
    <mergeCell ref="B5:F5"/>
    <mergeCell ref="B6:F6"/>
    <mergeCell ref="D28:D29"/>
    <mergeCell ref="D31:D32"/>
    <mergeCell ref="D16:D17"/>
    <mergeCell ref="D19:D20"/>
    <mergeCell ref="D22:D23"/>
    <mergeCell ref="C25:D26"/>
    <mergeCell ref="B43:D44"/>
    <mergeCell ref="B34:D35"/>
    <mergeCell ref="C37:D38"/>
    <mergeCell ref="C40:D41"/>
    <mergeCell ref="S5:S6"/>
    <mergeCell ref="G5:G6"/>
    <mergeCell ref="H5:H6"/>
    <mergeCell ref="I5:I6"/>
    <mergeCell ref="J5:J6"/>
    <mergeCell ref="O5:O6"/>
    <mergeCell ref="N5:N6"/>
    <mergeCell ref="Q5:Q6"/>
    <mergeCell ref="M5:M6"/>
    <mergeCell ref="P5:P6"/>
    <mergeCell ref="K5:K6"/>
    <mergeCell ref="D13:D14"/>
    <mergeCell ref="F1:P2"/>
    <mergeCell ref="R5:R6"/>
    <mergeCell ref="L5:L6"/>
    <mergeCell ref="D7:D8"/>
    <mergeCell ref="D10:D11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79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3" t="s">
        <v>165</v>
      </c>
    </row>
    <row r="5" spans="1:19" s="10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0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0" customFormat="1" ht="15" customHeight="1">
      <c r="A7" s="31">
        <v>5000</v>
      </c>
      <c r="B7" s="59" t="s">
        <v>24</v>
      </c>
      <c r="C7" s="66"/>
      <c r="D7" s="66"/>
      <c r="E7" s="32"/>
      <c r="F7" s="24" t="s">
        <v>71</v>
      </c>
      <c r="G7" s="29">
        <f aca="true" t="shared" si="0" ref="G7:G51">SUM(H7:S7)</f>
        <v>72</v>
      </c>
      <c r="H7" s="33">
        <f>SUM(H8:H9)</f>
        <v>10</v>
      </c>
      <c r="I7" s="33">
        <f aca="true" t="shared" si="1" ref="I7:S7">SUM(I8:I9)</f>
        <v>5</v>
      </c>
      <c r="J7" s="33">
        <f t="shared" si="1"/>
        <v>7</v>
      </c>
      <c r="K7" s="33">
        <f t="shared" si="1"/>
        <v>7</v>
      </c>
      <c r="L7" s="33">
        <f t="shared" si="1"/>
        <v>6</v>
      </c>
      <c r="M7" s="33">
        <f t="shared" si="1"/>
        <v>6</v>
      </c>
      <c r="N7" s="33">
        <f t="shared" si="1"/>
        <v>5</v>
      </c>
      <c r="O7" s="33">
        <f t="shared" si="1"/>
        <v>3</v>
      </c>
      <c r="P7" s="33">
        <f t="shared" si="1"/>
        <v>2</v>
      </c>
      <c r="Q7" s="33">
        <f t="shared" si="1"/>
        <v>5</v>
      </c>
      <c r="R7" s="33">
        <f t="shared" si="1"/>
        <v>9</v>
      </c>
      <c r="S7" s="33">
        <f t="shared" si="1"/>
        <v>7</v>
      </c>
    </row>
    <row r="8" spans="1:19" s="10" customFormat="1" ht="15" customHeight="1">
      <c r="A8" s="31"/>
      <c r="B8" s="67"/>
      <c r="C8" s="67"/>
      <c r="D8" s="67"/>
      <c r="E8" s="32"/>
      <c r="F8" s="32" t="s">
        <v>72</v>
      </c>
      <c r="G8" s="29">
        <f t="shared" si="0"/>
        <v>26</v>
      </c>
      <c r="H8" s="33">
        <f>H11+H14</f>
        <v>4</v>
      </c>
      <c r="I8" s="33">
        <f aca="true" t="shared" si="2" ref="I8:P8">I11+I14</f>
        <v>1</v>
      </c>
      <c r="J8" s="33">
        <f t="shared" si="2"/>
        <v>3</v>
      </c>
      <c r="K8" s="33">
        <f t="shared" si="2"/>
        <v>2</v>
      </c>
      <c r="L8" s="33">
        <f t="shared" si="2"/>
        <v>1</v>
      </c>
      <c r="M8" s="33">
        <f t="shared" si="2"/>
        <v>1</v>
      </c>
      <c r="N8" s="33">
        <f t="shared" si="2"/>
        <v>0</v>
      </c>
      <c r="O8" s="33">
        <f t="shared" si="2"/>
        <v>2</v>
      </c>
      <c r="P8" s="33">
        <f t="shared" si="2"/>
        <v>1</v>
      </c>
      <c r="Q8" s="33">
        <f aca="true" t="shared" si="3" ref="Q8:S9">Q11+Q14</f>
        <v>4</v>
      </c>
      <c r="R8" s="33">
        <f t="shared" si="3"/>
        <v>4</v>
      </c>
      <c r="S8" s="33">
        <f t="shared" si="3"/>
        <v>3</v>
      </c>
    </row>
    <row r="9" spans="1:19" s="10" customFormat="1" ht="19.5" customHeight="1">
      <c r="A9" s="31"/>
      <c r="B9" s="32"/>
      <c r="C9" s="32"/>
      <c r="D9" s="32"/>
      <c r="E9" s="32"/>
      <c r="F9" s="32" t="s">
        <v>73</v>
      </c>
      <c r="G9" s="29">
        <f t="shared" si="0"/>
        <v>46</v>
      </c>
      <c r="H9" s="33">
        <f>H12+H15</f>
        <v>6</v>
      </c>
      <c r="I9" s="33">
        <f aca="true" t="shared" si="4" ref="I9:P9">I12+I15</f>
        <v>4</v>
      </c>
      <c r="J9" s="33">
        <f t="shared" si="4"/>
        <v>4</v>
      </c>
      <c r="K9" s="33">
        <f t="shared" si="4"/>
        <v>5</v>
      </c>
      <c r="L9" s="33">
        <f t="shared" si="4"/>
        <v>5</v>
      </c>
      <c r="M9" s="33">
        <f t="shared" si="4"/>
        <v>5</v>
      </c>
      <c r="N9" s="33">
        <f t="shared" si="4"/>
        <v>5</v>
      </c>
      <c r="O9" s="33">
        <f t="shared" si="4"/>
        <v>1</v>
      </c>
      <c r="P9" s="33">
        <f t="shared" si="4"/>
        <v>1</v>
      </c>
      <c r="Q9" s="33">
        <f t="shared" si="3"/>
        <v>1</v>
      </c>
      <c r="R9" s="33">
        <f t="shared" si="3"/>
        <v>5</v>
      </c>
      <c r="S9" s="33">
        <f t="shared" si="3"/>
        <v>4</v>
      </c>
    </row>
    <row r="10" spans="1:19" s="10" customFormat="1" ht="15" customHeight="1">
      <c r="A10" s="31">
        <v>5100</v>
      </c>
      <c r="B10" s="32"/>
      <c r="C10" s="55" t="s">
        <v>138</v>
      </c>
      <c r="D10" s="67"/>
      <c r="E10" s="32"/>
      <c r="F10" s="24" t="s">
        <v>71</v>
      </c>
      <c r="G10" s="29">
        <f t="shared" si="0"/>
        <v>56</v>
      </c>
      <c r="H10" s="33">
        <f aca="true" t="shared" si="5" ref="H10:S10">SUM(H11:H12)</f>
        <v>6</v>
      </c>
      <c r="I10" s="33">
        <f t="shared" si="5"/>
        <v>4</v>
      </c>
      <c r="J10" s="33">
        <f t="shared" si="5"/>
        <v>7</v>
      </c>
      <c r="K10" s="33">
        <f t="shared" si="5"/>
        <v>6</v>
      </c>
      <c r="L10" s="33">
        <f t="shared" si="5"/>
        <v>6</v>
      </c>
      <c r="M10" s="33">
        <f t="shared" si="5"/>
        <v>5</v>
      </c>
      <c r="N10" s="33">
        <f t="shared" si="5"/>
        <v>5</v>
      </c>
      <c r="O10" s="33">
        <f t="shared" si="5"/>
        <v>3</v>
      </c>
      <c r="P10" s="33">
        <f t="shared" si="5"/>
        <v>0</v>
      </c>
      <c r="Q10" s="33">
        <f t="shared" si="5"/>
        <v>1</v>
      </c>
      <c r="R10" s="33">
        <f t="shared" si="5"/>
        <v>7</v>
      </c>
      <c r="S10" s="33">
        <f t="shared" si="5"/>
        <v>6</v>
      </c>
    </row>
    <row r="11" spans="1:19" s="10" customFormat="1" ht="15" customHeight="1">
      <c r="A11" s="31"/>
      <c r="B11" s="32"/>
      <c r="C11" s="67"/>
      <c r="D11" s="67"/>
      <c r="E11" s="32"/>
      <c r="F11" s="32" t="s">
        <v>72</v>
      </c>
      <c r="G11" s="29">
        <f t="shared" si="0"/>
        <v>16</v>
      </c>
      <c r="H11" s="34">
        <v>3</v>
      </c>
      <c r="I11" s="34">
        <v>0</v>
      </c>
      <c r="J11" s="34">
        <v>3</v>
      </c>
      <c r="K11" s="34">
        <v>2</v>
      </c>
      <c r="L11" s="34">
        <v>1</v>
      </c>
      <c r="M11" s="34">
        <v>1</v>
      </c>
      <c r="N11" s="34">
        <v>0</v>
      </c>
      <c r="O11" s="34">
        <v>2</v>
      </c>
      <c r="P11" s="34">
        <v>0</v>
      </c>
      <c r="Q11" s="34">
        <v>0</v>
      </c>
      <c r="R11" s="34">
        <v>2</v>
      </c>
      <c r="S11" s="34">
        <v>2</v>
      </c>
    </row>
    <row r="12" spans="1:19" s="10" customFormat="1" ht="19.5" customHeight="1">
      <c r="A12" s="31"/>
      <c r="B12" s="32"/>
      <c r="C12" s="32"/>
      <c r="D12" s="32"/>
      <c r="E12" s="32"/>
      <c r="F12" s="32" t="s">
        <v>73</v>
      </c>
      <c r="G12" s="29">
        <f t="shared" si="0"/>
        <v>40</v>
      </c>
      <c r="H12" s="34">
        <v>3</v>
      </c>
      <c r="I12" s="34">
        <v>4</v>
      </c>
      <c r="J12" s="34">
        <v>4</v>
      </c>
      <c r="K12" s="34">
        <v>4</v>
      </c>
      <c r="L12" s="34">
        <v>5</v>
      </c>
      <c r="M12" s="34">
        <v>4</v>
      </c>
      <c r="N12" s="34">
        <v>5</v>
      </c>
      <c r="O12" s="34">
        <v>1</v>
      </c>
      <c r="P12" s="34">
        <v>0</v>
      </c>
      <c r="Q12" s="34">
        <v>1</v>
      </c>
      <c r="R12" s="34">
        <v>5</v>
      </c>
      <c r="S12" s="34">
        <v>4</v>
      </c>
    </row>
    <row r="13" spans="1:19" s="10" customFormat="1" ht="15" customHeight="1">
      <c r="A13" s="31">
        <v>5200</v>
      </c>
      <c r="B13" s="32"/>
      <c r="C13" s="55" t="s">
        <v>102</v>
      </c>
      <c r="D13" s="67"/>
      <c r="E13" s="32"/>
      <c r="F13" s="24" t="s">
        <v>71</v>
      </c>
      <c r="G13" s="29">
        <f t="shared" si="0"/>
        <v>16</v>
      </c>
      <c r="H13" s="33">
        <f aca="true" t="shared" si="6" ref="H13:S13">SUM(H14:H15)</f>
        <v>4</v>
      </c>
      <c r="I13" s="33">
        <f t="shared" si="6"/>
        <v>1</v>
      </c>
      <c r="J13" s="33">
        <f t="shared" si="6"/>
        <v>0</v>
      </c>
      <c r="K13" s="33">
        <f t="shared" si="6"/>
        <v>1</v>
      </c>
      <c r="L13" s="33">
        <f t="shared" si="6"/>
        <v>0</v>
      </c>
      <c r="M13" s="33">
        <f t="shared" si="6"/>
        <v>1</v>
      </c>
      <c r="N13" s="33">
        <f t="shared" si="6"/>
        <v>0</v>
      </c>
      <c r="O13" s="33">
        <f t="shared" si="6"/>
        <v>0</v>
      </c>
      <c r="P13" s="33">
        <f t="shared" si="6"/>
        <v>2</v>
      </c>
      <c r="Q13" s="33">
        <f t="shared" si="6"/>
        <v>4</v>
      </c>
      <c r="R13" s="33">
        <f t="shared" si="6"/>
        <v>2</v>
      </c>
      <c r="S13" s="33">
        <f t="shared" si="6"/>
        <v>1</v>
      </c>
    </row>
    <row r="14" spans="1:19" s="10" customFormat="1" ht="15" customHeight="1">
      <c r="A14" s="31"/>
      <c r="B14" s="32"/>
      <c r="C14" s="67"/>
      <c r="D14" s="67"/>
      <c r="E14" s="32"/>
      <c r="F14" s="32" t="s">
        <v>72</v>
      </c>
      <c r="G14" s="29">
        <f t="shared" si="0"/>
        <v>10</v>
      </c>
      <c r="H14" s="34">
        <v>1</v>
      </c>
      <c r="I14" s="34">
        <v>1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1</v>
      </c>
      <c r="Q14" s="34">
        <v>4</v>
      </c>
      <c r="R14" s="34">
        <v>2</v>
      </c>
      <c r="S14" s="34">
        <v>1</v>
      </c>
    </row>
    <row r="15" spans="1:19" s="10" customFormat="1" ht="19.5" customHeight="1">
      <c r="A15" s="31"/>
      <c r="B15" s="32"/>
      <c r="C15" s="32"/>
      <c r="D15" s="32"/>
      <c r="E15" s="32"/>
      <c r="F15" s="32" t="s">
        <v>73</v>
      </c>
      <c r="G15" s="29">
        <f t="shared" si="0"/>
        <v>6</v>
      </c>
      <c r="H15" s="34">
        <v>3</v>
      </c>
      <c r="I15" s="34">
        <v>0</v>
      </c>
      <c r="J15" s="34">
        <v>0</v>
      </c>
      <c r="K15" s="34">
        <v>1</v>
      </c>
      <c r="L15" s="34">
        <v>0</v>
      </c>
      <c r="M15" s="34">
        <v>1</v>
      </c>
      <c r="N15" s="34">
        <v>0</v>
      </c>
      <c r="O15" s="34">
        <v>0</v>
      </c>
      <c r="P15" s="34">
        <v>1</v>
      </c>
      <c r="Q15" s="34">
        <v>0</v>
      </c>
      <c r="R15" s="34">
        <v>0</v>
      </c>
      <c r="S15" s="34">
        <v>0</v>
      </c>
    </row>
    <row r="16" spans="1:19" s="10" customFormat="1" ht="15" customHeight="1">
      <c r="A16" s="31">
        <v>6000</v>
      </c>
      <c r="B16" s="55" t="s">
        <v>25</v>
      </c>
      <c r="C16" s="67"/>
      <c r="D16" s="67"/>
      <c r="E16" s="32"/>
      <c r="F16" s="24" t="s">
        <v>71</v>
      </c>
      <c r="G16" s="29">
        <f t="shared" si="0"/>
        <v>125</v>
      </c>
      <c r="H16" s="33">
        <f aca="true" t="shared" si="7" ref="H16:S16">SUM(H17:H18)</f>
        <v>15</v>
      </c>
      <c r="I16" s="33">
        <f t="shared" si="7"/>
        <v>7</v>
      </c>
      <c r="J16" s="33">
        <f t="shared" si="7"/>
        <v>6</v>
      </c>
      <c r="K16" s="33">
        <f t="shared" si="7"/>
        <v>12</v>
      </c>
      <c r="L16" s="33">
        <f t="shared" si="7"/>
        <v>12</v>
      </c>
      <c r="M16" s="33">
        <f t="shared" si="7"/>
        <v>9</v>
      </c>
      <c r="N16" s="33">
        <f t="shared" si="7"/>
        <v>13</v>
      </c>
      <c r="O16" s="33">
        <f t="shared" si="7"/>
        <v>10</v>
      </c>
      <c r="P16" s="33">
        <f t="shared" si="7"/>
        <v>7</v>
      </c>
      <c r="Q16" s="33">
        <f t="shared" si="7"/>
        <v>13</v>
      </c>
      <c r="R16" s="33">
        <f t="shared" si="7"/>
        <v>11</v>
      </c>
      <c r="S16" s="33">
        <f t="shared" si="7"/>
        <v>10</v>
      </c>
    </row>
    <row r="17" spans="1:19" s="10" customFormat="1" ht="15" customHeight="1">
      <c r="A17" s="31"/>
      <c r="B17" s="67"/>
      <c r="C17" s="67"/>
      <c r="D17" s="67"/>
      <c r="E17" s="32"/>
      <c r="F17" s="32" t="s">
        <v>72</v>
      </c>
      <c r="G17" s="29">
        <f t="shared" si="0"/>
        <v>72</v>
      </c>
      <c r="H17" s="33">
        <f>H20+H23+H26+H29+H32</f>
        <v>7</v>
      </c>
      <c r="I17" s="33">
        <f aca="true" t="shared" si="8" ref="I17:R17">I20+I23+I26+I29+I32</f>
        <v>5</v>
      </c>
      <c r="J17" s="33">
        <f t="shared" si="8"/>
        <v>4</v>
      </c>
      <c r="K17" s="33">
        <f t="shared" si="8"/>
        <v>10</v>
      </c>
      <c r="L17" s="33">
        <f t="shared" si="8"/>
        <v>6</v>
      </c>
      <c r="M17" s="33">
        <f t="shared" si="8"/>
        <v>6</v>
      </c>
      <c r="N17" s="33">
        <f t="shared" si="8"/>
        <v>6</v>
      </c>
      <c r="O17" s="33">
        <f t="shared" si="8"/>
        <v>5</v>
      </c>
      <c r="P17" s="33">
        <f t="shared" si="8"/>
        <v>4</v>
      </c>
      <c r="Q17" s="33">
        <f t="shared" si="8"/>
        <v>5</v>
      </c>
      <c r="R17" s="33">
        <f t="shared" si="8"/>
        <v>7</v>
      </c>
      <c r="S17" s="33">
        <f>S20+S23+S26+S29+S32</f>
        <v>7</v>
      </c>
    </row>
    <row r="18" spans="1:19" s="10" customFormat="1" ht="19.5" customHeight="1">
      <c r="A18" s="31"/>
      <c r="B18" s="32"/>
      <c r="C18" s="32"/>
      <c r="D18" s="32"/>
      <c r="E18" s="32"/>
      <c r="F18" s="32" t="s">
        <v>73</v>
      </c>
      <c r="G18" s="29">
        <f t="shared" si="0"/>
        <v>53</v>
      </c>
      <c r="H18" s="33">
        <f>H21+H24+H27+H30+H33</f>
        <v>8</v>
      </c>
      <c r="I18" s="33">
        <f aca="true" t="shared" si="9" ref="I18:R18">I21+I24+I27+I30+I33</f>
        <v>2</v>
      </c>
      <c r="J18" s="33">
        <f t="shared" si="9"/>
        <v>2</v>
      </c>
      <c r="K18" s="33">
        <f t="shared" si="9"/>
        <v>2</v>
      </c>
      <c r="L18" s="33">
        <f t="shared" si="9"/>
        <v>6</v>
      </c>
      <c r="M18" s="33">
        <f t="shared" si="9"/>
        <v>3</v>
      </c>
      <c r="N18" s="33">
        <f t="shared" si="9"/>
        <v>7</v>
      </c>
      <c r="O18" s="33">
        <f t="shared" si="9"/>
        <v>5</v>
      </c>
      <c r="P18" s="33">
        <f t="shared" si="9"/>
        <v>3</v>
      </c>
      <c r="Q18" s="33">
        <f t="shared" si="9"/>
        <v>8</v>
      </c>
      <c r="R18" s="33">
        <f t="shared" si="9"/>
        <v>4</v>
      </c>
      <c r="S18" s="33">
        <f>S21+S24+S27+S30+S33</f>
        <v>3</v>
      </c>
    </row>
    <row r="19" spans="1:19" s="10" customFormat="1" ht="15" customHeight="1">
      <c r="A19" s="31">
        <v>6100</v>
      </c>
      <c r="B19" s="32"/>
      <c r="C19" s="55" t="s">
        <v>139</v>
      </c>
      <c r="D19" s="67"/>
      <c r="E19" s="32"/>
      <c r="F19" s="24" t="s">
        <v>71</v>
      </c>
      <c r="G19" s="29">
        <f t="shared" si="0"/>
        <v>2</v>
      </c>
      <c r="H19" s="33">
        <f aca="true" t="shared" si="10" ref="H19:S19">SUM(H20:H21)</f>
        <v>0</v>
      </c>
      <c r="I19" s="33">
        <f t="shared" si="10"/>
        <v>0</v>
      </c>
      <c r="J19" s="33">
        <f t="shared" si="10"/>
        <v>0</v>
      </c>
      <c r="K19" s="33">
        <f t="shared" si="10"/>
        <v>0</v>
      </c>
      <c r="L19" s="33">
        <f t="shared" si="10"/>
        <v>0</v>
      </c>
      <c r="M19" s="33">
        <f t="shared" si="10"/>
        <v>0</v>
      </c>
      <c r="N19" s="33">
        <f t="shared" si="10"/>
        <v>1</v>
      </c>
      <c r="O19" s="33">
        <f t="shared" si="10"/>
        <v>1</v>
      </c>
      <c r="P19" s="33">
        <f t="shared" si="10"/>
        <v>0</v>
      </c>
      <c r="Q19" s="33">
        <f t="shared" si="10"/>
        <v>0</v>
      </c>
      <c r="R19" s="33">
        <f t="shared" si="10"/>
        <v>0</v>
      </c>
      <c r="S19" s="33">
        <f t="shared" si="10"/>
        <v>0</v>
      </c>
    </row>
    <row r="20" spans="1:19" s="10" customFormat="1" ht="15" customHeight="1">
      <c r="A20" s="31"/>
      <c r="B20" s="32"/>
      <c r="C20" s="67"/>
      <c r="D20" s="67"/>
      <c r="E20" s="32"/>
      <c r="F20" s="32" t="s">
        <v>72</v>
      </c>
      <c r="G20" s="29">
        <f t="shared" si="0"/>
        <v>1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10" customFormat="1" ht="19.5" customHeight="1">
      <c r="A21" s="31"/>
      <c r="B21" s="32"/>
      <c r="C21" s="32"/>
      <c r="D21" s="32"/>
      <c r="E21" s="32"/>
      <c r="F21" s="32" t="s">
        <v>73</v>
      </c>
      <c r="G21" s="29">
        <f t="shared" si="0"/>
        <v>1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1</v>
      </c>
      <c r="P21" s="34">
        <v>0</v>
      </c>
      <c r="Q21" s="34">
        <v>0</v>
      </c>
      <c r="R21" s="34">
        <v>0</v>
      </c>
      <c r="S21" s="34">
        <v>0</v>
      </c>
    </row>
    <row r="22" spans="1:19" s="10" customFormat="1" ht="15" customHeight="1">
      <c r="A22" s="31">
        <v>6200</v>
      </c>
      <c r="B22" s="32"/>
      <c r="C22" s="55" t="s">
        <v>103</v>
      </c>
      <c r="D22" s="67"/>
      <c r="E22" s="32"/>
      <c r="F22" s="24" t="s">
        <v>71</v>
      </c>
      <c r="G22" s="29">
        <f t="shared" si="0"/>
        <v>14</v>
      </c>
      <c r="H22" s="33">
        <f aca="true" t="shared" si="11" ref="H22:S22">SUM(H23:H24)</f>
        <v>0</v>
      </c>
      <c r="I22" s="33">
        <f t="shared" si="11"/>
        <v>3</v>
      </c>
      <c r="J22" s="33">
        <f t="shared" si="11"/>
        <v>0</v>
      </c>
      <c r="K22" s="33">
        <f t="shared" si="11"/>
        <v>1</v>
      </c>
      <c r="L22" s="33">
        <f t="shared" si="11"/>
        <v>3</v>
      </c>
      <c r="M22" s="33">
        <f t="shared" si="11"/>
        <v>1</v>
      </c>
      <c r="N22" s="33">
        <f t="shared" si="11"/>
        <v>0</v>
      </c>
      <c r="O22" s="33">
        <f t="shared" si="11"/>
        <v>1</v>
      </c>
      <c r="P22" s="33">
        <f t="shared" si="11"/>
        <v>1</v>
      </c>
      <c r="Q22" s="33">
        <f t="shared" si="11"/>
        <v>2</v>
      </c>
      <c r="R22" s="33">
        <f t="shared" si="11"/>
        <v>2</v>
      </c>
      <c r="S22" s="33">
        <f t="shared" si="11"/>
        <v>0</v>
      </c>
    </row>
    <row r="23" spans="1:19" s="10" customFormat="1" ht="15" customHeight="1">
      <c r="A23" s="31"/>
      <c r="B23" s="32"/>
      <c r="C23" s="67"/>
      <c r="D23" s="67"/>
      <c r="E23" s="32"/>
      <c r="F23" s="32" t="s">
        <v>72</v>
      </c>
      <c r="G23" s="29">
        <f t="shared" si="0"/>
        <v>8</v>
      </c>
      <c r="H23" s="34">
        <v>0</v>
      </c>
      <c r="I23" s="34">
        <v>3</v>
      </c>
      <c r="J23" s="34">
        <v>0</v>
      </c>
      <c r="K23" s="34">
        <v>1</v>
      </c>
      <c r="L23" s="34">
        <v>0</v>
      </c>
      <c r="M23" s="34">
        <v>1</v>
      </c>
      <c r="N23" s="34">
        <v>0</v>
      </c>
      <c r="O23" s="34">
        <v>1</v>
      </c>
      <c r="P23" s="34">
        <v>1</v>
      </c>
      <c r="Q23" s="34">
        <v>0</v>
      </c>
      <c r="R23" s="34">
        <v>1</v>
      </c>
      <c r="S23" s="34">
        <v>0</v>
      </c>
    </row>
    <row r="24" spans="1:19" s="10" customFormat="1" ht="19.5" customHeight="1">
      <c r="A24" s="31"/>
      <c r="B24" s="32"/>
      <c r="C24" s="32"/>
      <c r="D24" s="32"/>
      <c r="E24" s="32"/>
      <c r="F24" s="32" t="s">
        <v>73</v>
      </c>
      <c r="G24" s="29">
        <f t="shared" si="0"/>
        <v>6</v>
      </c>
      <c r="H24" s="34">
        <v>0</v>
      </c>
      <c r="I24" s="34">
        <v>0</v>
      </c>
      <c r="J24" s="34">
        <v>0</v>
      </c>
      <c r="K24" s="34">
        <v>0</v>
      </c>
      <c r="L24" s="34">
        <v>3</v>
      </c>
      <c r="M24" s="34">
        <v>0</v>
      </c>
      <c r="N24" s="34">
        <v>0</v>
      </c>
      <c r="O24" s="34">
        <v>0</v>
      </c>
      <c r="P24" s="34">
        <v>0</v>
      </c>
      <c r="Q24" s="34">
        <v>2</v>
      </c>
      <c r="R24" s="34">
        <v>1</v>
      </c>
      <c r="S24" s="34">
        <v>0</v>
      </c>
    </row>
    <row r="25" spans="1:19" s="10" customFormat="1" ht="15" customHeight="1">
      <c r="A25" s="31">
        <v>6300</v>
      </c>
      <c r="B25" s="32"/>
      <c r="C25" s="55" t="s">
        <v>26</v>
      </c>
      <c r="D25" s="67"/>
      <c r="E25" s="32"/>
      <c r="F25" s="24" t="s">
        <v>71</v>
      </c>
      <c r="G25" s="29">
        <f t="shared" si="0"/>
        <v>30</v>
      </c>
      <c r="H25" s="33">
        <f aca="true" t="shared" si="12" ref="H25:S25">SUM(H26:H27)</f>
        <v>5</v>
      </c>
      <c r="I25" s="33">
        <f t="shared" si="12"/>
        <v>2</v>
      </c>
      <c r="J25" s="33">
        <f t="shared" si="12"/>
        <v>1</v>
      </c>
      <c r="K25" s="33">
        <f t="shared" si="12"/>
        <v>4</v>
      </c>
      <c r="L25" s="33">
        <f t="shared" si="12"/>
        <v>2</v>
      </c>
      <c r="M25" s="33">
        <f t="shared" si="12"/>
        <v>2</v>
      </c>
      <c r="N25" s="33">
        <f t="shared" si="12"/>
        <v>8</v>
      </c>
      <c r="O25" s="33">
        <f t="shared" si="12"/>
        <v>1</v>
      </c>
      <c r="P25" s="33">
        <f t="shared" si="12"/>
        <v>1</v>
      </c>
      <c r="Q25" s="33">
        <f t="shared" si="12"/>
        <v>3</v>
      </c>
      <c r="R25" s="33">
        <f t="shared" si="12"/>
        <v>1</v>
      </c>
      <c r="S25" s="33">
        <f t="shared" si="12"/>
        <v>0</v>
      </c>
    </row>
    <row r="26" spans="1:19" s="10" customFormat="1" ht="15" customHeight="1">
      <c r="A26" s="31"/>
      <c r="B26" s="32"/>
      <c r="C26" s="67"/>
      <c r="D26" s="67"/>
      <c r="E26" s="32"/>
      <c r="F26" s="32" t="s">
        <v>72</v>
      </c>
      <c r="G26" s="29">
        <f t="shared" si="0"/>
        <v>15</v>
      </c>
      <c r="H26" s="34">
        <v>0</v>
      </c>
      <c r="I26" s="34">
        <v>0</v>
      </c>
      <c r="J26" s="34">
        <v>1</v>
      </c>
      <c r="K26" s="34">
        <v>3</v>
      </c>
      <c r="L26" s="34">
        <v>1</v>
      </c>
      <c r="M26" s="34">
        <v>2</v>
      </c>
      <c r="N26" s="34">
        <v>4</v>
      </c>
      <c r="O26" s="34">
        <v>1</v>
      </c>
      <c r="P26" s="34">
        <v>1</v>
      </c>
      <c r="Q26" s="34">
        <v>1</v>
      </c>
      <c r="R26" s="34">
        <v>1</v>
      </c>
      <c r="S26" s="34">
        <v>0</v>
      </c>
    </row>
    <row r="27" spans="1:19" s="10" customFormat="1" ht="19.5" customHeight="1">
      <c r="A27" s="31"/>
      <c r="B27" s="32"/>
      <c r="C27" s="32"/>
      <c r="D27" s="32"/>
      <c r="E27" s="32"/>
      <c r="F27" s="32" t="s">
        <v>73</v>
      </c>
      <c r="G27" s="29">
        <f t="shared" si="0"/>
        <v>15</v>
      </c>
      <c r="H27" s="34">
        <v>5</v>
      </c>
      <c r="I27" s="34">
        <v>2</v>
      </c>
      <c r="J27" s="34">
        <v>0</v>
      </c>
      <c r="K27" s="34">
        <v>1</v>
      </c>
      <c r="L27" s="34">
        <v>1</v>
      </c>
      <c r="M27" s="34">
        <v>0</v>
      </c>
      <c r="N27" s="34">
        <v>4</v>
      </c>
      <c r="O27" s="34">
        <v>0</v>
      </c>
      <c r="P27" s="34">
        <v>0</v>
      </c>
      <c r="Q27" s="34">
        <v>2</v>
      </c>
      <c r="R27" s="34">
        <v>0</v>
      </c>
      <c r="S27" s="34">
        <v>0</v>
      </c>
    </row>
    <row r="28" spans="1:19" s="10" customFormat="1" ht="15" customHeight="1">
      <c r="A28" s="31">
        <v>6400</v>
      </c>
      <c r="B28" s="32"/>
      <c r="C28" s="55" t="s">
        <v>27</v>
      </c>
      <c r="D28" s="67"/>
      <c r="E28" s="32"/>
      <c r="F28" s="24" t="s">
        <v>71</v>
      </c>
      <c r="G28" s="29">
        <f t="shared" si="0"/>
        <v>18</v>
      </c>
      <c r="H28" s="33">
        <f aca="true" t="shared" si="13" ref="H28:S28">SUM(H29:H30)</f>
        <v>1</v>
      </c>
      <c r="I28" s="33">
        <f t="shared" si="13"/>
        <v>0</v>
      </c>
      <c r="J28" s="33">
        <f t="shared" si="13"/>
        <v>1</v>
      </c>
      <c r="K28" s="33">
        <f t="shared" si="13"/>
        <v>0</v>
      </c>
      <c r="L28" s="33">
        <f t="shared" si="13"/>
        <v>2</v>
      </c>
      <c r="M28" s="33">
        <f t="shared" si="13"/>
        <v>2</v>
      </c>
      <c r="N28" s="33">
        <f t="shared" si="13"/>
        <v>3</v>
      </c>
      <c r="O28" s="33">
        <f t="shared" si="13"/>
        <v>2</v>
      </c>
      <c r="P28" s="33">
        <f t="shared" si="13"/>
        <v>1</v>
      </c>
      <c r="Q28" s="33">
        <f t="shared" si="13"/>
        <v>3</v>
      </c>
      <c r="R28" s="33">
        <f t="shared" si="13"/>
        <v>1</v>
      </c>
      <c r="S28" s="33">
        <f t="shared" si="13"/>
        <v>2</v>
      </c>
    </row>
    <row r="29" spans="1:19" s="10" customFormat="1" ht="15" customHeight="1">
      <c r="A29" s="31"/>
      <c r="B29" s="32"/>
      <c r="C29" s="67"/>
      <c r="D29" s="67"/>
      <c r="E29" s="32"/>
      <c r="F29" s="32" t="s">
        <v>72</v>
      </c>
      <c r="G29" s="29">
        <f t="shared" si="0"/>
        <v>6</v>
      </c>
      <c r="H29" s="34">
        <v>1</v>
      </c>
      <c r="I29" s="34">
        <v>0</v>
      </c>
      <c r="J29" s="34">
        <v>0</v>
      </c>
      <c r="K29" s="34">
        <v>0</v>
      </c>
      <c r="L29" s="34">
        <v>1</v>
      </c>
      <c r="M29" s="34">
        <v>1</v>
      </c>
      <c r="N29" s="34">
        <v>1</v>
      </c>
      <c r="O29" s="34">
        <v>0</v>
      </c>
      <c r="P29" s="34">
        <v>0</v>
      </c>
      <c r="Q29" s="34">
        <v>1</v>
      </c>
      <c r="R29" s="34">
        <v>1</v>
      </c>
      <c r="S29" s="34">
        <v>0</v>
      </c>
    </row>
    <row r="30" spans="1:19" s="10" customFormat="1" ht="18.75" customHeight="1">
      <c r="A30" s="31"/>
      <c r="B30" s="32"/>
      <c r="C30" s="32"/>
      <c r="D30" s="32"/>
      <c r="E30" s="32"/>
      <c r="F30" s="32" t="s">
        <v>73</v>
      </c>
      <c r="G30" s="29">
        <f t="shared" si="0"/>
        <v>12</v>
      </c>
      <c r="H30" s="34">
        <v>0</v>
      </c>
      <c r="I30" s="34">
        <v>0</v>
      </c>
      <c r="J30" s="34">
        <v>1</v>
      </c>
      <c r="K30" s="34">
        <v>0</v>
      </c>
      <c r="L30" s="34">
        <v>1</v>
      </c>
      <c r="M30" s="34">
        <v>1</v>
      </c>
      <c r="N30" s="34">
        <v>2</v>
      </c>
      <c r="O30" s="34">
        <v>2</v>
      </c>
      <c r="P30" s="34">
        <v>1</v>
      </c>
      <c r="Q30" s="34">
        <v>2</v>
      </c>
      <c r="R30" s="34">
        <v>0</v>
      </c>
      <c r="S30" s="34">
        <v>2</v>
      </c>
    </row>
    <row r="31" spans="1:19" s="10" customFormat="1" ht="15" customHeight="1">
      <c r="A31" s="31">
        <v>6500</v>
      </c>
      <c r="B31" s="32"/>
      <c r="C31" s="55" t="s">
        <v>28</v>
      </c>
      <c r="D31" s="67"/>
      <c r="E31" s="32"/>
      <c r="F31" s="24" t="s">
        <v>71</v>
      </c>
      <c r="G31" s="29">
        <f t="shared" si="0"/>
        <v>61</v>
      </c>
      <c r="H31" s="33">
        <f aca="true" t="shared" si="14" ref="H31:S31">SUM(H32:H33)</f>
        <v>9</v>
      </c>
      <c r="I31" s="33">
        <f t="shared" si="14"/>
        <v>2</v>
      </c>
      <c r="J31" s="33">
        <f t="shared" si="14"/>
        <v>4</v>
      </c>
      <c r="K31" s="33">
        <f t="shared" si="14"/>
        <v>7</v>
      </c>
      <c r="L31" s="33">
        <f t="shared" si="14"/>
        <v>5</v>
      </c>
      <c r="M31" s="33">
        <f t="shared" si="14"/>
        <v>4</v>
      </c>
      <c r="N31" s="33">
        <f t="shared" si="14"/>
        <v>1</v>
      </c>
      <c r="O31" s="33">
        <f t="shared" si="14"/>
        <v>5</v>
      </c>
      <c r="P31" s="33">
        <f t="shared" si="14"/>
        <v>4</v>
      </c>
      <c r="Q31" s="33">
        <f t="shared" si="14"/>
        <v>5</v>
      </c>
      <c r="R31" s="33">
        <f t="shared" si="14"/>
        <v>7</v>
      </c>
      <c r="S31" s="33">
        <f t="shared" si="14"/>
        <v>8</v>
      </c>
    </row>
    <row r="32" spans="1:19" s="10" customFormat="1" ht="15" customHeight="1">
      <c r="A32" s="31"/>
      <c r="B32" s="32"/>
      <c r="C32" s="67"/>
      <c r="D32" s="67"/>
      <c r="E32" s="32"/>
      <c r="F32" s="32" t="s">
        <v>72</v>
      </c>
      <c r="G32" s="29">
        <f t="shared" si="0"/>
        <v>42</v>
      </c>
      <c r="H32" s="34">
        <v>6</v>
      </c>
      <c r="I32" s="34">
        <v>2</v>
      </c>
      <c r="J32" s="34">
        <v>3</v>
      </c>
      <c r="K32" s="34">
        <v>6</v>
      </c>
      <c r="L32" s="34">
        <v>4</v>
      </c>
      <c r="M32" s="34">
        <v>2</v>
      </c>
      <c r="N32" s="34">
        <v>0</v>
      </c>
      <c r="O32" s="34">
        <v>3</v>
      </c>
      <c r="P32" s="34">
        <v>2</v>
      </c>
      <c r="Q32" s="34">
        <v>3</v>
      </c>
      <c r="R32" s="34">
        <v>4</v>
      </c>
      <c r="S32" s="34">
        <v>7</v>
      </c>
    </row>
    <row r="33" spans="1:19" s="10" customFormat="1" ht="18.75" customHeight="1">
      <c r="A33" s="31"/>
      <c r="B33" s="32"/>
      <c r="C33" s="32"/>
      <c r="D33" s="32"/>
      <c r="E33" s="32"/>
      <c r="F33" s="32" t="s">
        <v>73</v>
      </c>
      <c r="G33" s="29">
        <f t="shared" si="0"/>
        <v>19</v>
      </c>
      <c r="H33" s="34">
        <v>3</v>
      </c>
      <c r="I33" s="34">
        <v>0</v>
      </c>
      <c r="J33" s="34">
        <v>1</v>
      </c>
      <c r="K33" s="34">
        <v>1</v>
      </c>
      <c r="L33" s="34">
        <v>1</v>
      </c>
      <c r="M33" s="34">
        <v>2</v>
      </c>
      <c r="N33" s="34">
        <v>1</v>
      </c>
      <c r="O33" s="34">
        <v>2</v>
      </c>
      <c r="P33" s="34">
        <v>2</v>
      </c>
      <c r="Q33" s="34">
        <v>2</v>
      </c>
      <c r="R33" s="34">
        <v>3</v>
      </c>
      <c r="S33" s="34">
        <v>1</v>
      </c>
    </row>
    <row r="34" spans="1:19" s="10" customFormat="1" ht="15" customHeight="1">
      <c r="A34" s="31">
        <v>7000</v>
      </c>
      <c r="B34" s="55" t="s">
        <v>29</v>
      </c>
      <c r="C34" s="67"/>
      <c r="D34" s="67"/>
      <c r="E34" s="32"/>
      <c r="F34" s="24" t="s">
        <v>71</v>
      </c>
      <c r="G34" s="29">
        <f t="shared" si="0"/>
        <v>0</v>
      </c>
      <c r="H34" s="33">
        <f aca="true" t="shared" si="15" ref="H34:S34">SUM(H35:H36)</f>
        <v>0</v>
      </c>
      <c r="I34" s="33">
        <f t="shared" si="15"/>
        <v>0</v>
      </c>
      <c r="J34" s="33">
        <f t="shared" si="15"/>
        <v>0</v>
      </c>
      <c r="K34" s="33">
        <f t="shared" si="15"/>
        <v>0</v>
      </c>
      <c r="L34" s="33">
        <f t="shared" si="15"/>
        <v>0</v>
      </c>
      <c r="M34" s="33">
        <f t="shared" si="15"/>
        <v>0</v>
      </c>
      <c r="N34" s="33">
        <f t="shared" si="15"/>
        <v>0</v>
      </c>
      <c r="O34" s="33">
        <f t="shared" si="15"/>
        <v>0</v>
      </c>
      <c r="P34" s="33">
        <f t="shared" si="15"/>
        <v>0</v>
      </c>
      <c r="Q34" s="33">
        <f t="shared" si="15"/>
        <v>0</v>
      </c>
      <c r="R34" s="33">
        <f t="shared" si="15"/>
        <v>0</v>
      </c>
      <c r="S34" s="33">
        <f t="shared" si="15"/>
        <v>0</v>
      </c>
    </row>
    <row r="35" spans="1:19" s="10" customFormat="1" ht="15" customHeight="1">
      <c r="A35" s="31"/>
      <c r="B35" s="67"/>
      <c r="C35" s="67"/>
      <c r="D35" s="67"/>
      <c r="E35" s="32"/>
      <c r="F35" s="32" t="s">
        <v>72</v>
      </c>
      <c r="G35" s="29">
        <f t="shared" si="0"/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</row>
    <row r="36" spans="1:19" s="10" customFormat="1" ht="18.75" customHeight="1">
      <c r="A36" s="31"/>
      <c r="B36" s="32"/>
      <c r="C36" s="32"/>
      <c r="D36" s="32"/>
      <c r="E36" s="32"/>
      <c r="F36" s="32" t="s">
        <v>73</v>
      </c>
      <c r="G36" s="29">
        <f t="shared" si="0"/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</row>
    <row r="37" spans="1:19" s="10" customFormat="1" ht="15" customHeight="1">
      <c r="A37" s="31">
        <v>8000</v>
      </c>
      <c r="B37" s="55" t="s">
        <v>30</v>
      </c>
      <c r="C37" s="67"/>
      <c r="D37" s="67"/>
      <c r="E37" s="32"/>
      <c r="F37" s="24" t="s">
        <v>71</v>
      </c>
      <c r="G37" s="29">
        <f t="shared" si="0"/>
        <v>0</v>
      </c>
      <c r="H37" s="33">
        <f aca="true" t="shared" si="16" ref="H37:S37">SUM(H38:H39)</f>
        <v>0</v>
      </c>
      <c r="I37" s="33">
        <f t="shared" si="16"/>
        <v>0</v>
      </c>
      <c r="J37" s="33">
        <f t="shared" si="16"/>
        <v>0</v>
      </c>
      <c r="K37" s="33">
        <f t="shared" si="16"/>
        <v>0</v>
      </c>
      <c r="L37" s="33">
        <f t="shared" si="16"/>
        <v>0</v>
      </c>
      <c r="M37" s="33">
        <f t="shared" si="16"/>
        <v>0</v>
      </c>
      <c r="N37" s="33">
        <f t="shared" si="16"/>
        <v>0</v>
      </c>
      <c r="O37" s="33">
        <f t="shared" si="16"/>
        <v>0</v>
      </c>
      <c r="P37" s="33">
        <f t="shared" si="16"/>
        <v>0</v>
      </c>
      <c r="Q37" s="33">
        <f t="shared" si="16"/>
        <v>0</v>
      </c>
      <c r="R37" s="33">
        <f t="shared" si="16"/>
        <v>0</v>
      </c>
      <c r="S37" s="33">
        <f t="shared" si="16"/>
        <v>0</v>
      </c>
    </row>
    <row r="38" spans="1:19" s="10" customFormat="1" ht="15" customHeight="1">
      <c r="A38" s="31"/>
      <c r="B38" s="67"/>
      <c r="C38" s="67"/>
      <c r="D38" s="67"/>
      <c r="E38" s="32"/>
      <c r="F38" s="32" t="s">
        <v>72</v>
      </c>
      <c r="G38" s="29">
        <f t="shared" si="0"/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1:19" s="10" customFormat="1" ht="18.75" customHeight="1">
      <c r="A39" s="31"/>
      <c r="B39" s="32"/>
      <c r="C39" s="32"/>
      <c r="D39" s="32"/>
      <c r="E39" s="32"/>
      <c r="F39" s="32" t="s">
        <v>73</v>
      </c>
      <c r="G39" s="29">
        <f t="shared" si="0"/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</row>
    <row r="40" spans="1:19" s="10" customFormat="1" ht="15" customHeight="1">
      <c r="A40" s="31">
        <v>9000</v>
      </c>
      <c r="B40" s="55" t="s">
        <v>31</v>
      </c>
      <c r="C40" s="67"/>
      <c r="D40" s="67"/>
      <c r="E40" s="32"/>
      <c r="F40" s="24" t="s">
        <v>71</v>
      </c>
      <c r="G40" s="29">
        <f t="shared" si="0"/>
        <v>3590</v>
      </c>
      <c r="H40" s="33">
        <f aca="true" t="shared" si="17" ref="H40:S40">SUM(H41:H42)</f>
        <v>454</v>
      </c>
      <c r="I40" s="33">
        <f t="shared" si="17"/>
        <v>323</v>
      </c>
      <c r="J40" s="33">
        <f t="shared" si="17"/>
        <v>337</v>
      </c>
      <c r="K40" s="33">
        <f t="shared" si="17"/>
        <v>301</v>
      </c>
      <c r="L40" s="33">
        <f t="shared" si="17"/>
        <v>286</v>
      </c>
      <c r="M40" s="33">
        <f t="shared" si="17"/>
        <v>242</v>
      </c>
      <c r="N40" s="33">
        <f t="shared" si="17"/>
        <v>257</v>
      </c>
      <c r="O40" s="33">
        <f t="shared" si="17"/>
        <v>253</v>
      </c>
      <c r="P40" s="33">
        <f t="shared" si="17"/>
        <v>238</v>
      </c>
      <c r="Q40" s="33">
        <f t="shared" si="17"/>
        <v>290</v>
      </c>
      <c r="R40" s="33">
        <f t="shared" si="17"/>
        <v>271</v>
      </c>
      <c r="S40" s="33">
        <f t="shared" si="17"/>
        <v>338</v>
      </c>
    </row>
    <row r="41" spans="1:19" s="10" customFormat="1" ht="15" customHeight="1">
      <c r="A41" s="31"/>
      <c r="B41" s="67"/>
      <c r="C41" s="67"/>
      <c r="D41" s="67"/>
      <c r="E41" s="32"/>
      <c r="F41" s="32" t="s">
        <v>72</v>
      </c>
      <c r="G41" s="29">
        <f t="shared" si="0"/>
        <v>1625</v>
      </c>
      <c r="H41" s="33">
        <f>H44+'9-5'!H8+'9-5'!H35+'9-5'!H50+'9-6'!H8</f>
        <v>210</v>
      </c>
      <c r="I41" s="33">
        <f>I44+'9-5'!I8+'9-5'!I35+'9-5'!I50+'9-6'!I8</f>
        <v>138</v>
      </c>
      <c r="J41" s="33">
        <f>J44+'9-5'!J8+'9-5'!J35+'9-5'!J50+'9-6'!J8</f>
        <v>147</v>
      </c>
      <c r="K41" s="33">
        <f>K44+'9-5'!K8+'9-5'!K35+'9-5'!K50+'9-6'!K8</f>
        <v>137</v>
      </c>
      <c r="L41" s="33">
        <f>L44+'9-5'!L8+'9-5'!L35+'9-5'!L50+'9-6'!L8</f>
        <v>129</v>
      </c>
      <c r="M41" s="33">
        <f>M44+'9-5'!M8+'9-5'!M35+'9-5'!M50+'9-6'!M8</f>
        <v>111</v>
      </c>
      <c r="N41" s="33">
        <f>N44+'9-5'!N8+'9-5'!N35+'9-5'!N50+'9-6'!N8</f>
        <v>117</v>
      </c>
      <c r="O41" s="33">
        <f>O44+'9-5'!O8+'9-5'!O35+'9-5'!O50+'9-6'!O8</f>
        <v>130</v>
      </c>
      <c r="P41" s="33">
        <f>P44+'9-5'!P8+'9-5'!P35+'9-5'!P50+'9-6'!P8</f>
        <v>99</v>
      </c>
      <c r="Q41" s="33">
        <f>Q44+'9-5'!Q8+'9-5'!Q35+'9-5'!Q50+'9-6'!Q8</f>
        <v>132</v>
      </c>
      <c r="R41" s="33">
        <f>R44+'9-5'!R8+'9-5'!R35+'9-5'!R50+'9-6'!R8</f>
        <v>118</v>
      </c>
      <c r="S41" s="33">
        <f>S44+'9-5'!S8+'9-5'!S35+'9-5'!S50+'9-6'!S8</f>
        <v>157</v>
      </c>
    </row>
    <row r="42" spans="1:19" s="13" customFormat="1" ht="18.75" customHeight="1">
      <c r="A42" s="38"/>
      <c r="B42" s="37"/>
      <c r="C42" s="37"/>
      <c r="D42" s="37"/>
      <c r="E42" s="37"/>
      <c r="F42" s="37" t="s">
        <v>73</v>
      </c>
      <c r="G42" s="29">
        <f t="shared" si="0"/>
        <v>1965</v>
      </c>
      <c r="H42" s="33">
        <f>H45+'9-5'!H9+'9-5'!H36+'9-5'!H51+'9-6'!H9</f>
        <v>244</v>
      </c>
      <c r="I42" s="33">
        <f>I45+'9-5'!I9+'9-5'!I36+'9-5'!I51+'9-6'!I9</f>
        <v>185</v>
      </c>
      <c r="J42" s="33">
        <f>J45+'9-5'!J9+'9-5'!J36+'9-5'!J51+'9-6'!J9</f>
        <v>190</v>
      </c>
      <c r="K42" s="33">
        <f>K45+'9-5'!K9+'9-5'!K36+'9-5'!K51+'9-6'!K9</f>
        <v>164</v>
      </c>
      <c r="L42" s="33">
        <f>L45+'9-5'!L9+'9-5'!L36+'9-5'!L51+'9-6'!L9</f>
        <v>157</v>
      </c>
      <c r="M42" s="33">
        <f>M45+'9-5'!M9+'9-5'!M36+'9-5'!M51+'9-6'!M9</f>
        <v>131</v>
      </c>
      <c r="N42" s="33">
        <f>N45+'9-5'!N9+'9-5'!N36+'9-5'!N51+'9-6'!N9</f>
        <v>140</v>
      </c>
      <c r="O42" s="33">
        <f>O45+'9-5'!O9+'9-5'!O36+'9-5'!O51+'9-6'!O9</f>
        <v>123</v>
      </c>
      <c r="P42" s="33">
        <f>P45+'9-5'!P9+'9-5'!P36+'9-5'!P51+'9-6'!P9</f>
        <v>139</v>
      </c>
      <c r="Q42" s="33">
        <f>Q45+'9-5'!Q9+'9-5'!Q36+'9-5'!Q51+'9-6'!Q9</f>
        <v>158</v>
      </c>
      <c r="R42" s="33">
        <f>R45+'9-5'!R9+'9-5'!R36+'9-5'!R51+'9-6'!R9</f>
        <v>153</v>
      </c>
      <c r="S42" s="33">
        <f>S45+'9-5'!S9+'9-5'!S36+'9-5'!S51+'9-6'!S9</f>
        <v>181</v>
      </c>
    </row>
    <row r="43" spans="1:19" s="13" customFormat="1" ht="15" customHeight="1">
      <c r="A43" s="38">
        <v>9100</v>
      </c>
      <c r="B43" s="37"/>
      <c r="C43" s="58" t="s">
        <v>32</v>
      </c>
      <c r="D43" s="67"/>
      <c r="E43" s="37"/>
      <c r="F43" s="35" t="s">
        <v>71</v>
      </c>
      <c r="G43" s="29">
        <f t="shared" si="0"/>
        <v>80</v>
      </c>
      <c r="H43" s="33">
        <f aca="true" t="shared" si="18" ref="H43:S43">SUM(H44:H45)</f>
        <v>10</v>
      </c>
      <c r="I43" s="33">
        <f t="shared" si="18"/>
        <v>3</v>
      </c>
      <c r="J43" s="33">
        <f t="shared" si="18"/>
        <v>6</v>
      </c>
      <c r="K43" s="33">
        <f t="shared" si="18"/>
        <v>10</v>
      </c>
      <c r="L43" s="33">
        <f t="shared" si="18"/>
        <v>6</v>
      </c>
      <c r="M43" s="33">
        <f t="shared" si="18"/>
        <v>10</v>
      </c>
      <c r="N43" s="33">
        <f t="shared" si="18"/>
        <v>6</v>
      </c>
      <c r="O43" s="33">
        <f t="shared" si="18"/>
        <v>7</v>
      </c>
      <c r="P43" s="33">
        <f t="shared" si="18"/>
        <v>4</v>
      </c>
      <c r="Q43" s="33">
        <f t="shared" si="18"/>
        <v>7</v>
      </c>
      <c r="R43" s="33">
        <f t="shared" si="18"/>
        <v>4</v>
      </c>
      <c r="S43" s="33">
        <f t="shared" si="18"/>
        <v>7</v>
      </c>
    </row>
    <row r="44" spans="1:19" s="13" customFormat="1" ht="15" customHeight="1">
      <c r="A44" s="38"/>
      <c r="B44" s="37"/>
      <c r="C44" s="67"/>
      <c r="D44" s="67"/>
      <c r="E44" s="37"/>
      <c r="F44" s="37" t="s">
        <v>72</v>
      </c>
      <c r="G44" s="29">
        <f t="shared" si="0"/>
        <v>31</v>
      </c>
      <c r="H44" s="33">
        <f>H47+H50</f>
        <v>5</v>
      </c>
      <c r="I44" s="33">
        <f aca="true" t="shared" si="19" ref="I44:Q44">I47+I50</f>
        <v>0</v>
      </c>
      <c r="J44" s="33">
        <f t="shared" si="19"/>
        <v>3</v>
      </c>
      <c r="K44" s="33">
        <f t="shared" si="19"/>
        <v>3</v>
      </c>
      <c r="L44" s="33">
        <f t="shared" si="19"/>
        <v>3</v>
      </c>
      <c r="M44" s="33">
        <f t="shared" si="19"/>
        <v>7</v>
      </c>
      <c r="N44" s="33">
        <f t="shared" si="19"/>
        <v>0</v>
      </c>
      <c r="O44" s="33">
        <f t="shared" si="19"/>
        <v>3</v>
      </c>
      <c r="P44" s="33">
        <f t="shared" si="19"/>
        <v>2</v>
      </c>
      <c r="Q44" s="33">
        <f t="shared" si="19"/>
        <v>1</v>
      </c>
      <c r="R44" s="33">
        <f>R47+R50</f>
        <v>1</v>
      </c>
      <c r="S44" s="33">
        <f>S47+S50</f>
        <v>3</v>
      </c>
    </row>
    <row r="45" spans="1:19" s="13" customFormat="1" ht="18.75" customHeight="1">
      <c r="A45" s="38"/>
      <c r="B45" s="37"/>
      <c r="C45" s="37"/>
      <c r="D45" s="37"/>
      <c r="E45" s="37"/>
      <c r="F45" s="37" t="s">
        <v>73</v>
      </c>
      <c r="G45" s="29">
        <f t="shared" si="0"/>
        <v>49</v>
      </c>
      <c r="H45" s="33">
        <f>H48+H51</f>
        <v>5</v>
      </c>
      <c r="I45" s="33">
        <f aca="true" t="shared" si="20" ref="I45:Q45">I48+I51</f>
        <v>3</v>
      </c>
      <c r="J45" s="33">
        <f t="shared" si="20"/>
        <v>3</v>
      </c>
      <c r="K45" s="33">
        <f t="shared" si="20"/>
        <v>7</v>
      </c>
      <c r="L45" s="33">
        <f t="shared" si="20"/>
        <v>3</v>
      </c>
      <c r="M45" s="33">
        <f t="shared" si="20"/>
        <v>3</v>
      </c>
      <c r="N45" s="33">
        <f t="shared" si="20"/>
        <v>6</v>
      </c>
      <c r="O45" s="33">
        <f t="shared" si="20"/>
        <v>4</v>
      </c>
      <c r="P45" s="33">
        <f t="shared" si="20"/>
        <v>2</v>
      </c>
      <c r="Q45" s="33">
        <f t="shared" si="20"/>
        <v>6</v>
      </c>
      <c r="R45" s="33">
        <f>R48+R51</f>
        <v>3</v>
      </c>
      <c r="S45" s="33">
        <f>S48+S51</f>
        <v>4</v>
      </c>
    </row>
    <row r="46" spans="1:19" s="13" customFormat="1" ht="15" customHeight="1">
      <c r="A46" s="38">
        <v>9101</v>
      </c>
      <c r="B46" s="37"/>
      <c r="C46" s="37"/>
      <c r="D46" s="58" t="s">
        <v>104</v>
      </c>
      <c r="E46" s="37"/>
      <c r="F46" s="35" t="s">
        <v>71</v>
      </c>
      <c r="G46" s="29">
        <f t="shared" si="0"/>
        <v>50</v>
      </c>
      <c r="H46" s="33">
        <f aca="true" t="shared" si="21" ref="H46:S46">SUM(H47:H48)</f>
        <v>9</v>
      </c>
      <c r="I46" s="33">
        <f t="shared" si="21"/>
        <v>3</v>
      </c>
      <c r="J46" s="33">
        <f t="shared" si="21"/>
        <v>3</v>
      </c>
      <c r="K46" s="33">
        <f t="shared" si="21"/>
        <v>5</v>
      </c>
      <c r="L46" s="33">
        <f t="shared" si="21"/>
        <v>4</v>
      </c>
      <c r="M46" s="33">
        <f t="shared" si="21"/>
        <v>6</v>
      </c>
      <c r="N46" s="33">
        <f t="shared" si="21"/>
        <v>4</v>
      </c>
      <c r="O46" s="33">
        <f t="shared" si="21"/>
        <v>2</v>
      </c>
      <c r="P46" s="33">
        <f t="shared" si="21"/>
        <v>2</v>
      </c>
      <c r="Q46" s="33">
        <f t="shared" si="21"/>
        <v>5</v>
      </c>
      <c r="R46" s="33">
        <f t="shared" si="21"/>
        <v>2</v>
      </c>
      <c r="S46" s="33">
        <f t="shared" si="21"/>
        <v>5</v>
      </c>
    </row>
    <row r="47" spans="1:19" s="13" customFormat="1" ht="15" customHeight="1">
      <c r="A47" s="38"/>
      <c r="B47" s="37"/>
      <c r="C47" s="37"/>
      <c r="D47" s="58"/>
      <c r="E47" s="37"/>
      <c r="F47" s="37" t="s">
        <v>72</v>
      </c>
      <c r="G47" s="29">
        <f t="shared" si="0"/>
        <v>19</v>
      </c>
      <c r="H47" s="34">
        <v>4</v>
      </c>
      <c r="I47" s="34">
        <v>0</v>
      </c>
      <c r="J47" s="34">
        <v>1</v>
      </c>
      <c r="K47" s="34">
        <v>1</v>
      </c>
      <c r="L47" s="34">
        <v>2</v>
      </c>
      <c r="M47" s="34">
        <v>6</v>
      </c>
      <c r="N47" s="34">
        <v>0</v>
      </c>
      <c r="O47" s="34">
        <v>1</v>
      </c>
      <c r="P47" s="34">
        <v>1</v>
      </c>
      <c r="Q47" s="34">
        <v>0</v>
      </c>
      <c r="R47" s="34">
        <v>1</v>
      </c>
      <c r="S47" s="34">
        <v>2</v>
      </c>
    </row>
    <row r="48" spans="1:19" s="13" customFormat="1" ht="18.75" customHeight="1">
      <c r="A48" s="38"/>
      <c r="B48" s="37"/>
      <c r="C48" s="37"/>
      <c r="D48" s="37"/>
      <c r="E48" s="37"/>
      <c r="F48" s="37" t="s">
        <v>73</v>
      </c>
      <c r="G48" s="29">
        <f t="shared" si="0"/>
        <v>31</v>
      </c>
      <c r="H48" s="34">
        <v>5</v>
      </c>
      <c r="I48" s="34">
        <v>3</v>
      </c>
      <c r="J48" s="34">
        <v>2</v>
      </c>
      <c r="K48" s="34">
        <v>4</v>
      </c>
      <c r="L48" s="34">
        <v>2</v>
      </c>
      <c r="M48" s="34">
        <v>0</v>
      </c>
      <c r="N48" s="34">
        <v>4</v>
      </c>
      <c r="O48" s="34">
        <v>1</v>
      </c>
      <c r="P48" s="34">
        <v>1</v>
      </c>
      <c r="Q48" s="34">
        <v>5</v>
      </c>
      <c r="R48" s="34">
        <v>1</v>
      </c>
      <c r="S48" s="34">
        <v>3</v>
      </c>
    </row>
    <row r="49" spans="1:19" s="13" customFormat="1" ht="15" customHeight="1">
      <c r="A49" s="38">
        <v>9102</v>
      </c>
      <c r="B49" s="37"/>
      <c r="C49" s="37"/>
      <c r="D49" s="58" t="s">
        <v>105</v>
      </c>
      <c r="E49" s="37"/>
      <c r="F49" s="35" t="s">
        <v>71</v>
      </c>
      <c r="G49" s="29">
        <f t="shared" si="0"/>
        <v>30</v>
      </c>
      <c r="H49" s="33">
        <f aca="true" t="shared" si="22" ref="H49:S49">SUM(H50:H51)</f>
        <v>1</v>
      </c>
      <c r="I49" s="33">
        <f t="shared" si="22"/>
        <v>0</v>
      </c>
      <c r="J49" s="33">
        <f t="shared" si="22"/>
        <v>3</v>
      </c>
      <c r="K49" s="33">
        <f t="shared" si="22"/>
        <v>5</v>
      </c>
      <c r="L49" s="33">
        <f t="shared" si="22"/>
        <v>2</v>
      </c>
      <c r="M49" s="33">
        <f t="shared" si="22"/>
        <v>4</v>
      </c>
      <c r="N49" s="33">
        <f t="shared" si="22"/>
        <v>2</v>
      </c>
      <c r="O49" s="33">
        <f t="shared" si="22"/>
        <v>5</v>
      </c>
      <c r="P49" s="33">
        <f t="shared" si="22"/>
        <v>2</v>
      </c>
      <c r="Q49" s="33">
        <f t="shared" si="22"/>
        <v>2</v>
      </c>
      <c r="R49" s="33">
        <f t="shared" si="22"/>
        <v>2</v>
      </c>
      <c r="S49" s="33">
        <f t="shared" si="22"/>
        <v>2</v>
      </c>
    </row>
    <row r="50" spans="1:19" s="13" customFormat="1" ht="15" customHeight="1">
      <c r="A50" s="38"/>
      <c r="B50" s="37"/>
      <c r="C50" s="37"/>
      <c r="D50" s="58"/>
      <c r="E50" s="37"/>
      <c r="F50" s="37" t="s">
        <v>72</v>
      </c>
      <c r="G50" s="29">
        <f t="shared" si="0"/>
        <v>12</v>
      </c>
      <c r="H50" s="34">
        <v>1</v>
      </c>
      <c r="I50" s="34">
        <v>0</v>
      </c>
      <c r="J50" s="34">
        <v>2</v>
      </c>
      <c r="K50" s="34">
        <v>2</v>
      </c>
      <c r="L50" s="34">
        <v>1</v>
      </c>
      <c r="M50" s="34">
        <v>1</v>
      </c>
      <c r="N50" s="34">
        <v>0</v>
      </c>
      <c r="O50" s="34">
        <v>2</v>
      </c>
      <c r="P50" s="34">
        <v>1</v>
      </c>
      <c r="Q50" s="34">
        <v>1</v>
      </c>
      <c r="R50" s="34">
        <v>0</v>
      </c>
      <c r="S50" s="34">
        <v>1</v>
      </c>
    </row>
    <row r="51" spans="1:19" s="13" customFormat="1" ht="15" customHeight="1">
      <c r="A51" s="45"/>
      <c r="B51" s="41"/>
      <c r="C51" s="41"/>
      <c r="D51" s="41"/>
      <c r="E51" s="41"/>
      <c r="F51" s="41" t="s">
        <v>73</v>
      </c>
      <c r="G51" s="46">
        <f t="shared" si="0"/>
        <v>18</v>
      </c>
      <c r="H51" s="47">
        <v>0</v>
      </c>
      <c r="I51" s="47">
        <v>0</v>
      </c>
      <c r="J51" s="47">
        <v>1</v>
      </c>
      <c r="K51" s="47">
        <v>3</v>
      </c>
      <c r="L51" s="47">
        <v>1</v>
      </c>
      <c r="M51" s="47">
        <v>3</v>
      </c>
      <c r="N51" s="47">
        <v>2</v>
      </c>
      <c r="O51" s="47">
        <v>3</v>
      </c>
      <c r="P51" s="47">
        <v>1</v>
      </c>
      <c r="Q51" s="47">
        <v>1</v>
      </c>
      <c r="R51" s="47">
        <v>2</v>
      </c>
      <c r="S51" s="47">
        <v>1</v>
      </c>
    </row>
    <row r="52" spans="1:19" s="16" customFormat="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6" customFormat="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6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6" customFormat="1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 t="s">
        <v>71</v>
      </c>
      <c r="G58" s="1">
        <f>+G7+G16+G34+G37+G40</f>
        <v>3787</v>
      </c>
      <c r="H58" s="1">
        <f aca="true" t="shared" si="23" ref="H58:S58">+H7+H16+H34+H37+H40</f>
        <v>479</v>
      </c>
      <c r="I58" s="1">
        <f t="shared" si="23"/>
        <v>335</v>
      </c>
      <c r="J58" s="1">
        <f t="shared" si="23"/>
        <v>350</v>
      </c>
      <c r="K58" s="1">
        <f t="shared" si="23"/>
        <v>320</v>
      </c>
      <c r="L58" s="1">
        <f t="shared" si="23"/>
        <v>304</v>
      </c>
      <c r="M58" s="1">
        <f t="shared" si="23"/>
        <v>257</v>
      </c>
      <c r="N58" s="1">
        <f t="shared" si="23"/>
        <v>275</v>
      </c>
      <c r="O58" s="1">
        <f t="shared" si="23"/>
        <v>266</v>
      </c>
      <c r="P58" s="1">
        <f t="shared" si="23"/>
        <v>247</v>
      </c>
      <c r="Q58" s="1">
        <f t="shared" si="23"/>
        <v>308</v>
      </c>
      <c r="R58" s="1">
        <f t="shared" si="23"/>
        <v>291</v>
      </c>
      <c r="S58" s="1">
        <f t="shared" si="23"/>
        <v>355</v>
      </c>
    </row>
    <row r="59" spans="1:19" s="13" customFormat="1" ht="15" customHeight="1">
      <c r="A59" s="6"/>
      <c r="B59" s="5"/>
      <c r="C59" s="5"/>
      <c r="D59" s="5"/>
      <c r="E59" s="5"/>
      <c r="F59" s="5" t="s">
        <v>72</v>
      </c>
      <c r="G59" s="1">
        <f aca="true" t="shared" si="24" ref="G59:S60">+G8+G17+G35+G38+G41</f>
        <v>1723</v>
      </c>
      <c r="H59" s="1">
        <f t="shared" si="24"/>
        <v>221</v>
      </c>
      <c r="I59" s="1">
        <f t="shared" si="24"/>
        <v>144</v>
      </c>
      <c r="J59" s="1">
        <f t="shared" si="24"/>
        <v>154</v>
      </c>
      <c r="K59" s="1">
        <f t="shared" si="24"/>
        <v>149</v>
      </c>
      <c r="L59" s="1">
        <f t="shared" si="24"/>
        <v>136</v>
      </c>
      <c r="M59" s="1">
        <f t="shared" si="24"/>
        <v>118</v>
      </c>
      <c r="N59" s="1">
        <f t="shared" si="24"/>
        <v>123</v>
      </c>
      <c r="O59" s="1">
        <f t="shared" si="24"/>
        <v>137</v>
      </c>
      <c r="P59" s="1">
        <f t="shared" si="24"/>
        <v>104</v>
      </c>
      <c r="Q59" s="1">
        <f t="shared" si="24"/>
        <v>141</v>
      </c>
      <c r="R59" s="1">
        <f t="shared" si="24"/>
        <v>129</v>
      </c>
      <c r="S59" s="1">
        <f t="shared" si="24"/>
        <v>167</v>
      </c>
    </row>
    <row r="60" spans="1:19" s="13" customFormat="1" ht="15" customHeight="1">
      <c r="A60" s="6"/>
      <c r="B60" s="5"/>
      <c r="C60" s="5"/>
      <c r="D60" s="5"/>
      <c r="E60" s="5"/>
      <c r="F60" s="5" t="s">
        <v>73</v>
      </c>
      <c r="G60" s="1">
        <f t="shared" si="24"/>
        <v>2064</v>
      </c>
      <c r="H60" s="1">
        <f t="shared" si="24"/>
        <v>258</v>
      </c>
      <c r="I60" s="1">
        <f t="shared" si="24"/>
        <v>191</v>
      </c>
      <c r="J60" s="1">
        <f t="shared" si="24"/>
        <v>196</v>
      </c>
      <c r="K60" s="1">
        <f t="shared" si="24"/>
        <v>171</v>
      </c>
      <c r="L60" s="1">
        <f t="shared" si="24"/>
        <v>168</v>
      </c>
      <c r="M60" s="1">
        <f t="shared" si="24"/>
        <v>139</v>
      </c>
      <c r="N60" s="1">
        <f t="shared" si="24"/>
        <v>152</v>
      </c>
      <c r="O60" s="1">
        <f t="shared" si="24"/>
        <v>129</v>
      </c>
      <c r="P60" s="1">
        <f t="shared" si="24"/>
        <v>143</v>
      </c>
      <c r="Q60" s="1">
        <f t="shared" si="24"/>
        <v>167</v>
      </c>
      <c r="R60" s="1">
        <f t="shared" si="24"/>
        <v>162</v>
      </c>
      <c r="S60" s="1">
        <f t="shared" si="24"/>
        <v>188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C43:D44"/>
    <mergeCell ref="D46:D47"/>
    <mergeCell ref="D49:D50"/>
    <mergeCell ref="B5:F5"/>
    <mergeCell ref="B6:F6"/>
    <mergeCell ref="C31:D32"/>
    <mergeCell ref="B34:D35"/>
    <mergeCell ref="B37:D38"/>
    <mergeCell ref="B40:D41"/>
    <mergeCell ref="C19:D20"/>
    <mergeCell ref="C22:D23"/>
    <mergeCell ref="C25:D26"/>
    <mergeCell ref="C28:D29"/>
    <mergeCell ref="B7:D8"/>
    <mergeCell ref="C10:D11"/>
    <mergeCell ref="C13:D14"/>
    <mergeCell ref="B16:D17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80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3" t="s">
        <v>165</v>
      </c>
    </row>
    <row r="5" spans="1:19" s="17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7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7" customFormat="1" ht="15" customHeight="1">
      <c r="A7" s="31">
        <v>9200</v>
      </c>
      <c r="B7" s="32"/>
      <c r="C7" s="59" t="s">
        <v>140</v>
      </c>
      <c r="D7" s="66"/>
      <c r="E7" s="32"/>
      <c r="F7" s="24" t="s">
        <v>71</v>
      </c>
      <c r="G7" s="29">
        <f aca="true" t="shared" si="0" ref="G7:G51">SUM(H7:S7)</f>
        <v>1865</v>
      </c>
      <c r="H7" s="33">
        <f>SUM(H8:H9)</f>
        <v>242</v>
      </c>
      <c r="I7" s="33">
        <f aca="true" t="shared" si="1" ref="I7:S7">SUM(I8:I9)</f>
        <v>175</v>
      </c>
      <c r="J7" s="33">
        <f t="shared" si="1"/>
        <v>193</v>
      </c>
      <c r="K7" s="33">
        <f t="shared" si="1"/>
        <v>170</v>
      </c>
      <c r="L7" s="33">
        <f t="shared" si="1"/>
        <v>136</v>
      </c>
      <c r="M7" s="33">
        <f t="shared" si="1"/>
        <v>121</v>
      </c>
      <c r="N7" s="33">
        <f t="shared" si="1"/>
        <v>116</v>
      </c>
      <c r="O7" s="33">
        <f t="shared" si="1"/>
        <v>125</v>
      </c>
      <c r="P7" s="33">
        <f t="shared" si="1"/>
        <v>127</v>
      </c>
      <c r="Q7" s="33">
        <f t="shared" si="1"/>
        <v>149</v>
      </c>
      <c r="R7" s="33">
        <f t="shared" si="1"/>
        <v>138</v>
      </c>
      <c r="S7" s="33">
        <f t="shared" si="1"/>
        <v>173</v>
      </c>
    </row>
    <row r="8" spans="1:19" s="17" customFormat="1" ht="15" customHeight="1">
      <c r="A8" s="31"/>
      <c r="B8" s="32"/>
      <c r="C8" s="67"/>
      <c r="D8" s="67"/>
      <c r="E8" s="32"/>
      <c r="F8" s="32" t="s">
        <v>72</v>
      </c>
      <c r="G8" s="29">
        <f t="shared" si="0"/>
        <v>843</v>
      </c>
      <c r="H8" s="33">
        <f>H11+H14+H17+H20+H23+H26+H29+H32</f>
        <v>113</v>
      </c>
      <c r="I8" s="33">
        <f aca="true" t="shared" si="2" ref="I8:R8">I11+I14+I17+I20+I23+I26+I29+I32</f>
        <v>74</v>
      </c>
      <c r="J8" s="33">
        <f t="shared" si="2"/>
        <v>87</v>
      </c>
      <c r="K8" s="33">
        <f t="shared" si="2"/>
        <v>75</v>
      </c>
      <c r="L8" s="33">
        <f t="shared" si="2"/>
        <v>56</v>
      </c>
      <c r="M8" s="33">
        <f t="shared" si="2"/>
        <v>60</v>
      </c>
      <c r="N8" s="33">
        <f t="shared" si="2"/>
        <v>61</v>
      </c>
      <c r="O8" s="33">
        <f t="shared" si="2"/>
        <v>64</v>
      </c>
      <c r="P8" s="33">
        <f t="shared" si="2"/>
        <v>46</v>
      </c>
      <c r="Q8" s="33">
        <f t="shared" si="2"/>
        <v>68</v>
      </c>
      <c r="R8" s="33">
        <f t="shared" si="2"/>
        <v>61</v>
      </c>
      <c r="S8" s="33">
        <f>S11+S14+S17+S20+S23+S26+S29+S32</f>
        <v>78</v>
      </c>
    </row>
    <row r="9" spans="1:19" s="17" customFormat="1" ht="18.75" customHeight="1">
      <c r="A9" s="31"/>
      <c r="B9" s="32"/>
      <c r="C9" s="32"/>
      <c r="D9" s="32"/>
      <c r="E9" s="32"/>
      <c r="F9" s="32" t="s">
        <v>73</v>
      </c>
      <c r="G9" s="29">
        <f t="shared" si="0"/>
        <v>1022</v>
      </c>
      <c r="H9" s="33">
        <f>H12+H15+H18+H21+H24+H27+H30+H33</f>
        <v>129</v>
      </c>
      <c r="I9" s="33">
        <f aca="true" t="shared" si="3" ref="I9:R9">I12+I15+I18+I21+I24+I27+I30+I33</f>
        <v>101</v>
      </c>
      <c r="J9" s="33">
        <f t="shared" si="3"/>
        <v>106</v>
      </c>
      <c r="K9" s="33">
        <f t="shared" si="3"/>
        <v>95</v>
      </c>
      <c r="L9" s="33">
        <f t="shared" si="3"/>
        <v>80</v>
      </c>
      <c r="M9" s="33">
        <f t="shared" si="3"/>
        <v>61</v>
      </c>
      <c r="N9" s="33">
        <f t="shared" si="3"/>
        <v>55</v>
      </c>
      <c r="O9" s="33">
        <f t="shared" si="3"/>
        <v>61</v>
      </c>
      <c r="P9" s="33">
        <f t="shared" si="3"/>
        <v>81</v>
      </c>
      <c r="Q9" s="33">
        <f t="shared" si="3"/>
        <v>81</v>
      </c>
      <c r="R9" s="33">
        <f t="shared" si="3"/>
        <v>77</v>
      </c>
      <c r="S9" s="33">
        <f>S12+S15+S18+S21+S24+S27+S30+S33</f>
        <v>95</v>
      </c>
    </row>
    <row r="10" spans="1:19" s="17" customFormat="1" ht="15" customHeight="1">
      <c r="A10" s="31">
        <v>9201</v>
      </c>
      <c r="B10" s="32"/>
      <c r="C10" s="32"/>
      <c r="D10" s="55" t="s">
        <v>106</v>
      </c>
      <c r="E10" s="32"/>
      <c r="F10" s="24" t="s">
        <v>71</v>
      </c>
      <c r="G10" s="29">
        <f t="shared" si="0"/>
        <v>25</v>
      </c>
      <c r="H10" s="33">
        <f aca="true" t="shared" si="4" ref="H10:S10">SUM(H11:H12)</f>
        <v>4</v>
      </c>
      <c r="I10" s="33">
        <f t="shared" si="4"/>
        <v>0</v>
      </c>
      <c r="J10" s="33">
        <f t="shared" si="4"/>
        <v>3</v>
      </c>
      <c r="K10" s="33">
        <f t="shared" si="4"/>
        <v>1</v>
      </c>
      <c r="L10" s="33">
        <f t="shared" si="4"/>
        <v>1</v>
      </c>
      <c r="M10" s="33">
        <f t="shared" si="4"/>
        <v>4</v>
      </c>
      <c r="N10" s="33">
        <f t="shared" si="4"/>
        <v>2</v>
      </c>
      <c r="O10" s="33">
        <f t="shared" si="4"/>
        <v>1</v>
      </c>
      <c r="P10" s="33">
        <f t="shared" si="4"/>
        <v>4</v>
      </c>
      <c r="Q10" s="33">
        <f t="shared" si="4"/>
        <v>3</v>
      </c>
      <c r="R10" s="33">
        <f t="shared" si="4"/>
        <v>0</v>
      </c>
      <c r="S10" s="33">
        <f t="shared" si="4"/>
        <v>2</v>
      </c>
    </row>
    <row r="11" spans="1:19" s="17" customFormat="1" ht="15" customHeight="1">
      <c r="A11" s="31"/>
      <c r="B11" s="32"/>
      <c r="C11" s="32"/>
      <c r="D11" s="55"/>
      <c r="E11" s="32"/>
      <c r="F11" s="32" t="s">
        <v>72</v>
      </c>
      <c r="G11" s="29">
        <f t="shared" si="0"/>
        <v>8</v>
      </c>
      <c r="H11" s="34">
        <v>2</v>
      </c>
      <c r="I11" s="34">
        <v>0</v>
      </c>
      <c r="J11" s="34">
        <v>0</v>
      </c>
      <c r="K11" s="34">
        <v>1</v>
      </c>
      <c r="L11" s="34">
        <v>1</v>
      </c>
      <c r="M11" s="34">
        <v>2</v>
      </c>
      <c r="N11" s="34">
        <v>1</v>
      </c>
      <c r="O11" s="34">
        <v>0</v>
      </c>
      <c r="P11" s="34">
        <v>0</v>
      </c>
      <c r="Q11" s="34">
        <v>0</v>
      </c>
      <c r="R11" s="34">
        <v>0</v>
      </c>
      <c r="S11" s="34">
        <v>1</v>
      </c>
    </row>
    <row r="12" spans="1:19" s="17" customFormat="1" ht="18.75" customHeight="1">
      <c r="A12" s="31"/>
      <c r="B12" s="32"/>
      <c r="C12" s="32"/>
      <c r="D12" s="32"/>
      <c r="E12" s="32"/>
      <c r="F12" s="32" t="s">
        <v>73</v>
      </c>
      <c r="G12" s="29">
        <f t="shared" si="0"/>
        <v>17</v>
      </c>
      <c r="H12" s="34">
        <v>2</v>
      </c>
      <c r="I12" s="34">
        <v>0</v>
      </c>
      <c r="J12" s="34">
        <v>3</v>
      </c>
      <c r="K12" s="34">
        <v>0</v>
      </c>
      <c r="L12" s="34">
        <v>0</v>
      </c>
      <c r="M12" s="34">
        <v>2</v>
      </c>
      <c r="N12" s="34">
        <v>1</v>
      </c>
      <c r="O12" s="34">
        <v>1</v>
      </c>
      <c r="P12" s="34">
        <v>4</v>
      </c>
      <c r="Q12" s="34">
        <v>3</v>
      </c>
      <c r="R12" s="34">
        <v>0</v>
      </c>
      <c r="S12" s="34">
        <v>1</v>
      </c>
    </row>
    <row r="13" spans="1:19" s="17" customFormat="1" ht="15" customHeight="1">
      <c r="A13" s="31">
        <v>9202</v>
      </c>
      <c r="B13" s="32"/>
      <c r="C13" s="32"/>
      <c r="D13" s="55" t="s">
        <v>33</v>
      </c>
      <c r="E13" s="32"/>
      <c r="F13" s="24" t="s">
        <v>71</v>
      </c>
      <c r="G13" s="29">
        <f t="shared" si="0"/>
        <v>714</v>
      </c>
      <c r="H13" s="33">
        <f aca="true" t="shared" si="5" ref="H13:S13">SUM(H14:H15)</f>
        <v>96</v>
      </c>
      <c r="I13" s="33">
        <f t="shared" si="5"/>
        <v>64</v>
      </c>
      <c r="J13" s="33">
        <f t="shared" si="5"/>
        <v>75</v>
      </c>
      <c r="K13" s="33">
        <f t="shared" si="5"/>
        <v>66</v>
      </c>
      <c r="L13" s="33">
        <f t="shared" si="5"/>
        <v>57</v>
      </c>
      <c r="M13" s="33">
        <f t="shared" si="5"/>
        <v>48</v>
      </c>
      <c r="N13" s="33">
        <f t="shared" si="5"/>
        <v>38</v>
      </c>
      <c r="O13" s="33">
        <f t="shared" si="5"/>
        <v>45</v>
      </c>
      <c r="P13" s="33">
        <f t="shared" si="5"/>
        <v>39</v>
      </c>
      <c r="Q13" s="33">
        <f t="shared" si="5"/>
        <v>59</v>
      </c>
      <c r="R13" s="33">
        <f t="shared" si="5"/>
        <v>51</v>
      </c>
      <c r="S13" s="33">
        <f t="shared" si="5"/>
        <v>76</v>
      </c>
    </row>
    <row r="14" spans="1:19" s="17" customFormat="1" ht="15" customHeight="1">
      <c r="A14" s="31"/>
      <c r="B14" s="32"/>
      <c r="C14" s="32"/>
      <c r="D14" s="55"/>
      <c r="E14" s="32"/>
      <c r="F14" s="32" t="s">
        <v>72</v>
      </c>
      <c r="G14" s="29">
        <f t="shared" si="0"/>
        <v>367</v>
      </c>
      <c r="H14" s="34">
        <v>49</v>
      </c>
      <c r="I14" s="34">
        <v>37</v>
      </c>
      <c r="J14" s="34">
        <v>37</v>
      </c>
      <c r="K14" s="34">
        <v>35</v>
      </c>
      <c r="L14" s="34">
        <v>24</v>
      </c>
      <c r="M14" s="34">
        <v>29</v>
      </c>
      <c r="N14" s="34">
        <v>22</v>
      </c>
      <c r="O14" s="34">
        <v>24</v>
      </c>
      <c r="P14" s="34">
        <v>11</v>
      </c>
      <c r="Q14" s="34">
        <v>31</v>
      </c>
      <c r="R14" s="34">
        <v>27</v>
      </c>
      <c r="S14" s="34">
        <v>41</v>
      </c>
    </row>
    <row r="15" spans="1:19" s="17" customFormat="1" ht="18.75" customHeight="1">
      <c r="A15" s="31"/>
      <c r="B15" s="32"/>
      <c r="C15" s="32"/>
      <c r="D15" s="32"/>
      <c r="E15" s="32"/>
      <c r="F15" s="32" t="s">
        <v>73</v>
      </c>
      <c r="G15" s="29">
        <f t="shared" si="0"/>
        <v>347</v>
      </c>
      <c r="H15" s="34">
        <v>47</v>
      </c>
      <c r="I15" s="34">
        <v>27</v>
      </c>
      <c r="J15" s="34">
        <v>38</v>
      </c>
      <c r="K15" s="34">
        <v>31</v>
      </c>
      <c r="L15" s="34">
        <v>33</v>
      </c>
      <c r="M15" s="34">
        <v>19</v>
      </c>
      <c r="N15" s="34">
        <v>16</v>
      </c>
      <c r="O15" s="34">
        <v>21</v>
      </c>
      <c r="P15" s="34">
        <v>28</v>
      </c>
      <c r="Q15" s="34">
        <v>28</v>
      </c>
      <c r="R15" s="34">
        <v>24</v>
      </c>
      <c r="S15" s="34">
        <v>35</v>
      </c>
    </row>
    <row r="16" spans="1:19" s="17" customFormat="1" ht="15" customHeight="1">
      <c r="A16" s="31">
        <v>9203</v>
      </c>
      <c r="B16" s="32"/>
      <c r="C16" s="32"/>
      <c r="D16" s="55" t="s">
        <v>34</v>
      </c>
      <c r="E16" s="32"/>
      <c r="F16" s="24" t="s">
        <v>71</v>
      </c>
      <c r="G16" s="29">
        <f t="shared" si="0"/>
        <v>264</v>
      </c>
      <c r="H16" s="33">
        <f aca="true" t="shared" si="6" ref="H16:S16">SUM(H17:H18)</f>
        <v>26</v>
      </c>
      <c r="I16" s="33">
        <f t="shared" si="6"/>
        <v>28</v>
      </c>
      <c r="J16" s="33">
        <f t="shared" si="6"/>
        <v>28</v>
      </c>
      <c r="K16" s="33">
        <f t="shared" si="6"/>
        <v>23</v>
      </c>
      <c r="L16" s="33">
        <f t="shared" si="6"/>
        <v>22</v>
      </c>
      <c r="M16" s="33">
        <f t="shared" si="6"/>
        <v>24</v>
      </c>
      <c r="N16" s="33">
        <f t="shared" si="6"/>
        <v>17</v>
      </c>
      <c r="O16" s="33">
        <f t="shared" si="6"/>
        <v>28</v>
      </c>
      <c r="P16" s="33">
        <f t="shared" si="6"/>
        <v>14</v>
      </c>
      <c r="Q16" s="33">
        <f t="shared" si="6"/>
        <v>20</v>
      </c>
      <c r="R16" s="33">
        <f t="shared" si="6"/>
        <v>17</v>
      </c>
      <c r="S16" s="33">
        <f t="shared" si="6"/>
        <v>17</v>
      </c>
    </row>
    <row r="17" spans="1:19" s="17" customFormat="1" ht="15" customHeight="1">
      <c r="A17" s="31"/>
      <c r="B17" s="32"/>
      <c r="C17" s="32"/>
      <c r="D17" s="55"/>
      <c r="E17" s="32"/>
      <c r="F17" s="32" t="s">
        <v>72</v>
      </c>
      <c r="G17" s="29">
        <f t="shared" si="0"/>
        <v>119</v>
      </c>
      <c r="H17" s="34">
        <v>12</v>
      </c>
      <c r="I17" s="34">
        <v>11</v>
      </c>
      <c r="J17" s="34">
        <v>15</v>
      </c>
      <c r="K17" s="34">
        <v>5</v>
      </c>
      <c r="L17" s="34">
        <v>7</v>
      </c>
      <c r="M17" s="34">
        <v>13</v>
      </c>
      <c r="N17" s="34">
        <v>8</v>
      </c>
      <c r="O17" s="34">
        <v>16</v>
      </c>
      <c r="P17" s="34">
        <v>8</v>
      </c>
      <c r="Q17" s="34">
        <v>10</v>
      </c>
      <c r="R17" s="34">
        <v>8</v>
      </c>
      <c r="S17" s="34">
        <v>6</v>
      </c>
    </row>
    <row r="18" spans="1:19" s="17" customFormat="1" ht="18.75" customHeight="1">
      <c r="A18" s="31"/>
      <c r="B18" s="32"/>
      <c r="C18" s="32"/>
      <c r="D18" s="32"/>
      <c r="E18" s="32"/>
      <c r="F18" s="32" t="s">
        <v>73</v>
      </c>
      <c r="G18" s="29">
        <f t="shared" si="0"/>
        <v>145</v>
      </c>
      <c r="H18" s="34">
        <v>14</v>
      </c>
      <c r="I18" s="34">
        <v>17</v>
      </c>
      <c r="J18" s="34">
        <v>13</v>
      </c>
      <c r="K18" s="34">
        <v>18</v>
      </c>
      <c r="L18" s="34">
        <v>15</v>
      </c>
      <c r="M18" s="34">
        <v>11</v>
      </c>
      <c r="N18" s="34">
        <v>9</v>
      </c>
      <c r="O18" s="34">
        <v>12</v>
      </c>
      <c r="P18" s="34">
        <v>6</v>
      </c>
      <c r="Q18" s="34">
        <v>10</v>
      </c>
      <c r="R18" s="34">
        <v>9</v>
      </c>
      <c r="S18" s="34">
        <v>11</v>
      </c>
    </row>
    <row r="19" spans="1:19" s="17" customFormat="1" ht="15" customHeight="1">
      <c r="A19" s="31">
        <v>9204</v>
      </c>
      <c r="B19" s="32"/>
      <c r="C19" s="32"/>
      <c r="D19" s="55" t="s">
        <v>107</v>
      </c>
      <c r="E19" s="32"/>
      <c r="F19" s="24" t="s">
        <v>71</v>
      </c>
      <c r="G19" s="29">
        <f t="shared" si="0"/>
        <v>89</v>
      </c>
      <c r="H19" s="33">
        <f aca="true" t="shared" si="7" ref="H19:S19">SUM(H20:H21)</f>
        <v>10</v>
      </c>
      <c r="I19" s="33">
        <f t="shared" si="7"/>
        <v>6</v>
      </c>
      <c r="J19" s="33">
        <f t="shared" si="7"/>
        <v>9</v>
      </c>
      <c r="K19" s="33">
        <f t="shared" si="7"/>
        <v>11</v>
      </c>
      <c r="L19" s="33">
        <f t="shared" si="7"/>
        <v>11</v>
      </c>
      <c r="M19" s="33">
        <f t="shared" si="7"/>
        <v>3</v>
      </c>
      <c r="N19" s="33">
        <f t="shared" si="7"/>
        <v>5</v>
      </c>
      <c r="O19" s="33">
        <f t="shared" si="7"/>
        <v>8</v>
      </c>
      <c r="P19" s="33">
        <f t="shared" si="7"/>
        <v>8</v>
      </c>
      <c r="Q19" s="33">
        <f t="shared" si="7"/>
        <v>7</v>
      </c>
      <c r="R19" s="33">
        <f t="shared" si="7"/>
        <v>3</v>
      </c>
      <c r="S19" s="33">
        <f t="shared" si="7"/>
        <v>8</v>
      </c>
    </row>
    <row r="20" spans="1:19" s="17" customFormat="1" ht="15" customHeight="1">
      <c r="A20" s="31"/>
      <c r="B20" s="32"/>
      <c r="C20" s="32"/>
      <c r="D20" s="55"/>
      <c r="E20" s="32"/>
      <c r="F20" s="32" t="s">
        <v>72</v>
      </c>
      <c r="G20" s="29">
        <f t="shared" si="0"/>
        <v>25</v>
      </c>
      <c r="H20" s="34">
        <v>3</v>
      </c>
      <c r="I20" s="34">
        <v>2</v>
      </c>
      <c r="J20" s="34">
        <v>3</v>
      </c>
      <c r="K20" s="34">
        <v>3</v>
      </c>
      <c r="L20" s="34">
        <v>5</v>
      </c>
      <c r="M20" s="34">
        <v>0</v>
      </c>
      <c r="N20" s="34">
        <v>2</v>
      </c>
      <c r="O20" s="34">
        <v>2</v>
      </c>
      <c r="P20" s="34">
        <v>2</v>
      </c>
      <c r="Q20" s="34">
        <v>3</v>
      </c>
      <c r="R20" s="34">
        <v>0</v>
      </c>
      <c r="S20" s="34">
        <v>0</v>
      </c>
    </row>
    <row r="21" spans="1:19" s="17" customFormat="1" ht="18.75" customHeight="1">
      <c r="A21" s="31"/>
      <c r="B21" s="32"/>
      <c r="C21" s="32"/>
      <c r="D21" s="32"/>
      <c r="E21" s="32"/>
      <c r="F21" s="32" t="s">
        <v>73</v>
      </c>
      <c r="G21" s="29">
        <f t="shared" si="0"/>
        <v>64</v>
      </c>
      <c r="H21" s="34">
        <v>7</v>
      </c>
      <c r="I21" s="34">
        <v>4</v>
      </c>
      <c r="J21" s="34">
        <v>6</v>
      </c>
      <c r="K21" s="34">
        <v>8</v>
      </c>
      <c r="L21" s="34">
        <v>6</v>
      </c>
      <c r="M21" s="34">
        <v>3</v>
      </c>
      <c r="N21" s="34">
        <v>3</v>
      </c>
      <c r="O21" s="34">
        <v>6</v>
      </c>
      <c r="P21" s="34">
        <v>6</v>
      </c>
      <c r="Q21" s="34">
        <v>4</v>
      </c>
      <c r="R21" s="34">
        <v>3</v>
      </c>
      <c r="S21" s="34">
        <v>8</v>
      </c>
    </row>
    <row r="22" spans="1:19" s="17" customFormat="1" ht="15" customHeight="1">
      <c r="A22" s="31">
        <v>9205</v>
      </c>
      <c r="B22" s="32"/>
      <c r="C22" s="32"/>
      <c r="D22" s="55" t="s">
        <v>141</v>
      </c>
      <c r="E22" s="32"/>
      <c r="F22" s="24" t="s">
        <v>71</v>
      </c>
      <c r="G22" s="29">
        <f t="shared" si="0"/>
        <v>50</v>
      </c>
      <c r="H22" s="33">
        <f aca="true" t="shared" si="8" ref="H22:S22">SUM(H23:H24)</f>
        <v>4</v>
      </c>
      <c r="I22" s="33">
        <f t="shared" si="8"/>
        <v>5</v>
      </c>
      <c r="J22" s="33">
        <f t="shared" si="8"/>
        <v>4</v>
      </c>
      <c r="K22" s="33">
        <f t="shared" si="8"/>
        <v>5</v>
      </c>
      <c r="L22" s="33">
        <f t="shared" si="8"/>
        <v>3</v>
      </c>
      <c r="M22" s="33">
        <f t="shared" si="8"/>
        <v>0</v>
      </c>
      <c r="N22" s="33">
        <f t="shared" si="8"/>
        <v>6</v>
      </c>
      <c r="O22" s="33">
        <f t="shared" si="8"/>
        <v>5</v>
      </c>
      <c r="P22" s="33">
        <f t="shared" si="8"/>
        <v>5</v>
      </c>
      <c r="Q22" s="33">
        <f t="shared" si="8"/>
        <v>5</v>
      </c>
      <c r="R22" s="33">
        <f t="shared" si="8"/>
        <v>3</v>
      </c>
      <c r="S22" s="33">
        <f t="shared" si="8"/>
        <v>5</v>
      </c>
    </row>
    <row r="23" spans="1:19" s="17" customFormat="1" ht="15" customHeight="1">
      <c r="A23" s="31"/>
      <c r="B23" s="32"/>
      <c r="C23" s="32"/>
      <c r="D23" s="55"/>
      <c r="E23" s="32"/>
      <c r="F23" s="32" t="s">
        <v>72</v>
      </c>
      <c r="G23" s="29">
        <f t="shared" si="0"/>
        <v>29</v>
      </c>
      <c r="H23" s="34">
        <v>3</v>
      </c>
      <c r="I23" s="34">
        <v>2</v>
      </c>
      <c r="J23" s="34">
        <v>1</v>
      </c>
      <c r="K23" s="34">
        <v>4</v>
      </c>
      <c r="L23" s="34">
        <v>2</v>
      </c>
      <c r="M23" s="34">
        <v>0</v>
      </c>
      <c r="N23" s="34">
        <v>3</v>
      </c>
      <c r="O23" s="34">
        <v>3</v>
      </c>
      <c r="P23" s="34">
        <v>4</v>
      </c>
      <c r="Q23" s="34">
        <v>2</v>
      </c>
      <c r="R23" s="34">
        <v>3</v>
      </c>
      <c r="S23" s="34">
        <v>2</v>
      </c>
    </row>
    <row r="24" spans="1:19" s="17" customFormat="1" ht="18.75" customHeight="1">
      <c r="A24" s="31"/>
      <c r="B24" s="32"/>
      <c r="C24" s="32"/>
      <c r="D24" s="32"/>
      <c r="E24" s="32"/>
      <c r="F24" s="32" t="s">
        <v>73</v>
      </c>
      <c r="G24" s="29">
        <f t="shared" si="0"/>
        <v>21</v>
      </c>
      <c r="H24" s="34">
        <v>1</v>
      </c>
      <c r="I24" s="34">
        <v>3</v>
      </c>
      <c r="J24" s="34">
        <v>3</v>
      </c>
      <c r="K24" s="34">
        <v>1</v>
      </c>
      <c r="L24" s="34">
        <v>1</v>
      </c>
      <c r="M24" s="34">
        <v>0</v>
      </c>
      <c r="N24" s="34">
        <v>3</v>
      </c>
      <c r="O24" s="34">
        <v>2</v>
      </c>
      <c r="P24" s="34">
        <v>1</v>
      </c>
      <c r="Q24" s="34">
        <v>3</v>
      </c>
      <c r="R24" s="34">
        <v>0</v>
      </c>
      <c r="S24" s="34">
        <v>3</v>
      </c>
    </row>
    <row r="25" spans="1:19" s="17" customFormat="1" ht="15" customHeight="1">
      <c r="A25" s="31">
        <v>9206</v>
      </c>
      <c r="B25" s="32"/>
      <c r="C25" s="32"/>
      <c r="D25" s="55" t="s">
        <v>35</v>
      </c>
      <c r="E25" s="32"/>
      <c r="F25" s="24" t="s">
        <v>71</v>
      </c>
      <c r="G25" s="29">
        <f t="shared" si="0"/>
        <v>179</v>
      </c>
      <c r="H25" s="33">
        <f aca="true" t="shared" si="9" ref="H25:S25">SUM(H26:H27)</f>
        <v>19</v>
      </c>
      <c r="I25" s="33">
        <f t="shared" si="9"/>
        <v>14</v>
      </c>
      <c r="J25" s="33">
        <f t="shared" si="9"/>
        <v>19</v>
      </c>
      <c r="K25" s="33">
        <f t="shared" si="9"/>
        <v>20</v>
      </c>
      <c r="L25" s="33">
        <f t="shared" si="9"/>
        <v>13</v>
      </c>
      <c r="M25" s="33">
        <f t="shared" si="9"/>
        <v>7</v>
      </c>
      <c r="N25" s="33">
        <f t="shared" si="9"/>
        <v>16</v>
      </c>
      <c r="O25" s="33">
        <f t="shared" si="9"/>
        <v>12</v>
      </c>
      <c r="P25" s="33">
        <f t="shared" si="9"/>
        <v>14</v>
      </c>
      <c r="Q25" s="33">
        <f t="shared" si="9"/>
        <v>16</v>
      </c>
      <c r="R25" s="33">
        <f t="shared" si="9"/>
        <v>12</v>
      </c>
      <c r="S25" s="33">
        <f t="shared" si="9"/>
        <v>17</v>
      </c>
    </row>
    <row r="26" spans="1:19" s="17" customFormat="1" ht="15" customHeight="1">
      <c r="A26" s="31"/>
      <c r="B26" s="32"/>
      <c r="C26" s="32"/>
      <c r="D26" s="55"/>
      <c r="E26" s="32"/>
      <c r="F26" s="32" t="s">
        <v>72</v>
      </c>
      <c r="G26" s="29">
        <f t="shared" si="0"/>
        <v>91</v>
      </c>
      <c r="H26" s="34">
        <v>10</v>
      </c>
      <c r="I26" s="34">
        <v>5</v>
      </c>
      <c r="J26" s="34">
        <v>10</v>
      </c>
      <c r="K26" s="34">
        <v>11</v>
      </c>
      <c r="L26" s="34">
        <v>5</v>
      </c>
      <c r="M26" s="34">
        <v>5</v>
      </c>
      <c r="N26" s="34">
        <v>10</v>
      </c>
      <c r="O26" s="34">
        <v>6</v>
      </c>
      <c r="P26" s="34">
        <v>5</v>
      </c>
      <c r="Q26" s="34">
        <v>6</v>
      </c>
      <c r="R26" s="34">
        <v>8</v>
      </c>
      <c r="S26" s="34">
        <v>10</v>
      </c>
    </row>
    <row r="27" spans="1:19" s="17" customFormat="1" ht="18.75" customHeight="1">
      <c r="A27" s="31"/>
      <c r="B27" s="32"/>
      <c r="C27" s="32"/>
      <c r="D27" s="32"/>
      <c r="E27" s="32"/>
      <c r="F27" s="32" t="s">
        <v>73</v>
      </c>
      <c r="G27" s="29">
        <f t="shared" si="0"/>
        <v>88</v>
      </c>
      <c r="H27" s="34">
        <v>9</v>
      </c>
      <c r="I27" s="34">
        <v>9</v>
      </c>
      <c r="J27" s="34">
        <v>9</v>
      </c>
      <c r="K27" s="34">
        <v>9</v>
      </c>
      <c r="L27" s="34">
        <v>8</v>
      </c>
      <c r="M27" s="34">
        <v>2</v>
      </c>
      <c r="N27" s="34">
        <v>6</v>
      </c>
      <c r="O27" s="34">
        <v>6</v>
      </c>
      <c r="P27" s="34">
        <v>9</v>
      </c>
      <c r="Q27" s="34">
        <v>10</v>
      </c>
      <c r="R27" s="34">
        <v>4</v>
      </c>
      <c r="S27" s="34">
        <v>7</v>
      </c>
    </row>
    <row r="28" spans="1:19" s="17" customFormat="1" ht="15" customHeight="1">
      <c r="A28" s="31">
        <v>9207</v>
      </c>
      <c r="B28" s="32"/>
      <c r="C28" s="32"/>
      <c r="D28" s="55" t="s">
        <v>142</v>
      </c>
      <c r="E28" s="32"/>
      <c r="F28" s="24" t="s">
        <v>71</v>
      </c>
      <c r="G28" s="29">
        <f t="shared" si="0"/>
        <v>517</v>
      </c>
      <c r="H28" s="33">
        <f aca="true" t="shared" si="10" ref="H28:S28">SUM(H29:H30)</f>
        <v>82</v>
      </c>
      <c r="I28" s="33">
        <f t="shared" si="10"/>
        <v>54</v>
      </c>
      <c r="J28" s="33">
        <f t="shared" si="10"/>
        <v>51</v>
      </c>
      <c r="K28" s="33">
        <f t="shared" si="10"/>
        <v>40</v>
      </c>
      <c r="L28" s="33">
        <f t="shared" si="10"/>
        <v>28</v>
      </c>
      <c r="M28" s="33">
        <f t="shared" si="10"/>
        <v>35</v>
      </c>
      <c r="N28" s="33">
        <f t="shared" si="10"/>
        <v>31</v>
      </c>
      <c r="O28" s="33">
        <f t="shared" si="10"/>
        <v>26</v>
      </c>
      <c r="P28" s="33">
        <f t="shared" si="10"/>
        <v>40</v>
      </c>
      <c r="Q28" s="33">
        <f t="shared" si="10"/>
        <v>34</v>
      </c>
      <c r="R28" s="33">
        <f t="shared" si="10"/>
        <v>49</v>
      </c>
      <c r="S28" s="33">
        <f t="shared" si="10"/>
        <v>47</v>
      </c>
    </row>
    <row r="29" spans="1:19" s="17" customFormat="1" ht="15" customHeight="1">
      <c r="A29" s="31"/>
      <c r="B29" s="32"/>
      <c r="C29" s="32"/>
      <c r="D29" s="55"/>
      <c r="E29" s="32"/>
      <c r="F29" s="32" t="s">
        <v>72</v>
      </c>
      <c r="G29" s="29">
        <f t="shared" si="0"/>
        <v>191</v>
      </c>
      <c r="H29" s="34">
        <v>34</v>
      </c>
      <c r="I29" s="34">
        <v>15</v>
      </c>
      <c r="J29" s="34">
        <v>19</v>
      </c>
      <c r="K29" s="34">
        <v>15</v>
      </c>
      <c r="L29" s="34">
        <v>11</v>
      </c>
      <c r="M29" s="34">
        <v>11</v>
      </c>
      <c r="N29" s="34">
        <v>14</v>
      </c>
      <c r="O29" s="34">
        <v>13</v>
      </c>
      <c r="P29" s="34">
        <v>14</v>
      </c>
      <c r="Q29" s="34">
        <v>13</v>
      </c>
      <c r="R29" s="34">
        <v>14</v>
      </c>
      <c r="S29" s="34">
        <v>18</v>
      </c>
    </row>
    <row r="30" spans="1:19" s="17" customFormat="1" ht="18.75" customHeight="1">
      <c r="A30" s="31"/>
      <c r="B30" s="32"/>
      <c r="C30" s="32"/>
      <c r="D30" s="32"/>
      <c r="E30" s="32"/>
      <c r="F30" s="32" t="s">
        <v>73</v>
      </c>
      <c r="G30" s="29">
        <f t="shared" si="0"/>
        <v>326</v>
      </c>
      <c r="H30" s="34">
        <v>48</v>
      </c>
      <c r="I30" s="34">
        <v>39</v>
      </c>
      <c r="J30" s="34">
        <v>32</v>
      </c>
      <c r="K30" s="34">
        <v>25</v>
      </c>
      <c r="L30" s="34">
        <v>17</v>
      </c>
      <c r="M30" s="34">
        <v>24</v>
      </c>
      <c r="N30" s="34">
        <v>17</v>
      </c>
      <c r="O30" s="34">
        <v>13</v>
      </c>
      <c r="P30" s="34">
        <v>26</v>
      </c>
      <c r="Q30" s="34">
        <v>21</v>
      </c>
      <c r="R30" s="34">
        <v>35</v>
      </c>
      <c r="S30" s="34">
        <v>29</v>
      </c>
    </row>
    <row r="31" spans="1:19" s="17" customFormat="1" ht="15" customHeight="1">
      <c r="A31" s="31">
        <v>9208</v>
      </c>
      <c r="B31" s="32"/>
      <c r="C31" s="32"/>
      <c r="D31" s="55" t="s">
        <v>36</v>
      </c>
      <c r="E31" s="32"/>
      <c r="F31" s="24" t="s">
        <v>71</v>
      </c>
      <c r="G31" s="29">
        <f t="shared" si="0"/>
        <v>27</v>
      </c>
      <c r="H31" s="33">
        <f aca="true" t="shared" si="11" ref="H31:S31">SUM(H32:H33)</f>
        <v>1</v>
      </c>
      <c r="I31" s="33">
        <f t="shared" si="11"/>
        <v>4</v>
      </c>
      <c r="J31" s="33">
        <f t="shared" si="11"/>
        <v>4</v>
      </c>
      <c r="K31" s="33">
        <f t="shared" si="11"/>
        <v>4</v>
      </c>
      <c r="L31" s="33">
        <f t="shared" si="11"/>
        <v>1</v>
      </c>
      <c r="M31" s="33">
        <f t="shared" si="11"/>
        <v>0</v>
      </c>
      <c r="N31" s="33">
        <f t="shared" si="11"/>
        <v>1</v>
      </c>
      <c r="O31" s="33">
        <f t="shared" si="11"/>
        <v>0</v>
      </c>
      <c r="P31" s="33">
        <f t="shared" si="11"/>
        <v>3</v>
      </c>
      <c r="Q31" s="33">
        <f t="shared" si="11"/>
        <v>5</v>
      </c>
      <c r="R31" s="33">
        <f t="shared" si="11"/>
        <v>3</v>
      </c>
      <c r="S31" s="33">
        <f t="shared" si="11"/>
        <v>1</v>
      </c>
    </row>
    <row r="32" spans="1:19" s="17" customFormat="1" ht="15" customHeight="1">
      <c r="A32" s="31"/>
      <c r="B32" s="32"/>
      <c r="C32" s="32"/>
      <c r="D32" s="55"/>
      <c r="E32" s="32"/>
      <c r="F32" s="32" t="s">
        <v>72</v>
      </c>
      <c r="G32" s="29">
        <f t="shared" si="0"/>
        <v>13</v>
      </c>
      <c r="H32" s="34">
        <v>0</v>
      </c>
      <c r="I32" s="34">
        <v>2</v>
      </c>
      <c r="J32" s="34">
        <v>2</v>
      </c>
      <c r="K32" s="34">
        <v>1</v>
      </c>
      <c r="L32" s="34">
        <v>1</v>
      </c>
      <c r="M32" s="34">
        <v>0</v>
      </c>
      <c r="N32" s="34">
        <v>1</v>
      </c>
      <c r="O32" s="34">
        <v>0</v>
      </c>
      <c r="P32" s="34">
        <v>2</v>
      </c>
      <c r="Q32" s="34">
        <v>3</v>
      </c>
      <c r="R32" s="34">
        <v>1</v>
      </c>
      <c r="S32" s="34">
        <v>0</v>
      </c>
    </row>
    <row r="33" spans="1:19" s="17" customFormat="1" ht="18.75" customHeight="1">
      <c r="A33" s="31"/>
      <c r="B33" s="32"/>
      <c r="C33" s="32"/>
      <c r="D33" s="32"/>
      <c r="E33" s="32"/>
      <c r="F33" s="32" t="s">
        <v>73</v>
      </c>
      <c r="G33" s="29">
        <f t="shared" si="0"/>
        <v>14</v>
      </c>
      <c r="H33" s="34">
        <v>1</v>
      </c>
      <c r="I33" s="34">
        <v>2</v>
      </c>
      <c r="J33" s="34">
        <v>2</v>
      </c>
      <c r="K33" s="34">
        <v>3</v>
      </c>
      <c r="L33" s="34">
        <v>0</v>
      </c>
      <c r="M33" s="34">
        <v>0</v>
      </c>
      <c r="N33" s="34">
        <v>0</v>
      </c>
      <c r="O33" s="34">
        <v>0</v>
      </c>
      <c r="P33" s="34">
        <v>1</v>
      </c>
      <c r="Q33" s="34">
        <v>2</v>
      </c>
      <c r="R33" s="34">
        <v>2</v>
      </c>
      <c r="S33" s="34">
        <v>1</v>
      </c>
    </row>
    <row r="34" spans="1:19" s="17" customFormat="1" ht="15" customHeight="1">
      <c r="A34" s="31">
        <v>9300</v>
      </c>
      <c r="B34" s="32"/>
      <c r="C34" s="55" t="s">
        <v>37</v>
      </c>
      <c r="D34" s="67"/>
      <c r="E34" s="32"/>
      <c r="F34" s="24" t="s">
        <v>71</v>
      </c>
      <c r="G34" s="29">
        <f t="shared" si="0"/>
        <v>1475</v>
      </c>
      <c r="H34" s="33">
        <f aca="true" t="shared" si="12" ref="H34:S34">SUM(H35:H36)</f>
        <v>184</v>
      </c>
      <c r="I34" s="33">
        <f t="shared" si="12"/>
        <v>136</v>
      </c>
      <c r="J34" s="33">
        <f t="shared" si="12"/>
        <v>124</v>
      </c>
      <c r="K34" s="33">
        <f t="shared" si="12"/>
        <v>110</v>
      </c>
      <c r="L34" s="33">
        <f t="shared" si="12"/>
        <v>129</v>
      </c>
      <c r="M34" s="33">
        <f t="shared" si="12"/>
        <v>96</v>
      </c>
      <c r="N34" s="33">
        <f t="shared" si="12"/>
        <v>120</v>
      </c>
      <c r="O34" s="33">
        <f t="shared" si="12"/>
        <v>109</v>
      </c>
      <c r="P34" s="33">
        <f t="shared" si="12"/>
        <v>94</v>
      </c>
      <c r="Q34" s="33">
        <f t="shared" si="12"/>
        <v>116</v>
      </c>
      <c r="R34" s="33">
        <f t="shared" si="12"/>
        <v>115</v>
      </c>
      <c r="S34" s="33">
        <f t="shared" si="12"/>
        <v>142</v>
      </c>
    </row>
    <row r="35" spans="1:19" s="17" customFormat="1" ht="15" customHeight="1">
      <c r="A35" s="31"/>
      <c r="B35" s="32"/>
      <c r="C35" s="67"/>
      <c r="D35" s="67"/>
      <c r="E35" s="32"/>
      <c r="F35" s="32" t="s">
        <v>72</v>
      </c>
      <c r="G35" s="29">
        <f t="shared" si="0"/>
        <v>675</v>
      </c>
      <c r="H35" s="33">
        <f>H38+H41+H44+H47</f>
        <v>84</v>
      </c>
      <c r="I35" s="33">
        <f aca="true" t="shared" si="13" ref="I35:Q35">I38+I41+I44+I47</f>
        <v>59</v>
      </c>
      <c r="J35" s="33">
        <f t="shared" si="13"/>
        <v>52</v>
      </c>
      <c r="K35" s="33">
        <f t="shared" si="13"/>
        <v>53</v>
      </c>
      <c r="L35" s="33">
        <f t="shared" si="13"/>
        <v>60</v>
      </c>
      <c r="M35" s="33">
        <f t="shared" si="13"/>
        <v>39</v>
      </c>
      <c r="N35" s="33">
        <f t="shared" si="13"/>
        <v>50</v>
      </c>
      <c r="O35" s="33">
        <f t="shared" si="13"/>
        <v>56</v>
      </c>
      <c r="P35" s="33">
        <f t="shared" si="13"/>
        <v>47</v>
      </c>
      <c r="Q35" s="33">
        <f t="shared" si="13"/>
        <v>58</v>
      </c>
      <c r="R35" s="33">
        <f>R38+R41+R44+R47</f>
        <v>49</v>
      </c>
      <c r="S35" s="33">
        <f>S38+S41+S44+S47</f>
        <v>68</v>
      </c>
    </row>
    <row r="36" spans="1:19" s="17" customFormat="1" ht="18.75" customHeight="1">
      <c r="A36" s="31"/>
      <c r="B36" s="32"/>
      <c r="C36" s="32"/>
      <c r="D36" s="32"/>
      <c r="E36" s="32"/>
      <c r="F36" s="32" t="s">
        <v>73</v>
      </c>
      <c r="G36" s="29">
        <f t="shared" si="0"/>
        <v>800</v>
      </c>
      <c r="H36" s="33">
        <f>H39+H42+H45+H48</f>
        <v>100</v>
      </c>
      <c r="I36" s="33">
        <f aca="true" t="shared" si="14" ref="I36:Q36">I39+I42+I45+I48</f>
        <v>77</v>
      </c>
      <c r="J36" s="33">
        <f t="shared" si="14"/>
        <v>72</v>
      </c>
      <c r="K36" s="33">
        <f t="shared" si="14"/>
        <v>57</v>
      </c>
      <c r="L36" s="33">
        <f t="shared" si="14"/>
        <v>69</v>
      </c>
      <c r="M36" s="33">
        <f t="shared" si="14"/>
        <v>57</v>
      </c>
      <c r="N36" s="33">
        <f t="shared" si="14"/>
        <v>70</v>
      </c>
      <c r="O36" s="33">
        <f t="shared" si="14"/>
        <v>53</v>
      </c>
      <c r="P36" s="33">
        <f t="shared" si="14"/>
        <v>47</v>
      </c>
      <c r="Q36" s="33">
        <f t="shared" si="14"/>
        <v>58</v>
      </c>
      <c r="R36" s="33">
        <f>R39+R42+R45+R48</f>
        <v>66</v>
      </c>
      <c r="S36" s="33">
        <f>S39+S42+S45+S48</f>
        <v>74</v>
      </c>
    </row>
    <row r="37" spans="1:19" s="17" customFormat="1" ht="15" customHeight="1">
      <c r="A37" s="31">
        <v>9301</v>
      </c>
      <c r="B37" s="32"/>
      <c r="C37" s="32"/>
      <c r="D37" s="55" t="s">
        <v>38</v>
      </c>
      <c r="E37" s="32"/>
      <c r="F37" s="24" t="s">
        <v>71</v>
      </c>
      <c r="G37" s="29">
        <f t="shared" si="0"/>
        <v>147</v>
      </c>
      <c r="H37" s="33">
        <f aca="true" t="shared" si="15" ref="H37:S37">SUM(H38:H39)</f>
        <v>18</v>
      </c>
      <c r="I37" s="33">
        <f t="shared" si="15"/>
        <v>12</v>
      </c>
      <c r="J37" s="33">
        <f t="shared" si="15"/>
        <v>15</v>
      </c>
      <c r="K37" s="33">
        <f t="shared" si="15"/>
        <v>12</v>
      </c>
      <c r="L37" s="33">
        <f t="shared" si="15"/>
        <v>9</v>
      </c>
      <c r="M37" s="33">
        <f t="shared" si="15"/>
        <v>6</v>
      </c>
      <c r="N37" s="33">
        <f t="shared" si="15"/>
        <v>14</v>
      </c>
      <c r="O37" s="33">
        <f t="shared" si="15"/>
        <v>10</v>
      </c>
      <c r="P37" s="33">
        <f t="shared" si="15"/>
        <v>8</v>
      </c>
      <c r="Q37" s="33">
        <f t="shared" si="15"/>
        <v>22</v>
      </c>
      <c r="R37" s="33">
        <f t="shared" si="15"/>
        <v>10</v>
      </c>
      <c r="S37" s="33">
        <f t="shared" si="15"/>
        <v>11</v>
      </c>
    </row>
    <row r="38" spans="1:19" s="17" customFormat="1" ht="15" customHeight="1">
      <c r="A38" s="31"/>
      <c r="B38" s="32"/>
      <c r="C38" s="32"/>
      <c r="D38" s="55"/>
      <c r="E38" s="32"/>
      <c r="F38" s="32" t="s">
        <v>72</v>
      </c>
      <c r="G38" s="29">
        <f t="shared" si="0"/>
        <v>45</v>
      </c>
      <c r="H38" s="34">
        <v>7</v>
      </c>
      <c r="I38" s="34">
        <v>4</v>
      </c>
      <c r="J38" s="34">
        <v>3</v>
      </c>
      <c r="K38" s="34">
        <v>3</v>
      </c>
      <c r="L38" s="34">
        <v>4</v>
      </c>
      <c r="M38" s="34">
        <v>0</v>
      </c>
      <c r="N38" s="34">
        <v>5</v>
      </c>
      <c r="O38" s="34">
        <v>3</v>
      </c>
      <c r="P38" s="34">
        <v>3</v>
      </c>
      <c r="Q38" s="34">
        <v>8</v>
      </c>
      <c r="R38" s="34">
        <v>3</v>
      </c>
      <c r="S38" s="34">
        <v>2</v>
      </c>
    </row>
    <row r="39" spans="1:19" s="17" customFormat="1" ht="18.75" customHeight="1">
      <c r="A39" s="31"/>
      <c r="B39" s="32"/>
      <c r="C39" s="32"/>
      <c r="D39" s="32"/>
      <c r="E39" s="32"/>
      <c r="F39" s="32" t="s">
        <v>73</v>
      </c>
      <c r="G39" s="29">
        <f t="shared" si="0"/>
        <v>102</v>
      </c>
      <c r="H39" s="34">
        <v>11</v>
      </c>
      <c r="I39" s="34">
        <v>8</v>
      </c>
      <c r="J39" s="34">
        <v>12</v>
      </c>
      <c r="K39" s="34">
        <v>9</v>
      </c>
      <c r="L39" s="34">
        <v>5</v>
      </c>
      <c r="M39" s="34">
        <v>6</v>
      </c>
      <c r="N39" s="34">
        <v>9</v>
      </c>
      <c r="O39" s="34">
        <v>7</v>
      </c>
      <c r="P39" s="34">
        <v>5</v>
      </c>
      <c r="Q39" s="34">
        <v>14</v>
      </c>
      <c r="R39" s="34">
        <v>7</v>
      </c>
      <c r="S39" s="34">
        <v>9</v>
      </c>
    </row>
    <row r="40" spans="1:19" s="17" customFormat="1" ht="15" customHeight="1">
      <c r="A40" s="31">
        <v>9302</v>
      </c>
      <c r="B40" s="32"/>
      <c r="C40" s="32"/>
      <c r="D40" s="55" t="s">
        <v>39</v>
      </c>
      <c r="E40" s="32"/>
      <c r="F40" s="24" t="s">
        <v>71</v>
      </c>
      <c r="G40" s="29">
        <f t="shared" si="0"/>
        <v>344</v>
      </c>
      <c r="H40" s="33">
        <f aca="true" t="shared" si="16" ref="H40:S40">SUM(H41:H42)</f>
        <v>35</v>
      </c>
      <c r="I40" s="33">
        <f t="shared" si="16"/>
        <v>31</v>
      </c>
      <c r="J40" s="33">
        <f t="shared" si="16"/>
        <v>26</v>
      </c>
      <c r="K40" s="33">
        <f t="shared" si="16"/>
        <v>29</v>
      </c>
      <c r="L40" s="33">
        <f t="shared" si="16"/>
        <v>34</v>
      </c>
      <c r="M40" s="33">
        <f t="shared" si="16"/>
        <v>23</v>
      </c>
      <c r="N40" s="33">
        <f t="shared" si="16"/>
        <v>31</v>
      </c>
      <c r="O40" s="33">
        <f t="shared" si="16"/>
        <v>23</v>
      </c>
      <c r="P40" s="33">
        <f t="shared" si="16"/>
        <v>26</v>
      </c>
      <c r="Q40" s="33">
        <f t="shared" si="16"/>
        <v>28</v>
      </c>
      <c r="R40" s="33">
        <f t="shared" si="16"/>
        <v>31</v>
      </c>
      <c r="S40" s="33">
        <f t="shared" si="16"/>
        <v>27</v>
      </c>
    </row>
    <row r="41" spans="1:19" s="17" customFormat="1" ht="15" customHeight="1">
      <c r="A41" s="31"/>
      <c r="B41" s="32"/>
      <c r="C41" s="32"/>
      <c r="D41" s="55"/>
      <c r="E41" s="32"/>
      <c r="F41" s="32" t="s">
        <v>72</v>
      </c>
      <c r="G41" s="29">
        <f t="shared" si="0"/>
        <v>185</v>
      </c>
      <c r="H41" s="34">
        <v>17</v>
      </c>
      <c r="I41" s="34">
        <v>16</v>
      </c>
      <c r="J41" s="34">
        <v>13</v>
      </c>
      <c r="K41" s="34">
        <v>17</v>
      </c>
      <c r="L41" s="34">
        <v>19</v>
      </c>
      <c r="M41" s="34">
        <v>10</v>
      </c>
      <c r="N41" s="34">
        <v>11</v>
      </c>
      <c r="O41" s="34">
        <v>14</v>
      </c>
      <c r="P41" s="34">
        <v>10</v>
      </c>
      <c r="Q41" s="34">
        <v>19</v>
      </c>
      <c r="R41" s="34">
        <v>18</v>
      </c>
      <c r="S41" s="34">
        <v>21</v>
      </c>
    </row>
    <row r="42" spans="1:19" s="18" customFormat="1" ht="18.75" customHeight="1">
      <c r="A42" s="38"/>
      <c r="B42" s="37"/>
      <c r="C42" s="37"/>
      <c r="D42" s="37"/>
      <c r="E42" s="37"/>
      <c r="F42" s="37" t="s">
        <v>73</v>
      </c>
      <c r="G42" s="29">
        <f t="shared" si="0"/>
        <v>159</v>
      </c>
      <c r="H42" s="34">
        <v>18</v>
      </c>
      <c r="I42" s="34">
        <v>15</v>
      </c>
      <c r="J42" s="34">
        <v>13</v>
      </c>
      <c r="K42" s="34">
        <v>12</v>
      </c>
      <c r="L42" s="34">
        <v>15</v>
      </c>
      <c r="M42" s="34">
        <v>13</v>
      </c>
      <c r="N42" s="34">
        <v>20</v>
      </c>
      <c r="O42" s="34">
        <v>9</v>
      </c>
      <c r="P42" s="34">
        <v>16</v>
      </c>
      <c r="Q42" s="34">
        <v>9</v>
      </c>
      <c r="R42" s="34">
        <v>13</v>
      </c>
      <c r="S42" s="34">
        <v>6</v>
      </c>
    </row>
    <row r="43" spans="1:19" s="18" customFormat="1" ht="15" customHeight="1">
      <c r="A43" s="38">
        <v>9303</v>
      </c>
      <c r="B43" s="37"/>
      <c r="C43" s="37"/>
      <c r="D43" s="58" t="s">
        <v>143</v>
      </c>
      <c r="E43" s="37"/>
      <c r="F43" s="35" t="s">
        <v>71</v>
      </c>
      <c r="G43" s="29">
        <f t="shared" si="0"/>
        <v>925</v>
      </c>
      <c r="H43" s="33">
        <f aca="true" t="shared" si="17" ref="H43:S43">SUM(H44:H45)</f>
        <v>127</v>
      </c>
      <c r="I43" s="33">
        <f t="shared" si="17"/>
        <v>92</v>
      </c>
      <c r="J43" s="33">
        <f t="shared" si="17"/>
        <v>78</v>
      </c>
      <c r="K43" s="33">
        <f t="shared" si="17"/>
        <v>60</v>
      </c>
      <c r="L43" s="33">
        <f t="shared" si="17"/>
        <v>82</v>
      </c>
      <c r="M43" s="33">
        <f t="shared" si="17"/>
        <v>63</v>
      </c>
      <c r="N43" s="33">
        <f t="shared" si="17"/>
        <v>73</v>
      </c>
      <c r="O43" s="33">
        <f t="shared" si="17"/>
        <v>69</v>
      </c>
      <c r="P43" s="33">
        <f t="shared" si="17"/>
        <v>56</v>
      </c>
      <c r="Q43" s="33">
        <f t="shared" si="17"/>
        <v>58</v>
      </c>
      <c r="R43" s="33">
        <f t="shared" si="17"/>
        <v>70</v>
      </c>
      <c r="S43" s="33">
        <f t="shared" si="17"/>
        <v>97</v>
      </c>
    </row>
    <row r="44" spans="1:19" s="18" customFormat="1" ht="15" customHeight="1">
      <c r="A44" s="38"/>
      <c r="B44" s="37"/>
      <c r="C44" s="37"/>
      <c r="D44" s="58"/>
      <c r="E44" s="37"/>
      <c r="F44" s="37" t="s">
        <v>72</v>
      </c>
      <c r="G44" s="29">
        <f t="shared" si="0"/>
        <v>417</v>
      </c>
      <c r="H44" s="34">
        <v>58</v>
      </c>
      <c r="I44" s="34">
        <v>39</v>
      </c>
      <c r="J44" s="34">
        <v>32</v>
      </c>
      <c r="K44" s="34">
        <v>31</v>
      </c>
      <c r="L44" s="34">
        <v>35</v>
      </c>
      <c r="M44" s="34">
        <v>27</v>
      </c>
      <c r="N44" s="34">
        <v>32</v>
      </c>
      <c r="O44" s="34">
        <v>35</v>
      </c>
      <c r="P44" s="34">
        <v>31</v>
      </c>
      <c r="Q44" s="34">
        <v>28</v>
      </c>
      <c r="R44" s="34">
        <v>26</v>
      </c>
      <c r="S44" s="34">
        <v>43</v>
      </c>
    </row>
    <row r="45" spans="1:19" s="18" customFormat="1" ht="18.75" customHeight="1">
      <c r="A45" s="38"/>
      <c r="B45" s="37"/>
      <c r="C45" s="37"/>
      <c r="D45" s="37"/>
      <c r="E45" s="37"/>
      <c r="F45" s="37" t="s">
        <v>73</v>
      </c>
      <c r="G45" s="29">
        <f t="shared" si="0"/>
        <v>508</v>
      </c>
      <c r="H45" s="34">
        <v>69</v>
      </c>
      <c r="I45" s="34">
        <v>53</v>
      </c>
      <c r="J45" s="34">
        <v>46</v>
      </c>
      <c r="K45" s="34">
        <v>29</v>
      </c>
      <c r="L45" s="34">
        <v>47</v>
      </c>
      <c r="M45" s="34">
        <v>36</v>
      </c>
      <c r="N45" s="34">
        <v>41</v>
      </c>
      <c r="O45" s="34">
        <v>34</v>
      </c>
      <c r="P45" s="34">
        <v>25</v>
      </c>
      <c r="Q45" s="34">
        <v>30</v>
      </c>
      <c r="R45" s="34">
        <v>44</v>
      </c>
      <c r="S45" s="34">
        <v>54</v>
      </c>
    </row>
    <row r="46" spans="1:19" s="18" customFormat="1" ht="15" customHeight="1">
      <c r="A46" s="38">
        <v>9304</v>
      </c>
      <c r="B46" s="37"/>
      <c r="C46" s="37"/>
      <c r="D46" s="58" t="s">
        <v>40</v>
      </c>
      <c r="E46" s="37"/>
      <c r="F46" s="35" t="s">
        <v>71</v>
      </c>
      <c r="G46" s="29">
        <f t="shared" si="0"/>
        <v>59</v>
      </c>
      <c r="H46" s="33">
        <f aca="true" t="shared" si="18" ref="H46:S46">SUM(H47:H48)</f>
        <v>4</v>
      </c>
      <c r="I46" s="33">
        <f t="shared" si="18"/>
        <v>1</v>
      </c>
      <c r="J46" s="33">
        <f t="shared" si="18"/>
        <v>5</v>
      </c>
      <c r="K46" s="33">
        <f t="shared" si="18"/>
        <v>9</v>
      </c>
      <c r="L46" s="33">
        <f t="shared" si="18"/>
        <v>4</v>
      </c>
      <c r="M46" s="33">
        <f t="shared" si="18"/>
        <v>4</v>
      </c>
      <c r="N46" s="33">
        <f t="shared" si="18"/>
        <v>2</v>
      </c>
      <c r="O46" s="33">
        <f t="shared" si="18"/>
        <v>7</v>
      </c>
      <c r="P46" s="33">
        <f t="shared" si="18"/>
        <v>4</v>
      </c>
      <c r="Q46" s="33">
        <f t="shared" si="18"/>
        <v>8</v>
      </c>
      <c r="R46" s="33">
        <f t="shared" si="18"/>
        <v>4</v>
      </c>
      <c r="S46" s="33">
        <f t="shared" si="18"/>
        <v>7</v>
      </c>
    </row>
    <row r="47" spans="1:19" s="18" customFormat="1" ht="15" customHeight="1">
      <c r="A47" s="38"/>
      <c r="B47" s="37"/>
      <c r="C47" s="37"/>
      <c r="D47" s="58"/>
      <c r="E47" s="37"/>
      <c r="F47" s="37" t="s">
        <v>72</v>
      </c>
      <c r="G47" s="29">
        <f t="shared" si="0"/>
        <v>28</v>
      </c>
      <c r="H47" s="34">
        <v>2</v>
      </c>
      <c r="I47" s="34">
        <v>0</v>
      </c>
      <c r="J47" s="34">
        <v>4</v>
      </c>
      <c r="K47" s="34">
        <v>2</v>
      </c>
      <c r="L47" s="34">
        <v>2</v>
      </c>
      <c r="M47" s="34">
        <v>2</v>
      </c>
      <c r="N47" s="34">
        <v>2</v>
      </c>
      <c r="O47" s="34">
        <v>4</v>
      </c>
      <c r="P47" s="34">
        <v>3</v>
      </c>
      <c r="Q47" s="34">
        <v>3</v>
      </c>
      <c r="R47" s="34">
        <v>2</v>
      </c>
      <c r="S47" s="34">
        <v>2</v>
      </c>
    </row>
    <row r="48" spans="1:19" s="18" customFormat="1" ht="18.75" customHeight="1">
      <c r="A48" s="38"/>
      <c r="B48" s="37"/>
      <c r="C48" s="37"/>
      <c r="D48" s="37"/>
      <c r="E48" s="37"/>
      <c r="F48" s="37" t="s">
        <v>73</v>
      </c>
      <c r="G48" s="29">
        <f t="shared" si="0"/>
        <v>31</v>
      </c>
      <c r="H48" s="34">
        <v>2</v>
      </c>
      <c r="I48" s="34">
        <v>1</v>
      </c>
      <c r="J48" s="34">
        <v>1</v>
      </c>
      <c r="K48" s="34">
        <v>7</v>
      </c>
      <c r="L48" s="34">
        <v>2</v>
      </c>
      <c r="M48" s="34">
        <v>2</v>
      </c>
      <c r="N48" s="34">
        <v>0</v>
      </c>
      <c r="O48" s="34">
        <v>3</v>
      </c>
      <c r="P48" s="34">
        <v>1</v>
      </c>
      <c r="Q48" s="34">
        <v>5</v>
      </c>
      <c r="R48" s="34">
        <v>2</v>
      </c>
      <c r="S48" s="34">
        <v>5</v>
      </c>
    </row>
    <row r="49" spans="1:19" s="18" customFormat="1" ht="15" customHeight="1">
      <c r="A49" s="38">
        <v>9400</v>
      </c>
      <c r="B49" s="37"/>
      <c r="C49" s="58" t="s">
        <v>41</v>
      </c>
      <c r="D49" s="67"/>
      <c r="E49" s="37"/>
      <c r="F49" s="35" t="s">
        <v>71</v>
      </c>
      <c r="G49" s="29">
        <f t="shared" si="0"/>
        <v>100</v>
      </c>
      <c r="H49" s="33">
        <f aca="true" t="shared" si="19" ref="H49:S49">SUM(H50:H51)</f>
        <v>9</v>
      </c>
      <c r="I49" s="33">
        <f t="shared" si="19"/>
        <v>6</v>
      </c>
      <c r="J49" s="33">
        <f t="shared" si="19"/>
        <v>7</v>
      </c>
      <c r="K49" s="33">
        <f t="shared" si="19"/>
        <v>8</v>
      </c>
      <c r="L49" s="33">
        <f t="shared" si="19"/>
        <v>11</v>
      </c>
      <c r="M49" s="33">
        <f t="shared" si="19"/>
        <v>9</v>
      </c>
      <c r="N49" s="33">
        <f t="shared" si="19"/>
        <v>9</v>
      </c>
      <c r="O49" s="33">
        <f t="shared" si="19"/>
        <v>8</v>
      </c>
      <c r="P49" s="33">
        <f t="shared" si="19"/>
        <v>8</v>
      </c>
      <c r="Q49" s="33">
        <f t="shared" si="19"/>
        <v>8</v>
      </c>
      <c r="R49" s="33">
        <f t="shared" si="19"/>
        <v>6</v>
      </c>
      <c r="S49" s="33">
        <f t="shared" si="19"/>
        <v>11</v>
      </c>
    </row>
    <row r="50" spans="1:19" s="18" customFormat="1" ht="15" customHeight="1">
      <c r="A50" s="38"/>
      <c r="B50" s="37"/>
      <c r="C50" s="67"/>
      <c r="D50" s="67"/>
      <c r="E50" s="37"/>
      <c r="F50" s="37" t="s">
        <v>72</v>
      </c>
      <c r="G50" s="29">
        <f t="shared" si="0"/>
        <v>52</v>
      </c>
      <c r="H50" s="34">
        <v>3</v>
      </c>
      <c r="I50" s="34">
        <v>4</v>
      </c>
      <c r="J50" s="34">
        <v>4</v>
      </c>
      <c r="K50" s="34">
        <v>5</v>
      </c>
      <c r="L50" s="34">
        <v>9</v>
      </c>
      <c r="M50" s="34">
        <v>3</v>
      </c>
      <c r="N50" s="34">
        <v>6</v>
      </c>
      <c r="O50" s="34">
        <v>5</v>
      </c>
      <c r="P50" s="34">
        <v>3</v>
      </c>
      <c r="Q50" s="34">
        <v>2</v>
      </c>
      <c r="R50" s="34">
        <v>2</v>
      </c>
      <c r="S50" s="34">
        <v>6</v>
      </c>
    </row>
    <row r="51" spans="1:19" s="18" customFormat="1" ht="15" customHeight="1">
      <c r="A51" s="45"/>
      <c r="B51" s="41"/>
      <c r="C51" s="41"/>
      <c r="D51" s="41"/>
      <c r="E51" s="41"/>
      <c r="F51" s="41" t="s">
        <v>73</v>
      </c>
      <c r="G51" s="46">
        <f t="shared" si="0"/>
        <v>48</v>
      </c>
      <c r="H51" s="47">
        <v>6</v>
      </c>
      <c r="I51" s="47">
        <v>2</v>
      </c>
      <c r="J51" s="47">
        <v>3</v>
      </c>
      <c r="K51" s="47">
        <v>3</v>
      </c>
      <c r="L51" s="47">
        <v>2</v>
      </c>
      <c r="M51" s="47">
        <v>6</v>
      </c>
      <c r="N51" s="47">
        <v>3</v>
      </c>
      <c r="O51" s="47">
        <v>3</v>
      </c>
      <c r="P51" s="47">
        <v>5</v>
      </c>
      <c r="Q51" s="47">
        <v>6</v>
      </c>
      <c r="R51" s="47">
        <v>4</v>
      </c>
      <c r="S51" s="47">
        <v>5</v>
      </c>
    </row>
    <row r="52" spans="1:19" s="16" customFormat="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6" customFormat="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6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6" customFormat="1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3" customFormat="1" ht="15" customHeight="1">
      <c r="A59" s="6"/>
      <c r="B59" s="5"/>
      <c r="C59" s="5"/>
      <c r="D59" s="5"/>
      <c r="E59" s="5"/>
      <c r="F59" s="5" t="s">
        <v>72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3" customFormat="1" ht="15" customHeight="1">
      <c r="A60" s="6"/>
      <c r="B60" s="5"/>
      <c r="C60" s="5"/>
      <c r="D60" s="5"/>
      <c r="E60" s="5"/>
      <c r="F60" s="5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D40:D41"/>
    <mergeCell ref="D43:D44"/>
    <mergeCell ref="D46:D47"/>
    <mergeCell ref="C49:D50"/>
    <mergeCell ref="D28:D29"/>
    <mergeCell ref="D31:D32"/>
    <mergeCell ref="C34:D35"/>
    <mergeCell ref="D37:D38"/>
    <mergeCell ref="D16:D17"/>
    <mergeCell ref="D19:D20"/>
    <mergeCell ref="D22:D23"/>
    <mergeCell ref="D25:D26"/>
    <mergeCell ref="C7:D8"/>
    <mergeCell ref="D10:D11"/>
    <mergeCell ref="D13:D14"/>
    <mergeCell ref="B5:F5"/>
    <mergeCell ref="B6:F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81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3" t="s">
        <v>165</v>
      </c>
    </row>
    <row r="5" spans="1:19" s="10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0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0" customFormat="1" ht="15" customHeight="1">
      <c r="A7" s="31">
        <v>9500</v>
      </c>
      <c r="B7" s="32"/>
      <c r="C7" s="59" t="s">
        <v>42</v>
      </c>
      <c r="D7" s="66"/>
      <c r="E7" s="32"/>
      <c r="F7" s="24" t="s">
        <v>71</v>
      </c>
      <c r="G7" s="29">
        <f aca="true" t="shared" si="0" ref="G7:G51">SUM(H7:S7)</f>
        <v>70</v>
      </c>
      <c r="H7" s="33">
        <f>SUM(H8:H9)</f>
        <v>9</v>
      </c>
      <c r="I7" s="33">
        <f aca="true" t="shared" si="1" ref="I7:S7">SUM(I8:I9)</f>
        <v>3</v>
      </c>
      <c r="J7" s="33">
        <f t="shared" si="1"/>
        <v>7</v>
      </c>
      <c r="K7" s="33">
        <f t="shared" si="1"/>
        <v>3</v>
      </c>
      <c r="L7" s="33">
        <f t="shared" si="1"/>
        <v>4</v>
      </c>
      <c r="M7" s="33">
        <f t="shared" si="1"/>
        <v>6</v>
      </c>
      <c r="N7" s="33">
        <f t="shared" si="1"/>
        <v>6</v>
      </c>
      <c r="O7" s="33">
        <f t="shared" si="1"/>
        <v>4</v>
      </c>
      <c r="P7" s="33">
        <f t="shared" si="1"/>
        <v>5</v>
      </c>
      <c r="Q7" s="33">
        <f t="shared" si="1"/>
        <v>10</v>
      </c>
      <c r="R7" s="33">
        <f t="shared" si="1"/>
        <v>8</v>
      </c>
      <c r="S7" s="33">
        <f t="shared" si="1"/>
        <v>5</v>
      </c>
    </row>
    <row r="8" spans="1:19" s="10" customFormat="1" ht="15" customHeight="1">
      <c r="A8" s="31"/>
      <c r="B8" s="32"/>
      <c r="C8" s="67"/>
      <c r="D8" s="67"/>
      <c r="E8" s="32"/>
      <c r="F8" s="32" t="s">
        <v>72</v>
      </c>
      <c r="G8" s="29">
        <f t="shared" si="0"/>
        <v>24</v>
      </c>
      <c r="H8" s="34">
        <v>5</v>
      </c>
      <c r="I8" s="34">
        <v>1</v>
      </c>
      <c r="J8" s="34">
        <v>1</v>
      </c>
      <c r="K8" s="34">
        <v>1</v>
      </c>
      <c r="L8" s="34">
        <v>1</v>
      </c>
      <c r="M8" s="34">
        <v>2</v>
      </c>
      <c r="N8" s="34">
        <v>0</v>
      </c>
      <c r="O8" s="34">
        <v>2</v>
      </c>
      <c r="P8" s="34">
        <v>1</v>
      </c>
      <c r="Q8" s="34">
        <v>3</v>
      </c>
      <c r="R8" s="34">
        <v>5</v>
      </c>
      <c r="S8" s="34">
        <v>2</v>
      </c>
    </row>
    <row r="9" spans="1:19" s="10" customFormat="1" ht="18.75" customHeight="1">
      <c r="A9" s="31"/>
      <c r="B9" s="32"/>
      <c r="C9" s="32"/>
      <c r="D9" s="32"/>
      <c r="E9" s="32"/>
      <c r="F9" s="32" t="s">
        <v>73</v>
      </c>
      <c r="G9" s="29">
        <f t="shared" si="0"/>
        <v>46</v>
      </c>
      <c r="H9" s="34">
        <v>4</v>
      </c>
      <c r="I9" s="34">
        <v>2</v>
      </c>
      <c r="J9" s="34">
        <v>6</v>
      </c>
      <c r="K9" s="34">
        <v>2</v>
      </c>
      <c r="L9" s="34">
        <v>3</v>
      </c>
      <c r="M9" s="34">
        <v>4</v>
      </c>
      <c r="N9" s="34">
        <v>6</v>
      </c>
      <c r="O9" s="34">
        <v>2</v>
      </c>
      <c r="P9" s="34">
        <v>4</v>
      </c>
      <c r="Q9" s="34">
        <v>7</v>
      </c>
      <c r="R9" s="34">
        <v>3</v>
      </c>
      <c r="S9" s="34">
        <v>3</v>
      </c>
    </row>
    <row r="10" spans="1:19" s="10" customFormat="1" ht="15" customHeight="1">
      <c r="A10" s="31">
        <v>10000</v>
      </c>
      <c r="B10" s="55" t="s">
        <v>43</v>
      </c>
      <c r="C10" s="67"/>
      <c r="D10" s="67"/>
      <c r="E10" s="32"/>
      <c r="F10" s="24" t="s">
        <v>71</v>
      </c>
      <c r="G10" s="29">
        <f t="shared" si="0"/>
        <v>1881</v>
      </c>
      <c r="H10" s="33">
        <f aca="true" t="shared" si="2" ref="H10:S10">SUM(H11:H12)</f>
        <v>273</v>
      </c>
      <c r="I10" s="33">
        <f t="shared" si="2"/>
        <v>173</v>
      </c>
      <c r="J10" s="33">
        <f t="shared" si="2"/>
        <v>188</v>
      </c>
      <c r="K10" s="33">
        <f t="shared" si="2"/>
        <v>145</v>
      </c>
      <c r="L10" s="33">
        <f t="shared" si="2"/>
        <v>169</v>
      </c>
      <c r="M10" s="33">
        <f t="shared" si="2"/>
        <v>145</v>
      </c>
      <c r="N10" s="33">
        <f t="shared" si="2"/>
        <v>121</v>
      </c>
      <c r="O10" s="33">
        <f t="shared" si="2"/>
        <v>110</v>
      </c>
      <c r="P10" s="33">
        <f t="shared" si="2"/>
        <v>119</v>
      </c>
      <c r="Q10" s="33">
        <f t="shared" si="2"/>
        <v>142</v>
      </c>
      <c r="R10" s="33">
        <f t="shared" si="2"/>
        <v>143</v>
      </c>
      <c r="S10" s="33">
        <f t="shared" si="2"/>
        <v>153</v>
      </c>
    </row>
    <row r="11" spans="1:19" s="10" customFormat="1" ht="15" customHeight="1">
      <c r="A11" s="31"/>
      <c r="B11" s="67"/>
      <c r="C11" s="67"/>
      <c r="D11" s="67"/>
      <c r="E11" s="32"/>
      <c r="F11" s="32" t="s">
        <v>72</v>
      </c>
      <c r="G11" s="29">
        <f t="shared" si="0"/>
        <v>1046</v>
      </c>
      <c r="H11" s="33">
        <f>H14+H17+H20+H23+H26+H29</f>
        <v>141</v>
      </c>
      <c r="I11" s="33">
        <f aca="true" t="shared" si="3" ref="I11:R11">I14+I17+I20+I23+I26+I29</f>
        <v>102</v>
      </c>
      <c r="J11" s="33">
        <f t="shared" si="3"/>
        <v>100</v>
      </c>
      <c r="K11" s="33">
        <f t="shared" si="3"/>
        <v>84</v>
      </c>
      <c r="L11" s="33">
        <f t="shared" si="3"/>
        <v>93</v>
      </c>
      <c r="M11" s="33">
        <f t="shared" si="3"/>
        <v>90</v>
      </c>
      <c r="N11" s="33">
        <f t="shared" si="3"/>
        <v>53</v>
      </c>
      <c r="O11" s="33">
        <f t="shared" si="3"/>
        <v>64</v>
      </c>
      <c r="P11" s="33">
        <f t="shared" si="3"/>
        <v>67</v>
      </c>
      <c r="Q11" s="33">
        <f t="shared" si="3"/>
        <v>80</v>
      </c>
      <c r="R11" s="33">
        <f t="shared" si="3"/>
        <v>84</v>
      </c>
      <c r="S11" s="33">
        <f>S14+S17+S20+S23+S26+S29</f>
        <v>88</v>
      </c>
    </row>
    <row r="12" spans="1:19" s="10" customFormat="1" ht="18.75" customHeight="1">
      <c r="A12" s="31"/>
      <c r="B12" s="32"/>
      <c r="C12" s="32"/>
      <c r="D12" s="32"/>
      <c r="E12" s="32"/>
      <c r="F12" s="32" t="s">
        <v>73</v>
      </c>
      <c r="G12" s="29">
        <f t="shared" si="0"/>
        <v>835</v>
      </c>
      <c r="H12" s="33">
        <f>H15+H18+H21+H24+H27+H30</f>
        <v>132</v>
      </c>
      <c r="I12" s="33">
        <f aca="true" t="shared" si="4" ref="I12:R12">I15+I18+I21+I24+I27+I30</f>
        <v>71</v>
      </c>
      <c r="J12" s="33">
        <f t="shared" si="4"/>
        <v>88</v>
      </c>
      <c r="K12" s="33">
        <f t="shared" si="4"/>
        <v>61</v>
      </c>
      <c r="L12" s="33">
        <f t="shared" si="4"/>
        <v>76</v>
      </c>
      <c r="M12" s="33">
        <f t="shared" si="4"/>
        <v>55</v>
      </c>
      <c r="N12" s="33">
        <f t="shared" si="4"/>
        <v>68</v>
      </c>
      <c r="O12" s="33">
        <f t="shared" si="4"/>
        <v>46</v>
      </c>
      <c r="P12" s="33">
        <f t="shared" si="4"/>
        <v>52</v>
      </c>
      <c r="Q12" s="33">
        <f t="shared" si="4"/>
        <v>62</v>
      </c>
      <c r="R12" s="33">
        <f t="shared" si="4"/>
        <v>59</v>
      </c>
      <c r="S12" s="33">
        <f>S15+S18+S21+S24+S27+S30</f>
        <v>65</v>
      </c>
    </row>
    <row r="13" spans="1:19" s="10" customFormat="1" ht="15" customHeight="1">
      <c r="A13" s="31">
        <v>10100</v>
      </c>
      <c r="B13" s="32"/>
      <c r="C13" s="55" t="s">
        <v>98</v>
      </c>
      <c r="D13" s="67"/>
      <c r="E13" s="32"/>
      <c r="F13" s="24" t="s">
        <v>71</v>
      </c>
      <c r="G13" s="29">
        <f t="shared" si="0"/>
        <v>24</v>
      </c>
      <c r="H13" s="33">
        <f aca="true" t="shared" si="5" ref="H13:S13">SUM(H14:H15)</f>
        <v>15</v>
      </c>
      <c r="I13" s="33">
        <f t="shared" si="5"/>
        <v>5</v>
      </c>
      <c r="J13" s="33">
        <f t="shared" si="5"/>
        <v>3</v>
      </c>
      <c r="K13" s="33">
        <f t="shared" si="5"/>
        <v>1</v>
      </c>
      <c r="L13" s="33">
        <f t="shared" si="5"/>
        <v>0</v>
      </c>
      <c r="M13" s="33">
        <f t="shared" si="5"/>
        <v>0</v>
      </c>
      <c r="N13" s="33">
        <f t="shared" si="5"/>
        <v>0</v>
      </c>
      <c r="O13" s="33">
        <f t="shared" si="5"/>
        <v>0</v>
      </c>
      <c r="P13" s="33">
        <f t="shared" si="5"/>
        <v>0</v>
      </c>
      <c r="Q13" s="33">
        <f t="shared" si="5"/>
        <v>0</v>
      </c>
      <c r="R13" s="33">
        <f t="shared" si="5"/>
        <v>0</v>
      </c>
      <c r="S13" s="33">
        <f t="shared" si="5"/>
        <v>0</v>
      </c>
    </row>
    <row r="14" spans="1:19" s="10" customFormat="1" ht="15" customHeight="1">
      <c r="A14" s="31"/>
      <c r="B14" s="32"/>
      <c r="C14" s="67"/>
      <c r="D14" s="67"/>
      <c r="E14" s="32"/>
      <c r="F14" s="32" t="s">
        <v>72</v>
      </c>
      <c r="G14" s="29">
        <f t="shared" si="0"/>
        <v>14</v>
      </c>
      <c r="H14" s="34">
        <v>9</v>
      </c>
      <c r="I14" s="34">
        <v>3</v>
      </c>
      <c r="J14" s="34">
        <v>1</v>
      </c>
      <c r="K14" s="34">
        <v>1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10" customFormat="1" ht="18.75" customHeight="1">
      <c r="A15" s="31"/>
      <c r="B15" s="32"/>
      <c r="C15" s="32"/>
      <c r="D15" s="32"/>
      <c r="E15" s="32"/>
      <c r="F15" s="32" t="s">
        <v>73</v>
      </c>
      <c r="G15" s="29">
        <f t="shared" si="0"/>
        <v>10</v>
      </c>
      <c r="H15" s="34">
        <v>6</v>
      </c>
      <c r="I15" s="34">
        <v>2</v>
      </c>
      <c r="J15" s="34">
        <v>2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10" customFormat="1" ht="15" customHeight="1">
      <c r="A16" s="31">
        <v>10200</v>
      </c>
      <c r="B16" s="32"/>
      <c r="C16" s="55" t="s">
        <v>144</v>
      </c>
      <c r="D16" s="67"/>
      <c r="E16" s="32"/>
      <c r="F16" s="24" t="s">
        <v>71</v>
      </c>
      <c r="G16" s="29">
        <f t="shared" si="0"/>
        <v>1086</v>
      </c>
      <c r="H16" s="33">
        <f aca="true" t="shared" si="6" ref="H16:S16">SUM(H17:H18)</f>
        <v>158</v>
      </c>
      <c r="I16" s="33">
        <f t="shared" si="6"/>
        <v>101</v>
      </c>
      <c r="J16" s="33">
        <f t="shared" si="6"/>
        <v>117</v>
      </c>
      <c r="K16" s="33">
        <f t="shared" si="6"/>
        <v>73</v>
      </c>
      <c r="L16" s="33">
        <f t="shared" si="6"/>
        <v>97</v>
      </c>
      <c r="M16" s="33">
        <f t="shared" si="6"/>
        <v>76</v>
      </c>
      <c r="N16" s="33">
        <f t="shared" si="6"/>
        <v>73</v>
      </c>
      <c r="O16" s="33">
        <f t="shared" si="6"/>
        <v>56</v>
      </c>
      <c r="P16" s="33">
        <f t="shared" si="6"/>
        <v>72</v>
      </c>
      <c r="Q16" s="33">
        <f t="shared" si="6"/>
        <v>79</v>
      </c>
      <c r="R16" s="33">
        <f t="shared" si="6"/>
        <v>89</v>
      </c>
      <c r="S16" s="33">
        <f t="shared" si="6"/>
        <v>95</v>
      </c>
    </row>
    <row r="17" spans="1:19" s="10" customFormat="1" ht="15" customHeight="1">
      <c r="A17" s="31"/>
      <c r="B17" s="32"/>
      <c r="C17" s="67"/>
      <c r="D17" s="67"/>
      <c r="E17" s="32"/>
      <c r="F17" s="32" t="s">
        <v>72</v>
      </c>
      <c r="G17" s="29">
        <f t="shared" si="0"/>
        <v>569</v>
      </c>
      <c r="H17" s="34">
        <v>75</v>
      </c>
      <c r="I17" s="34">
        <v>57</v>
      </c>
      <c r="J17" s="34">
        <v>58</v>
      </c>
      <c r="K17" s="34">
        <v>35</v>
      </c>
      <c r="L17" s="34">
        <v>49</v>
      </c>
      <c r="M17" s="34">
        <v>46</v>
      </c>
      <c r="N17" s="34">
        <v>32</v>
      </c>
      <c r="O17" s="34">
        <v>30</v>
      </c>
      <c r="P17" s="34">
        <v>43</v>
      </c>
      <c r="Q17" s="34">
        <v>43</v>
      </c>
      <c r="R17" s="34">
        <v>50</v>
      </c>
      <c r="S17" s="34">
        <v>51</v>
      </c>
    </row>
    <row r="18" spans="1:19" s="10" customFormat="1" ht="18.75" customHeight="1">
      <c r="A18" s="31"/>
      <c r="B18" s="32"/>
      <c r="C18" s="32"/>
      <c r="D18" s="32"/>
      <c r="E18" s="32"/>
      <c r="F18" s="32" t="s">
        <v>73</v>
      </c>
      <c r="G18" s="29">
        <f t="shared" si="0"/>
        <v>517</v>
      </c>
      <c r="H18" s="34">
        <v>83</v>
      </c>
      <c r="I18" s="34">
        <v>44</v>
      </c>
      <c r="J18" s="34">
        <v>59</v>
      </c>
      <c r="K18" s="34">
        <v>38</v>
      </c>
      <c r="L18" s="34">
        <v>48</v>
      </c>
      <c r="M18" s="34">
        <v>30</v>
      </c>
      <c r="N18" s="34">
        <v>41</v>
      </c>
      <c r="O18" s="34">
        <v>26</v>
      </c>
      <c r="P18" s="34">
        <v>29</v>
      </c>
      <c r="Q18" s="34">
        <v>36</v>
      </c>
      <c r="R18" s="34">
        <v>39</v>
      </c>
      <c r="S18" s="34">
        <v>44</v>
      </c>
    </row>
    <row r="19" spans="1:19" s="10" customFormat="1" ht="15" customHeight="1">
      <c r="A19" s="31">
        <v>10300</v>
      </c>
      <c r="B19" s="32"/>
      <c r="C19" s="55" t="s">
        <v>44</v>
      </c>
      <c r="D19" s="67"/>
      <c r="E19" s="32"/>
      <c r="F19" s="24" t="s">
        <v>71</v>
      </c>
      <c r="G19" s="29">
        <f t="shared" si="0"/>
        <v>13</v>
      </c>
      <c r="H19" s="33">
        <f aca="true" t="shared" si="7" ref="H19:S19">SUM(H20:H21)</f>
        <v>5</v>
      </c>
      <c r="I19" s="33">
        <f t="shared" si="7"/>
        <v>2</v>
      </c>
      <c r="J19" s="33">
        <f t="shared" si="7"/>
        <v>0</v>
      </c>
      <c r="K19" s="33">
        <f t="shared" si="7"/>
        <v>1</v>
      </c>
      <c r="L19" s="33">
        <f t="shared" si="7"/>
        <v>0</v>
      </c>
      <c r="M19" s="33">
        <f t="shared" si="7"/>
        <v>0</v>
      </c>
      <c r="N19" s="33">
        <f t="shared" si="7"/>
        <v>1</v>
      </c>
      <c r="O19" s="33">
        <f t="shared" si="7"/>
        <v>0</v>
      </c>
      <c r="P19" s="33">
        <f t="shared" si="7"/>
        <v>0</v>
      </c>
      <c r="Q19" s="33">
        <f t="shared" si="7"/>
        <v>1</v>
      </c>
      <c r="R19" s="33">
        <f t="shared" si="7"/>
        <v>1</v>
      </c>
      <c r="S19" s="33">
        <f t="shared" si="7"/>
        <v>2</v>
      </c>
    </row>
    <row r="20" spans="1:19" s="10" customFormat="1" ht="15" customHeight="1">
      <c r="A20" s="31"/>
      <c r="B20" s="32"/>
      <c r="C20" s="67"/>
      <c r="D20" s="67"/>
      <c r="E20" s="32"/>
      <c r="F20" s="32" t="s">
        <v>72</v>
      </c>
      <c r="G20" s="29">
        <f t="shared" si="0"/>
        <v>5</v>
      </c>
      <c r="H20" s="34">
        <v>2</v>
      </c>
      <c r="I20" s="34">
        <v>0</v>
      </c>
      <c r="J20" s="34">
        <v>0</v>
      </c>
      <c r="K20" s="34">
        <v>1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1</v>
      </c>
      <c r="S20" s="34">
        <v>1</v>
      </c>
    </row>
    <row r="21" spans="1:19" s="10" customFormat="1" ht="18.75" customHeight="1">
      <c r="A21" s="31"/>
      <c r="B21" s="32"/>
      <c r="C21" s="32"/>
      <c r="D21" s="32"/>
      <c r="E21" s="32"/>
      <c r="F21" s="32" t="s">
        <v>73</v>
      </c>
      <c r="G21" s="29">
        <f t="shared" si="0"/>
        <v>8</v>
      </c>
      <c r="H21" s="34">
        <v>3</v>
      </c>
      <c r="I21" s="34">
        <v>2</v>
      </c>
      <c r="J21" s="34">
        <v>0</v>
      </c>
      <c r="K21" s="34">
        <v>0</v>
      </c>
      <c r="L21" s="34">
        <v>0</v>
      </c>
      <c r="M21" s="34">
        <v>0</v>
      </c>
      <c r="N21" s="34">
        <v>1</v>
      </c>
      <c r="O21" s="34">
        <v>0</v>
      </c>
      <c r="P21" s="34">
        <v>0</v>
      </c>
      <c r="Q21" s="34">
        <v>1</v>
      </c>
      <c r="R21" s="34">
        <v>0</v>
      </c>
      <c r="S21" s="34">
        <v>1</v>
      </c>
    </row>
    <row r="22" spans="1:19" s="10" customFormat="1" ht="15" customHeight="1">
      <c r="A22" s="31">
        <v>10400</v>
      </c>
      <c r="B22" s="32"/>
      <c r="C22" s="55" t="s">
        <v>45</v>
      </c>
      <c r="D22" s="67"/>
      <c r="E22" s="32"/>
      <c r="F22" s="24" t="s">
        <v>71</v>
      </c>
      <c r="G22" s="29">
        <f t="shared" si="0"/>
        <v>212</v>
      </c>
      <c r="H22" s="33">
        <f aca="true" t="shared" si="8" ref="H22:S22">SUM(H23:H24)</f>
        <v>22</v>
      </c>
      <c r="I22" s="33">
        <f t="shared" si="8"/>
        <v>17</v>
      </c>
      <c r="J22" s="33">
        <f t="shared" si="8"/>
        <v>22</v>
      </c>
      <c r="K22" s="33">
        <f t="shared" si="8"/>
        <v>21</v>
      </c>
      <c r="L22" s="33">
        <f t="shared" si="8"/>
        <v>23</v>
      </c>
      <c r="M22" s="33">
        <f t="shared" si="8"/>
        <v>24</v>
      </c>
      <c r="N22" s="33">
        <f t="shared" si="8"/>
        <v>15</v>
      </c>
      <c r="O22" s="33">
        <f t="shared" si="8"/>
        <v>13</v>
      </c>
      <c r="P22" s="33">
        <f t="shared" si="8"/>
        <v>19</v>
      </c>
      <c r="Q22" s="33">
        <f t="shared" si="8"/>
        <v>10</v>
      </c>
      <c r="R22" s="33">
        <f t="shared" si="8"/>
        <v>12</v>
      </c>
      <c r="S22" s="33">
        <f t="shared" si="8"/>
        <v>14</v>
      </c>
    </row>
    <row r="23" spans="1:19" s="10" customFormat="1" ht="15" customHeight="1">
      <c r="A23" s="31"/>
      <c r="B23" s="32"/>
      <c r="C23" s="67"/>
      <c r="D23" s="67"/>
      <c r="E23" s="32"/>
      <c r="F23" s="32" t="s">
        <v>72</v>
      </c>
      <c r="G23" s="29">
        <f t="shared" si="0"/>
        <v>139</v>
      </c>
      <c r="H23" s="34">
        <v>16</v>
      </c>
      <c r="I23" s="34">
        <v>13</v>
      </c>
      <c r="J23" s="34">
        <v>14</v>
      </c>
      <c r="K23" s="34">
        <v>15</v>
      </c>
      <c r="L23" s="34">
        <v>13</v>
      </c>
      <c r="M23" s="34">
        <v>17</v>
      </c>
      <c r="N23" s="34">
        <v>7</v>
      </c>
      <c r="O23" s="34">
        <v>10</v>
      </c>
      <c r="P23" s="34">
        <v>10</v>
      </c>
      <c r="Q23" s="34">
        <v>6</v>
      </c>
      <c r="R23" s="34">
        <v>6</v>
      </c>
      <c r="S23" s="34">
        <v>12</v>
      </c>
    </row>
    <row r="24" spans="1:19" s="10" customFormat="1" ht="18.75" customHeight="1">
      <c r="A24" s="31"/>
      <c r="B24" s="32"/>
      <c r="C24" s="32"/>
      <c r="D24" s="32"/>
      <c r="E24" s="32"/>
      <c r="F24" s="32" t="s">
        <v>73</v>
      </c>
      <c r="G24" s="29">
        <f t="shared" si="0"/>
        <v>73</v>
      </c>
      <c r="H24" s="34">
        <v>6</v>
      </c>
      <c r="I24" s="34">
        <v>4</v>
      </c>
      <c r="J24" s="34">
        <v>8</v>
      </c>
      <c r="K24" s="34">
        <v>6</v>
      </c>
      <c r="L24" s="34">
        <v>10</v>
      </c>
      <c r="M24" s="34">
        <v>7</v>
      </c>
      <c r="N24" s="34">
        <v>8</v>
      </c>
      <c r="O24" s="34">
        <v>3</v>
      </c>
      <c r="P24" s="34">
        <v>9</v>
      </c>
      <c r="Q24" s="34">
        <v>4</v>
      </c>
      <c r="R24" s="34">
        <v>6</v>
      </c>
      <c r="S24" s="34">
        <v>2</v>
      </c>
    </row>
    <row r="25" spans="1:19" s="10" customFormat="1" ht="15" customHeight="1">
      <c r="A25" s="31">
        <v>10500</v>
      </c>
      <c r="B25" s="32"/>
      <c r="C25" s="55" t="s">
        <v>145</v>
      </c>
      <c r="D25" s="67"/>
      <c r="E25" s="32"/>
      <c r="F25" s="24" t="s">
        <v>71</v>
      </c>
      <c r="G25" s="29">
        <f t="shared" si="0"/>
        <v>42</v>
      </c>
      <c r="H25" s="33">
        <f aca="true" t="shared" si="9" ref="H25:S25">SUM(H26:H27)</f>
        <v>5</v>
      </c>
      <c r="I25" s="33">
        <f t="shared" si="9"/>
        <v>5</v>
      </c>
      <c r="J25" s="33">
        <f t="shared" si="9"/>
        <v>1</v>
      </c>
      <c r="K25" s="33">
        <f t="shared" si="9"/>
        <v>0</v>
      </c>
      <c r="L25" s="33">
        <f t="shared" si="9"/>
        <v>5</v>
      </c>
      <c r="M25" s="33">
        <f t="shared" si="9"/>
        <v>3</v>
      </c>
      <c r="N25" s="33">
        <f t="shared" si="9"/>
        <v>4</v>
      </c>
      <c r="O25" s="33">
        <f t="shared" si="9"/>
        <v>3</v>
      </c>
      <c r="P25" s="33">
        <f t="shared" si="9"/>
        <v>0</v>
      </c>
      <c r="Q25" s="33">
        <f t="shared" si="9"/>
        <v>2</v>
      </c>
      <c r="R25" s="33">
        <f t="shared" si="9"/>
        <v>5</v>
      </c>
      <c r="S25" s="33">
        <f t="shared" si="9"/>
        <v>9</v>
      </c>
    </row>
    <row r="26" spans="1:19" s="10" customFormat="1" ht="15" customHeight="1">
      <c r="A26" s="31"/>
      <c r="B26" s="32"/>
      <c r="C26" s="67"/>
      <c r="D26" s="67"/>
      <c r="E26" s="32"/>
      <c r="F26" s="32" t="s">
        <v>72</v>
      </c>
      <c r="G26" s="29">
        <f t="shared" si="0"/>
        <v>17</v>
      </c>
      <c r="H26" s="34">
        <v>1</v>
      </c>
      <c r="I26" s="34">
        <v>0</v>
      </c>
      <c r="J26" s="34">
        <v>0</v>
      </c>
      <c r="K26" s="34">
        <v>0</v>
      </c>
      <c r="L26" s="34">
        <v>1</v>
      </c>
      <c r="M26" s="34">
        <v>1</v>
      </c>
      <c r="N26" s="34">
        <v>2</v>
      </c>
      <c r="O26" s="34">
        <v>1</v>
      </c>
      <c r="P26" s="34">
        <v>0</v>
      </c>
      <c r="Q26" s="34">
        <v>1</v>
      </c>
      <c r="R26" s="34">
        <v>4</v>
      </c>
      <c r="S26" s="34">
        <v>6</v>
      </c>
    </row>
    <row r="27" spans="1:19" s="10" customFormat="1" ht="18.75" customHeight="1">
      <c r="A27" s="31"/>
      <c r="B27" s="32"/>
      <c r="C27" s="32"/>
      <c r="D27" s="32"/>
      <c r="E27" s="32"/>
      <c r="F27" s="32" t="s">
        <v>73</v>
      </c>
      <c r="G27" s="29">
        <f t="shared" si="0"/>
        <v>25</v>
      </c>
      <c r="H27" s="34">
        <v>4</v>
      </c>
      <c r="I27" s="34">
        <v>5</v>
      </c>
      <c r="J27" s="34">
        <v>1</v>
      </c>
      <c r="K27" s="34">
        <v>0</v>
      </c>
      <c r="L27" s="34">
        <v>4</v>
      </c>
      <c r="M27" s="34">
        <v>2</v>
      </c>
      <c r="N27" s="34">
        <v>2</v>
      </c>
      <c r="O27" s="34">
        <v>2</v>
      </c>
      <c r="P27" s="34">
        <v>0</v>
      </c>
      <c r="Q27" s="34">
        <v>1</v>
      </c>
      <c r="R27" s="34">
        <v>1</v>
      </c>
      <c r="S27" s="34">
        <v>3</v>
      </c>
    </row>
    <row r="28" spans="1:19" s="10" customFormat="1" ht="15" customHeight="1">
      <c r="A28" s="31">
        <v>10600</v>
      </c>
      <c r="B28" s="32"/>
      <c r="C28" s="55" t="s">
        <v>46</v>
      </c>
      <c r="D28" s="67"/>
      <c r="E28" s="32"/>
      <c r="F28" s="24" t="s">
        <v>71</v>
      </c>
      <c r="G28" s="29">
        <f t="shared" si="0"/>
        <v>504</v>
      </c>
      <c r="H28" s="33">
        <f aca="true" t="shared" si="10" ref="H28:S28">SUM(H29:H30)</f>
        <v>68</v>
      </c>
      <c r="I28" s="33">
        <f t="shared" si="10"/>
        <v>43</v>
      </c>
      <c r="J28" s="33">
        <f t="shared" si="10"/>
        <v>45</v>
      </c>
      <c r="K28" s="33">
        <f t="shared" si="10"/>
        <v>49</v>
      </c>
      <c r="L28" s="33">
        <f t="shared" si="10"/>
        <v>44</v>
      </c>
      <c r="M28" s="33">
        <f t="shared" si="10"/>
        <v>42</v>
      </c>
      <c r="N28" s="33">
        <f t="shared" si="10"/>
        <v>28</v>
      </c>
      <c r="O28" s="33">
        <f t="shared" si="10"/>
        <v>38</v>
      </c>
      <c r="P28" s="33">
        <f t="shared" si="10"/>
        <v>28</v>
      </c>
      <c r="Q28" s="33">
        <f t="shared" si="10"/>
        <v>50</v>
      </c>
      <c r="R28" s="33">
        <f t="shared" si="10"/>
        <v>36</v>
      </c>
      <c r="S28" s="33">
        <f t="shared" si="10"/>
        <v>33</v>
      </c>
    </row>
    <row r="29" spans="1:19" s="10" customFormat="1" ht="15" customHeight="1">
      <c r="A29" s="31"/>
      <c r="B29" s="32"/>
      <c r="C29" s="67"/>
      <c r="D29" s="67"/>
      <c r="E29" s="32"/>
      <c r="F29" s="32" t="s">
        <v>72</v>
      </c>
      <c r="G29" s="29">
        <f t="shared" si="0"/>
        <v>302</v>
      </c>
      <c r="H29" s="34">
        <v>38</v>
      </c>
      <c r="I29" s="34">
        <v>29</v>
      </c>
      <c r="J29" s="34">
        <v>27</v>
      </c>
      <c r="K29" s="34">
        <v>32</v>
      </c>
      <c r="L29" s="34">
        <v>30</v>
      </c>
      <c r="M29" s="34">
        <v>26</v>
      </c>
      <c r="N29" s="34">
        <v>12</v>
      </c>
      <c r="O29" s="34">
        <v>23</v>
      </c>
      <c r="P29" s="34">
        <v>14</v>
      </c>
      <c r="Q29" s="34">
        <v>30</v>
      </c>
      <c r="R29" s="34">
        <v>23</v>
      </c>
      <c r="S29" s="34">
        <v>18</v>
      </c>
    </row>
    <row r="30" spans="1:19" s="10" customFormat="1" ht="18.75" customHeight="1">
      <c r="A30" s="31"/>
      <c r="B30" s="32"/>
      <c r="C30" s="32"/>
      <c r="D30" s="32"/>
      <c r="E30" s="32"/>
      <c r="F30" s="32" t="s">
        <v>73</v>
      </c>
      <c r="G30" s="29">
        <f t="shared" si="0"/>
        <v>202</v>
      </c>
      <c r="H30" s="34">
        <v>30</v>
      </c>
      <c r="I30" s="34">
        <v>14</v>
      </c>
      <c r="J30" s="34">
        <v>18</v>
      </c>
      <c r="K30" s="34">
        <v>17</v>
      </c>
      <c r="L30" s="34">
        <v>14</v>
      </c>
      <c r="M30" s="34">
        <v>16</v>
      </c>
      <c r="N30" s="34">
        <v>16</v>
      </c>
      <c r="O30" s="34">
        <v>15</v>
      </c>
      <c r="P30" s="34">
        <v>14</v>
      </c>
      <c r="Q30" s="34">
        <v>20</v>
      </c>
      <c r="R30" s="34">
        <v>13</v>
      </c>
      <c r="S30" s="34">
        <v>15</v>
      </c>
    </row>
    <row r="31" spans="1:19" s="10" customFormat="1" ht="15" customHeight="1">
      <c r="A31" s="31">
        <v>11000</v>
      </c>
      <c r="B31" s="55" t="s">
        <v>47</v>
      </c>
      <c r="C31" s="67"/>
      <c r="D31" s="67"/>
      <c r="E31" s="32"/>
      <c r="F31" s="24" t="s">
        <v>71</v>
      </c>
      <c r="G31" s="29">
        <f t="shared" si="0"/>
        <v>430</v>
      </c>
      <c r="H31" s="33">
        <f aca="true" t="shared" si="11" ref="H31:S31">SUM(H32:H33)</f>
        <v>55</v>
      </c>
      <c r="I31" s="33">
        <f t="shared" si="11"/>
        <v>38</v>
      </c>
      <c r="J31" s="33">
        <f t="shared" si="11"/>
        <v>30</v>
      </c>
      <c r="K31" s="33">
        <f t="shared" si="11"/>
        <v>29</v>
      </c>
      <c r="L31" s="33">
        <f t="shared" si="11"/>
        <v>30</v>
      </c>
      <c r="M31" s="33">
        <f t="shared" si="11"/>
        <v>43</v>
      </c>
      <c r="N31" s="33">
        <f t="shared" si="11"/>
        <v>35</v>
      </c>
      <c r="O31" s="33">
        <f t="shared" si="11"/>
        <v>36</v>
      </c>
      <c r="P31" s="33">
        <f t="shared" si="11"/>
        <v>26</v>
      </c>
      <c r="Q31" s="33">
        <f t="shared" si="11"/>
        <v>43</v>
      </c>
      <c r="R31" s="33">
        <f t="shared" si="11"/>
        <v>32</v>
      </c>
      <c r="S31" s="33">
        <f t="shared" si="11"/>
        <v>33</v>
      </c>
    </row>
    <row r="32" spans="1:19" s="10" customFormat="1" ht="15" customHeight="1">
      <c r="A32" s="31"/>
      <c r="B32" s="67"/>
      <c r="C32" s="67"/>
      <c r="D32" s="67"/>
      <c r="E32" s="32"/>
      <c r="F32" s="32" t="s">
        <v>72</v>
      </c>
      <c r="G32" s="29">
        <f t="shared" si="0"/>
        <v>228</v>
      </c>
      <c r="H32" s="33">
        <f>H35+H38+H41+H50</f>
        <v>25</v>
      </c>
      <c r="I32" s="33">
        <f aca="true" t="shared" si="12" ref="I32:Q32">I35+I38+I41+I50</f>
        <v>16</v>
      </c>
      <c r="J32" s="33">
        <f t="shared" si="12"/>
        <v>17</v>
      </c>
      <c r="K32" s="33">
        <f t="shared" si="12"/>
        <v>15</v>
      </c>
      <c r="L32" s="33">
        <f t="shared" si="12"/>
        <v>20</v>
      </c>
      <c r="M32" s="33">
        <f t="shared" si="12"/>
        <v>24</v>
      </c>
      <c r="N32" s="33">
        <f t="shared" si="12"/>
        <v>16</v>
      </c>
      <c r="O32" s="33">
        <f t="shared" si="12"/>
        <v>16</v>
      </c>
      <c r="P32" s="33">
        <f t="shared" si="12"/>
        <v>16</v>
      </c>
      <c r="Q32" s="33">
        <f t="shared" si="12"/>
        <v>22</v>
      </c>
      <c r="R32" s="33">
        <f>R35+R38+R41+R50</f>
        <v>22</v>
      </c>
      <c r="S32" s="33">
        <f>S35+S38+S41+S50</f>
        <v>19</v>
      </c>
    </row>
    <row r="33" spans="1:19" s="10" customFormat="1" ht="18.75" customHeight="1">
      <c r="A33" s="31"/>
      <c r="B33" s="32"/>
      <c r="C33" s="32"/>
      <c r="D33" s="32"/>
      <c r="E33" s="32"/>
      <c r="F33" s="32" t="s">
        <v>73</v>
      </c>
      <c r="G33" s="29">
        <f t="shared" si="0"/>
        <v>202</v>
      </c>
      <c r="H33" s="33">
        <f>H36+H39+H42+H51</f>
        <v>30</v>
      </c>
      <c r="I33" s="33">
        <f aca="true" t="shared" si="13" ref="I33:Q33">I36+I39+I42+I51</f>
        <v>22</v>
      </c>
      <c r="J33" s="33">
        <f t="shared" si="13"/>
        <v>13</v>
      </c>
      <c r="K33" s="33">
        <f t="shared" si="13"/>
        <v>14</v>
      </c>
      <c r="L33" s="33">
        <f t="shared" si="13"/>
        <v>10</v>
      </c>
      <c r="M33" s="33">
        <f t="shared" si="13"/>
        <v>19</v>
      </c>
      <c r="N33" s="33">
        <f t="shared" si="13"/>
        <v>19</v>
      </c>
      <c r="O33" s="33">
        <f t="shared" si="13"/>
        <v>20</v>
      </c>
      <c r="P33" s="33">
        <f t="shared" si="13"/>
        <v>10</v>
      </c>
      <c r="Q33" s="33">
        <f t="shared" si="13"/>
        <v>21</v>
      </c>
      <c r="R33" s="33">
        <f>R36+R39+R42+R51</f>
        <v>10</v>
      </c>
      <c r="S33" s="33">
        <f>S36+S39+S42+S51</f>
        <v>14</v>
      </c>
    </row>
    <row r="34" spans="1:19" s="10" customFormat="1" ht="15" customHeight="1">
      <c r="A34" s="31">
        <v>11100</v>
      </c>
      <c r="B34" s="32"/>
      <c r="C34" s="55" t="s">
        <v>48</v>
      </c>
      <c r="D34" s="67"/>
      <c r="E34" s="32"/>
      <c r="F34" s="24" t="s">
        <v>71</v>
      </c>
      <c r="G34" s="29">
        <f t="shared" si="0"/>
        <v>40</v>
      </c>
      <c r="H34" s="33">
        <f aca="true" t="shared" si="14" ref="H34:S34">SUM(H35:H36)</f>
        <v>7</v>
      </c>
      <c r="I34" s="33">
        <f t="shared" si="14"/>
        <v>5</v>
      </c>
      <c r="J34" s="33">
        <f t="shared" si="14"/>
        <v>0</v>
      </c>
      <c r="K34" s="33">
        <f t="shared" si="14"/>
        <v>3</v>
      </c>
      <c r="L34" s="33">
        <f t="shared" si="14"/>
        <v>3</v>
      </c>
      <c r="M34" s="33">
        <f t="shared" si="14"/>
        <v>3</v>
      </c>
      <c r="N34" s="33">
        <f t="shared" si="14"/>
        <v>4</v>
      </c>
      <c r="O34" s="33">
        <f t="shared" si="14"/>
        <v>0</v>
      </c>
      <c r="P34" s="33">
        <f t="shared" si="14"/>
        <v>2</v>
      </c>
      <c r="Q34" s="33">
        <f t="shared" si="14"/>
        <v>5</v>
      </c>
      <c r="R34" s="33">
        <f t="shared" si="14"/>
        <v>4</v>
      </c>
      <c r="S34" s="33">
        <f t="shared" si="14"/>
        <v>4</v>
      </c>
    </row>
    <row r="35" spans="1:19" s="10" customFormat="1" ht="15" customHeight="1">
      <c r="A35" s="31"/>
      <c r="B35" s="32"/>
      <c r="C35" s="67"/>
      <c r="D35" s="67"/>
      <c r="E35" s="32"/>
      <c r="F35" s="32" t="s">
        <v>72</v>
      </c>
      <c r="G35" s="29">
        <f t="shared" si="0"/>
        <v>14</v>
      </c>
      <c r="H35" s="34">
        <v>0</v>
      </c>
      <c r="I35" s="34">
        <v>1</v>
      </c>
      <c r="J35" s="34">
        <v>0</v>
      </c>
      <c r="K35" s="34">
        <v>0</v>
      </c>
      <c r="L35" s="34">
        <v>1</v>
      </c>
      <c r="M35" s="34">
        <v>2</v>
      </c>
      <c r="N35" s="34">
        <v>3</v>
      </c>
      <c r="O35" s="34">
        <v>0</v>
      </c>
      <c r="P35" s="34">
        <v>0</v>
      </c>
      <c r="Q35" s="34">
        <v>3</v>
      </c>
      <c r="R35" s="34">
        <v>2</v>
      </c>
      <c r="S35" s="34">
        <v>2</v>
      </c>
    </row>
    <row r="36" spans="1:19" s="10" customFormat="1" ht="18.75" customHeight="1">
      <c r="A36" s="31"/>
      <c r="B36" s="32"/>
      <c r="C36" s="32"/>
      <c r="D36" s="32"/>
      <c r="E36" s="32"/>
      <c r="F36" s="32" t="s">
        <v>73</v>
      </c>
      <c r="G36" s="29">
        <f t="shared" si="0"/>
        <v>26</v>
      </c>
      <c r="H36" s="34">
        <v>7</v>
      </c>
      <c r="I36" s="34">
        <v>4</v>
      </c>
      <c r="J36" s="34">
        <v>0</v>
      </c>
      <c r="K36" s="34">
        <v>3</v>
      </c>
      <c r="L36" s="34">
        <v>2</v>
      </c>
      <c r="M36" s="34">
        <v>1</v>
      </c>
      <c r="N36" s="34">
        <v>1</v>
      </c>
      <c r="O36" s="34">
        <v>0</v>
      </c>
      <c r="P36" s="34">
        <v>2</v>
      </c>
      <c r="Q36" s="34">
        <v>2</v>
      </c>
      <c r="R36" s="34">
        <v>2</v>
      </c>
      <c r="S36" s="34">
        <v>2</v>
      </c>
    </row>
    <row r="37" spans="1:19" s="10" customFormat="1" ht="15" customHeight="1">
      <c r="A37" s="31">
        <v>11200</v>
      </c>
      <c r="B37" s="32"/>
      <c r="C37" s="55" t="s">
        <v>49</v>
      </c>
      <c r="D37" s="67"/>
      <c r="E37" s="32"/>
      <c r="F37" s="24" t="s">
        <v>71</v>
      </c>
      <c r="G37" s="29">
        <f t="shared" si="0"/>
        <v>63</v>
      </c>
      <c r="H37" s="33">
        <f aca="true" t="shared" si="15" ref="H37:S37">SUM(H38:H39)</f>
        <v>5</v>
      </c>
      <c r="I37" s="33">
        <f t="shared" si="15"/>
        <v>4</v>
      </c>
      <c r="J37" s="33">
        <f t="shared" si="15"/>
        <v>6</v>
      </c>
      <c r="K37" s="33">
        <f t="shared" si="15"/>
        <v>4</v>
      </c>
      <c r="L37" s="33">
        <f t="shared" si="15"/>
        <v>5</v>
      </c>
      <c r="M37" s="33">
        <f t="shared" si="15"/>
        <v>4</v>
      </c>
      <c r="N37" s="33">
        <f t="shared" si="15"/>
        <v>6</v>
      </c>
      <c r="O37" s="33">
        <f t="shared" si="15"/>
        <v>4</v>
      </c>
      <c r="P37" s="33">
        <f t="shared" si="15"/>
        <v>3</v>
      </c>
      <c r="Q37" s="33">
        <f t="shared" si="15"/>
        <v>11</v>
      </c>
      <c r="R37" s="33">
        <f t="shared" si="15"/>
        <v>5</v>
      </c>
      <c r="S37" s="33">
        <f t="shared" si="15"/>
        <v>6</v>
      </c>
    </row>
    <row r="38" spans="1:19" s="10" customFormat="1" ht="15" customHeight="1">
      <c r="A38" s="31"/>
      <c r="B38" s="32"/>
      <c r="C38" s="67"/>
      <c r="D38" s="67"/>
      <c r="E38" s="32"/>
      <c r="F38" s="32" t="s">
        <v>72</v>
      </c>
      <c r="G38" s="29">
        <f t="shared" si="0"/>
        <v>28</v>
      </c>
      <c r="H38" s="34">
        <v>3</v>
      </c>
      <c r="I38" s="34">
        <v>1</v>
      </c>
      <c r="J38" s="34">
        <v>3</v>
      </c>
      <c r="K38" s="34">
        <v>1</v>
      </c>
      <c r="L38" s="34">
        <v>1</v>
      </c>
      <c r="M38" s="34">
        <v>2</v>
      </c>
      <c r="N38" s="34">
        <v>2</v>
      </c>
      <c r="O38" s="34">
        <v>2</v>
      </c>
      <c r="P38" s="34">
        <v>2</v>
      </c>
      <c r="Q38" s="34">
        <v>6</v>
      </c>
      <c r="R38" s="34">
        <v>3</v>
      </c>
      <c r="S38" s="34">
        <v>2</v>
      </c>
    </row>
    <row r="39" spans="1:19" s="10" customFormat="1" ht="18.75" customHeight="1">
      <c r="A39" s="31"/>
      <c r="B39" s="32"/>
      <c r="C39" s="32"/>
      <c r="D39" s="32"/>
      <c r="E39" s="32"/>
      <c r="F39" s="32" t="s">
        <v>73</v>
      </c>
      <c r="G39" s="29">
        <f t="shared" si="0"/>
        <v>35</v>
      </c>
      <c r="H39" s="34">
        <v>2</v>
      </c>
      <c r="I39" s="34">
        <v>3</v>
      </c>
      <c r="J39" s="34">
        <v>3</v>
      </c>
      <c r="K39" s="34">
        <v>3</v>
      </c>
      <c r="L39" s="34">
        <v>4</v>
      </c>
      <c r="M39" s="34">
        <v>2</v>
      </c>
      <c r="N39" s="34">
        <v>4</v>
      </c>
      <c r="O39" s="34">
        <v>2</v>
      </c>
      <c r="P39" s="34">
        <v>1</v>
      </c>
      <c r="Q39" s="34">
        <v>5</v>
      </c>
      <c r="R39" s="34">
        <v>2</v>
      </c>
      <c r="S39" s="34">
        <v>4</v>
      </c>
    </row>
    <row r="40" spans="1:19" s="10" customFormat="1" ht="15" customHeight="1">
      <c r="A40" s="31">
        <v>11300</v>
      </c>
      <c r="B40" s="32"/>
      <c r="C40" s="55" t="s">
        <v>146</v>
      </c>
      <c r="D40" s="67"/>
      <c r="E40" s="32"/>
      <c r="F40" s="24" t="s">
        <v>71</v>
      </c>
      <c r="G40" s="29">
        <f t="shared" si="0"/>
        <v>162</v>
      </c>
      <c r="H40" s="33">
        <f aca="true" t="shared" si="16" ref="H40:S40">SUM(H41:H42)</f>
        <v>19</v>
      </c>
      <c r="I40" s="33">
        <f t="shared" si="16"/>
        <v>16</v>
      </c>
      <c r="J40" s="33">
        <f t="shared" si="16"/>
        <v>13</v>
      </c>
      <c r="K40" s="33">
        <f t="shared" si="16"/>
        <v>10</v>
      </c>
      <c r="L40" s="33">
        <f t="shared" si="16"/>
        <v>9</v>
      </c>
      <c r="M40" s="33">
        <f t="shared" si="16"/>
        <v>21</v>
      </c>
      <c r="N40" s="33">
        <f t="shared" si="16"/>
        <v>11</v>
      </c>
      <c r="O40" s="33">
        <f t="shared" si="16"/>
        <v>17</v>
      </c>
      <c r="P40" s="33">
        <f t="shared" si="16"/>
        <v>8</v>
      </c>
      <c r="Q40" s="33">
        <f t="shared" si="16"/>
        <v>14</v>
      </c>
      <c r="R40" s="33">
        <f t="shared" si="16"/>
        <v>8</v>
      </c>
      <c r="S40" s="33">
        <f t="shared" si="16"/>
        <v>16</v>
      </c>
    </row>
    <row r="41" spans="1:19" s="10" customFormat="1" ht="15" customHeight="1">
      <c r="A41" s="31"/>
      <c r="B41" s="32"/>
      <c r="C41" s="67"/>
      <c r="D41" s="67"/>
      <c r="E41" s="32"/>
      <c r="F41" s="32" t="s">
        <v>72</v>
      </c>
      <c r="G41" s="29">
        <f t="shared" si="0"/>
        <v>106</v>
      </c>
      <c r="H41" s="33">
        <f>H44+H47</f>
        <v>13</v>
      </c>
      <c r="I41" s="33">
        <f aca="true" t="shared" si="17" ref="I41:R41">I44+I47</f>
        <v>8</v>
      </c>
      <c r="J41" s="33">
        <f t="shared" si="17"/>
        <v>8</v>
      </c>
      <c r="K41" s="33">
        <f t="shared" si="17"/>
        <v>9</v>
      </c>
      <c r="L41" s="33">
        <f t="shared" si="17"/>
        <v>8</v>
      </c>
      <c r="M41" s="33">
        <f t="shared" si="17"/>
        <v>13</v>
      </c>
      <c r="N41" s="33">
        <f t="shared" si="17"/>
        <v>5</v>
      </c>
      <c r="O41" s="33">
        <f t="shared" si="17"/>
        <v>9</v>
      </c>
      <c r="P41" s="33">
        <f t="shared" si="17"/>
        <v>6</v>
      </c>
      <c r="Q41" s="33">
        <f t="shared" si="17"/>
        <v>9</v>
      </c>
      <c r="R41" s="33">
        <f t="shared" si="17"/>
        <v>7</v>
      </c>
      <c r="S41" s="33">
        <f>S44+S47</f>
        <v>11</v>
      </c>
    </row>
    <row r="42" spans="1:19" s="13" customFormat="1" ht="18.75" customHeight="1">
      <c r="A42" s="38"/>
      <c r="B42" s="37"/>
      <c r="C42" s="37"/>
      <c r="D42" s="37"/>
      <c r="E42" s="37"/>
      <c r="F42" s="37" t="s">
        <v>73</v>
      </c>
      <c r="G42" s="29">
        <f t="shared" si="0"/>
        <v>56</v>
      </c>
      <c r="H42" s="33">
        <f>H45+H48</f>
        <v>6</v>
      </c>
      <c r="I42" s="33">
        <f aca="true" t="shared" si="18" ref="I42:R42">I45+I48</f>
        <v>8</v>
      </c>
      <c r="J42" s="33">
        <f t="shared" si="18"/>
        <v>5</v>
      </c>
      <c r="K42" s="33">
        <f t="shared" si="18"/>
        <v>1</v>
      </c>
      <c r="L42" s="33">
        <f t="shared" si="18"/>
        <v>1</v>
      </c>
      <c r="M42" s="33">
        <f t="shared" si="18"/>
        <v>8</v>
      </c>
      <c r="N42" s="33">
        <f t="shared" si="18"/>
        <v>6</v>
      </c>
      <c r="O42" s="33">
        <f t="shared" si="18"/>
        <v>8</v>
      </c>
      <c r="P42" s="33">
        <f t="shared" si="18"/>
        <v>2</v>
      </c>
      <c r="Q42" s="33">
        <f t="shared" si="18"/>
        <v>5</v>
      </c>
      <c r="R42" s="33">
        <f t="shared" si="18"/>
        <v>1</v>
      </c>
      <c r="S42" s="33">
        <f>S45+S48</f>
        <v>5</v>
      </c>
    </row>
    <row r="43" spans="1:19" s="13" customFormat="1" ht="15" customHeight="1">
      <c r="A43" s="38">
        <v>11301</v>
      </c>
      <c r="B43" s="37"/>
      <c r="C43" s="37"/>
      <c r="D43" s="58" t="s">
        <v>108</v>
      </c>
      <c r="E43" s="37"/>
      <c r="F43" s="35" t="s">
        <v>71</v>
      </c>
      <c r="G43" s="29">
        <f t="shared" si="0"/>
        <v>91</v>
      </c>
      <c r="H43" s="33">
        <f aca="true" t="shared" si="19" ref="H43:S43">SUM(H44:H45)</f>
        <v>12</v>
      </c>
      <c r="I43" s="33">
        <f t="shared" si="19"/>
        <v>10</v>
      </c>
      <c r="J43" s="33">
        <f t="shared" si="19"/>
        <v>8</v>
      </c>
      <c r="K43" s="33">
        <f t="shared" si="19"/>
        <v>3</v>
      </c>
      <c r="L43" s="33">
        <f t="shared" si="19"/>
        <v>5</v>
      </c>
      <c r="M43" s="33">
        <f t="shared" si="19"/>
        <v>10</v>
      </c>
      <c r="N43" s="33">
        <f t="shared" si="19"/>
        <v>9</v>
      </c>
      <c r="O43" s="33">
        <f t="shared" si="19"/>
        <v>13</v>
      </c>
      <c r="P43" s="33">
        <f t="shared" si="19"/>
        <v>4</v>
      </c>
      <c r="Q43" s="33">
        <f t="shared" si="19"/>
        <v>6</v>
      </c>
      <c r="R43" s="33">
        <f t="shared" si="19"/>
        <v>4</v>
      </c>
      <c r="S43" s="33">
        <f t="shared" si="19"/>
        <v>7</v>
      </c>
    </row>
    <row r="44" spans="1:19" s="13" customFormat="1" ht="15" customHeight="1">
      <c r="A44" s="38"/>
      <c r="B44" s="37"/>
      <c r="C44" s="37"/>
      <c r="D44" s="58"/>
      <c r="E44" s="37"/>
      <c r="F44" s="37" t="s">
        <v>72</v>
      </c>
      <c r="G44" s="29">
        <f t="shared" si="0"/>
        <v>54</v>
      </c>
      <c r="H44" s="34">
        <v>8</v>
      </c>
      <c r="I44" s="34">
        <v>3</v>
      </c>
      <c r="J44" s="34">
        <v>4</v>
      </c>
      <c r="K44" s="34">
        <v>2</v>
      </c>
      <c r="L44" s="34">
        <v>4</v>
      </c>
      <c r="M44" s="34">
        <v>6</v>
      </c>
      <c r="N44" s="34">
        <v>4</v>
      </c>
      <c r="O44" s="34">
        <v>7</v>
      </c>
      <c r="P44" s="34">
        <v>4</v>
      </c>
      <c r="Q44" s="34">
        <v>4</v>
      </c>
      <c r="R44" s="34">
        <v>4</v>
      </c>
      <c r="S44" s="34">
        <v>4</v>
      </c>
    </row>
    <row r="45" spans="1:19" s="13" customFormat="1" ht="18.75" customHeight="1">
      <c r="A45" s="38"/>
      <c r="B45" s="37"/>
      <c r="C45" s="37"/>
      <c r="D45" s="37"/>
      <c r="E45" s="37"/>
      <c r="F45" s="37" t="s">
        <v>73</v>
      </c>
      <c r="G45" s="29">
        <f t="shared" si="0"/>
        <v>37</v>
      </c>
      <c r="H45" s="34">
        <v>4</v>
      </c>
      <c r="I45" s="34">
        <v>7</v>
      </c>
      <c r="J45" s="34">
        <v>4</v>
      </c>
      <c r="K45" s="34">
        <v>1</v>
      </c>
      <c r="L45" s="34">
        <v>1</v>
      </c>
      <c r="M45" s="34">
        <v>4</v>
      </c>
      <c r="N45" s="34">
        <v>5</v>
      </c>
      <c r="O45" s="34">
        <v>6</v>
      </c>
      <c r="P45" s="34">
        <v>0</v>
      </c>
      <c r="Q45" s="34">
        <v>2</v>
      </c>
      <c r="R45" s="34">
        <v>0</v>
      </c>
      <c r="S45" s="34">
        <v>3</v>
      </c>
    </row>
    <row r="46" spans="1:19" s="13" customFormat="1" ht="15" customHeight="1">
      <c r="A46" s="38">
        <v>11302</v>
      </c>
      <c r="B46" s="37"/>
      <c r="C46" s="37"/>
      <c r="D46" s="58" t="s">
        <v>50</v>
      </c>
      <c r="E46" s="37"/>
      <c r="F46" s="35" t="s">
        <v>71</v>
      </c>
      <c r="G46" s="29">
        <f t="shared" si="0"/>
        <v>71</v>
      </c>
      <c r="H46" s="33">
        <f aca="true" t="shared" si="20" ref="H46:S46">SUM(H47:H48)</f>
        <v>7</v>
      </c>
      <c r="I46" s="33">
        <f t="shared" si="20"/>
        <v>6</v>
      </c>
      <c r="J46" s="33">
        <f t="shared" si="20"/>
        <v>5</v>
      </c>
      <c r="K46" s="33">
        <f t="shared" si="20"/>
        <v>7</v>
      </c>
      <c r="L46" s="33">
        <f t="shared" si="20"/>
        <v>4</v>
      </c>
      <c r="M46" s="33">
        <f t="shared" si="20"/>
        <v>11</v>
      </c>
      <c r="N46" s="33">
        <f t="shared" si="20"/>
        <v>2</v>
      </c>
      <c r="O46" s="33">
        <f t="shared" si="20"/>
        <v>4</v>
      </c>
      <c r="P46" s="33">
        <f t="shared" si="20"/>
        <v>4</v>
      </c>
      <c r="Q46" s="33">
        <f t="shared" si="20"/>
        <v>8</v>
      </c>
      <c r="R46" s="33">
        <f t="shared" si="20"/>
        <v>4</v>
      </c>
      <c r="S46" s="33">
        <f t="shared" si="20"/>
        <v>9</v>
      </c>
    </row>
    <row r="47" spans="1:19" s="13" customFormat="1" ht="15" customHeight="1">
      <c r="A47" s="38"/>
      <c r="B47" s="37"/>
      <c r="C47" s="37"/>
      <c r="D47" s="58"/>
      <c r="E47" s="37"/>
      <c r="F47" s="37" t="s">
        <v>72</v>
      </c>
      <c r="G47" s="29">
        <f t="shared" si="0"/>
        <v>52</v>
      </c>
      <c r="H47" s="34">
        <v>5</v>
      </c>
      <c r="I47" s="34">
        <v>5</v>
      </c>
      <c r="J47" s="34">
        <v>4</v>
      </c>
      <c r="K47" s="34">
        <v>7</v>
      </c>
      <c r="L47" s="34">
        <v>4</v>
      </c>
      <c r="M47" s="34">
        <v>7</v>
      </c>
      <c r="N47" s="34">
        <v>1</v>
      </c>
      <c r="O47" s="34">
        <v>2</v>
      </c>
      <c r="P47" s="34">
        <v>2</v>
      </c>
      <c r="Q47" s="34">
        <v>5</v>
      </c>
      <c r="R47" s="34">
        <v>3</v>
      </c>
      <c r="S47" s="34">
        <v>7</v>
      </c>
    </row>
    <row r="48" spans="1:19" s="13" customFormat="1" ht="18.75" customHeight="1">
      <c r="A48" s="38"/>
      <c r="B48" s="37"/>
      <c r="C48" s="37"/>
      <c r="D48" s="37"/>
      <c r="E48" s="37"/>
      <c r="F48" s="37" t="s">
        <v>73</v>
      </c>
      <c r="G48" s="29">
        <f t="shared" si="0"/>
        <v>19</v>
      </c>
      <c r="H48" s="34">
        <v>2</v>
      </c>
      <c r="I48" s="34">
        <v>1</v>
      </c>
      <c r="J48" s="34">
        <v>1</v>
      </c>
      <c r="K48" s="34">
        <v>0</v>
      </c>
      <c r="L48" s="34">
        <v>0</v>
      </c>
      <c r="M48" s="34">
        <v>4</v>
      </c>
      <c r="N48" s="34">
        <v>1</v>
      </c>
      <c r="O48" s="34">
        <v>2</v>
      </c>
      <c r="P48" s="34">
        <v>2</v>
      </c>
      <c r="Q48" s="34">
        <v>3</v>
      </c>
      <c r="R48" s="34">
        <v>1</v>
      </c>
      <c r="S48" s="34">
        <v>2</v>
      </c>
    </row>
    <row r="49" spans="1:19" s="13" customFormat="1" ht="15" customHeight="1">
      <c r="A49" s="38">
        <v>11400</v>
      </c>
      <c r="B49" s="37"/>
      <c r="C49" s="58" t="s">
        <v>51</v>
      </c>
      <c r="D49" s="67"/>
      <c r="E49" s="37"/>
      <c r="F49" s="35" t="s">
        <v>71</v>
      </c>
      <c r="G49" s="29">
        <f t="shared" si="0"/>
        <v>165</v>
      </c>
      <c r="H49" s="33">
        <f aca="true" t="shared" si="21" ref="H49:S49">SUM(H50:H51)</f>
        <v>24</v>
      </c>
      <c r="I49" s="33">
        <f t="shared" si="21"/>
        <v>13</v>
      </c>
      <c r="J49" s="33">
        <f t="shared" si="21"/>
        <v>11</v>
      </c>
      <c r="K49" s="33">
        <f t="shared" si="21"/>
        <v>12</v>
      </c>
      <c r="L49" s="33">
        <f t="shared" si="21"/>
        <v>13</v>
      </c>
      <c r="M49" s="33">
        <f t="shared" si="21"/>
        <v>15</v>
      </c>
      <c r="N49" s="33">
        <f t="shared" si="21"/>
        <v>14</v>
      </c>
      <c r="O49" s="33">
        <f t="shared" si="21"/>
        <v>15</v>
      </c>
      <c r="P49" s="33">
        <f t="shared" si="21"/>
        <v>13</v>
      </c>
      <c r="Q49" s="33">
        <f t="shared" si="21"/>
        <v>13</v>
      </c>
      <c r="R49" s="33">
        <f t="shared" si="21"/>
        <v>15</v>
      </c>
      <c r="S49" s="33">
        <f t="shared" si="21"/>
        <v>7</v>
      </c>
    </row>
    <row r="50" spans="1:19" s="13" customFormat="1" ht="15" customHeight="1">
      <c r="A50" s="38"/>
      <c r="B50" s="37"/>
      <c r="C50" s="67"/>
      <c r="D50" s="67"/>
      <c r="E50" s="37"/>
      <c r="F50" s="37" t="s">
        <v>72</v>
      </c>
      <c r="G50" s="29">
        <f t="shared" si="0"/>
        <v>80</v>
      </c>
      <c r="H50" s="34">
        <v>9</v>
      </c>
      <c r="I50" s="34">
        <v>6</v>
      </c>
      <c r="J50" s="34">
        <v>6</v>
      </c>
      <c r="K50" s="34">
        <v>5</v>
      </c>
      <c r="L50" s="34">
        <v>10</v>
      </c>
      <c r="M50" s="34">
        <v>7</v>
      </c>
      <c r="N50" s="34">
        <v>6</v>
      </c>
      <c r="O50" s="34">
        <v>5</v>
      </c>
      <c r="P50" s="34">
        <v>8</v>
      </c>
      <c r="Q50" s="34">
        <v>4</v>
      </c>
      <c r="R50" s="34">
        <v>10</v>
      </c>
      <c r="S50" s="34">
        <v>4</v>
      </c>
    </row>
    <row r="51" spans="1:19" s="13" customFormat="1" ht="15" customHeight="1">
      <c r="A51" s="45"/>
      <c r="B51" s="41"/>
      <c r="C51" s="41"/>
      <c r="D51" s="41"/>
      <c r="E51" s="41"/>
      <c r="F51" s="41" t="s">
        <v>73</v>
      </c>
      <c r="G51" s="46">
        <f t="shared" si="0"/>
        <v>85</v>
      </c>
      <c r="H51" s="47">
        <v>15</v>
      </c>
      <c r="I51" s="47">
        <v>7</v>
      </c>
      <c r="J51" s="47">
        <v>5</v>
      </c>
      <c r="K51" s="47">
        <v>7</v>
      </c>
      <c r="L51" s="47">
        <v>3</v>
      </c>
      <c r="M51" s="47">
        <v>8</v>
      </c>
      <c r="N51" s="47">
        <v>8</v>
      </c>
      <c r="O51" s="47">
        <v>10</v>
      </c>
      <c r="P51" s="47">
        <v>5</v>
      </c>
      <c r="Q51" s="47">
        <v>9</v>
      </c>
      <c r="R51" s="47">
        <v>5</v>
      </c>
      <c r="S51" s="47">
        <v>3</v>
      </c>
    </row>
    <row r="52" spans="1:19" s="16" customFormat="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6" customFormat="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6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6" customFormat="1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 t="s">
        <v>71</v>
      </c>
      <c r="G58" s="1">
        <f>+G10+G31</f>
        <v>2311</v>
      </c>
      <c r="H58" s="1">
        <f aca="true" t="shared" si="22" ref="H58:S58">+H10+H31</f>
        <v>328</v>
      </c>
      <c r="I58" s="1">
        <f t="shared" si="22"/>
        <v>211</v>
      </c>
      <c r="J58" s="1">
        <f t="shared" si="22"/>
        <v>218</v>
      </c>
      <c r="K58" s="1">
        <f t="shared" si="22"/>
        <v>174</v>
      </c>
      <c r="L58" s="1">
        <f t="shared" si="22"/>
        <v>199</v>
      </c>
      <c r="M58" s="1">
        <f t="shared" si="22"/>
        <v>188</v>
      </c>
      <c r="N58" s="1">
        <f t="shared" si="22"/>
        <v>156</v>
      </c>
      <c r="O58" s="1">
        <f t="shared" si="22"/>
        <v>146</v>
      </c>
      <c r="P58" s="1">
        <f t="shared" si="22"/>
        <v>145</v>
      </c>
      <c r="Q58" s="1">
        <f t="shared" si="22"/>
        <v>185</v>
      </c>
      <c r="R58" s="1">
        <f t="shared" si="22"/>
        <v>175</v>
      </c>
      <c r="S58" s="1">
        <f t="shared" si="22"/>
        <v>186</v>
      </c>
    </row>
    <row r="59" spans="1:19" s="13" customFormat="1" ht="15" customHeight="1">
      <c r="A59" s="6"/>
      <c r="B59" s="5"/>
      <c r="C59" s="5"/>
      <c r="D59" s="5"/>
      <c r="E59" s="5"/>
      <c r="F59" s="5" t="s">
        <v>72</v>
      </c>
      <c r="G59" s="1">
        <f aca="true" t="shared" si="23" ref="G59:S60">+G11+G32</f>
        <v>1274</v>
      </c>
      <c r="H59" s="1">
        <f t="shared" si="23"/>
        <v>166</v>
      </c>
      <c r="I59" s="1">
        <f t="shared" si="23"/>
        <v>118</v>
      </c>
      <c r="J59" s="1">
        <f t="shared" si="23"/>
        <v>117</v>
      </c>
      <c r="K59" s="1">
        <f t="shared" si="23"/>
        <v>99</v>
      </c>
      <c r="L59" s="1">
        <f t="shared" si="23"/>
        <v>113</v>
      </c>
      <c r="M59" s="1">
        <f t="shared" si="23"/>
        <v>114</v>
      </c>
      <c r="N59" s="1">
        <f t="shared" si="23"/>
        <v>69</v>
      </c>
      <c r="O59" s="1">
        <f t="shared" si="23"/>
        <v>80</v>
      </c>
      <c r="P59" s="1">
        <f t="shared" si="23"/>
        <v>83</v>
      </c>
      <c r="Q59" s="1">
        <f t="shared" si="23"/>
        <v>102</v>
      </c>
      <c r="R59" s="1">
        <f t="shared" si="23"/>
        <v>106</v>
      </c>
      <c r="S59" s="1">
        <f t="shared" si="23"/>
        <v>107</v>
      </c>
    </row>
    <row r="60" spans="1:19" s="13" customFormat="1" ht="15" customHeight="1">
      <c r="A60" s="6"/>
      <c r="B60" s="5"/>
      <c r="C60" s="5"/>
      <c r="D60" s="5"/>
      <c r="E60" s="5"/>
      <c r="F60" s="5" t="s">
        <v>73</v>
      </c>
      <c r="G60" s="1">
        <f t="shared" si="23"/>
        <v>1037</v>
      </c>
      <c r="H60" s="1">
        <f t="shared" si="23"/>
        <v>162</v>
      </c>
      <c r="I60" s="1">
        <f t="shared" si="23"/>
        <v>93</v>
      </c>
      <c r="J60" s="1">
        <f t="shared" si="23"/>
        <v>101</v>
      </c>
      <c r="K60" s="1">
        <f t="shared" si="23"/>
        <v>75</v>
      </c>
      <c r="L60" s="1">
        <f t="shared" si="23"/>
        <v>86</v>
      </c>
      <c r="M60" s="1">
        <f t="shared" si="23"/>
        <v>74</v>
      </c>
      <c r="N60" s="1">
        <f t="shared" si="23"/>
        <v>87</v>
      </c>
      <c r="O60" s="1">
        <f t="shared" si="23"/>
        <v>66</v>
      </c>
      <c r="P60" s="1">
        <f t="shared" si="23"/>
        <v>62</v>
      </c>
      <c r="Q60" s="1">
        <f t="shared" si="23"/>
        <v>83</v>
      </c>
      <c r="R60" s="1">
        <f t="shared" si="23"/>
        <v>69</v>
      </c>
      <c r="S60" s="1">
        <f t="shared" si="23"/>
        <v>79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C13:D14"/>
    <mergeCell ref="B10:D11"/>
    <mergeCell ref="C7:D8"/>
    <mergeCell ref="B5:F5"/>
    <mergeCell ref="B6:F6"/>
    <mergeCell ref="C25:D26"/>
    <mergeCell ref="C22:D23"/>
    <mergeCell ref="C19:D20"/>
    <mergeCell ref="C16:D17"/>
    <mergeCell ref="C49:D50"/>
    <mergeCell ref="D46:D47"/>
    <mergeCell ref="D43:D44"/>
    <mergeCell ref="C40:D41"/>
    <mergeCell ref="C37:D38"/>
    <mergeCell ref="C34:D35"/>
    <mergeCell ref="B31:D32"/>
    <mergeCell ref="C28:D29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82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3" t="s">
        <v>165</v>
      </c>
    </row>
    <row r="5" spans="1:19" s="10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0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0" customFormat="1" ht="15" customHeight="1">
      <c r="A7" s="31">
        <v>12000</v>
      </c>
      <c r="B7" s="59" t="s">
        <v>52</v>
      </c>
      <c r="C7" s="66"/>
      <c r="D7" s="66"/>
      <c r="E7" s="32"/>
      <c r="F7" s="24" t="s">
        <v>71</v>
      </c>
      <c r="G7" s="29">
        <f aca="true" t="shared" si="0" ref="G7:G51">SUM(H7:S7)</f>
        <v>10</v>
      </c>
      <c r="H7" s="33">
        <f>SUM(H8:H9)</f>
        <v>0</v>
      </c>
      <c r="I7" s="33">
        <f aca="true" t="shared" si="1" ref="I7:S7">SUM(I8:I9)</f>
        <v>3</v>
      </c>
      <c r="J7" s="33">
        <f t="shared" si="1"/>
        <v>1</v>
      </c>
      <c r="K7" s="33">
        <f t="shared" si="1"/>
        <v>0</v>
      </c>
      <c r="L7" s="33">
        <f t="shared" si="1"/>
        <v>1</v>
      </c>
      <c r="M7" s="33">
        <f t="shared" si="1"/>
        <v>0</v>
      </c>
      <c r="N7" s="33">
        <f t="shared" si="1"/>
        <v>0</v>
      </c>
      <c r="O7" s="33">
        <f t="shared" si="1"/>
        <v>2</v>
      </c>
      <c r="P7" s="33">
        <f t="shared" si="1"/>
        <v>0</v>
      </c>
      <c r="Q7" s="33">
        <f t="shared" si="1"/>
        <v>1</v>
      </c>
      <c r="R7" s="33">
        <f t="shared" si="1"/>
        <v>1</v>
      </c>
      <c r="S7" s="33">
        <f t="shared" si="1"/>
        <v>1</v>
      </c>
    </row>
    <row r="8" spans="1:19" s="10" customFormat="1" ht="15" customHeight="1">
      <c r="A8" s="31"/>
      <c r="B8" s="67"/>
      <c r="C8" s="67"/>
      <c r="D8" s="67"/>
      <c r="E8" s="32"/>
      <c r="F8" s="32" t="s">
        <v>72</v>
      </c>
      <c r="G8" s="29">
        <f t="shared" si="0"/>
        <v>5</v>
      </c>
      <c r="H8" s="34">
        <v>0</v>
      </c>
      <c r="I8" s="34">
        <v>2</v>
      </c>
      <c r="J8" s="34">
        <v>1</v>
      </c>
      <c r="K8" s="34">
        <v>0</v>
      </c>
      <c r="L8" s="34">
        <v>0</v>
      </c>
      <c r="M8" s="34">
        <v>0</v>
      </c>
      <c r="N8" s="34">
        <v>0</v>
      </c>
      <c r="O8" s="34">
        <v>1</v>
      </c>
      <c r="P8" s="34">
        <v>0</v>
      </c>
      <c r="Q8" s="34">
        <v>0</v>
      </c>
      <c r="R8" s="34">
        <v>1</v>
      </c>
      <c r="S8" s="34">
        <v>0</v>
      </c>
    </row>
    <row r="9" spans="1:19" s="10" customFormat="1" ht="18.75" customHeight="1">
      <c r="A9" s="31"/>
      <c r="B9" s="32"/>
      <c r="C9" s="32"/>
      <c r="D9" s="32"/>
      <c r="E9" s="32"/>
      <c r="F9" s="32" t="s">
        <v>73</v>
      </c>
      <c r="G9" s="29">
        <f t="shared" si="0"/>
        <v>5</v>
      </c>
      <c r="H9" s="34">
        <v>0</v>
      </c>
      <c r="I9" s="34">
        <v>1</v>
      </c>
      <c r="J9" s="34">
        <v>0</v>
      </c>
      <c r="K9" s="34">
        <v>0</v>
      </c>
      <c r="L9" s="34">
        <v>1</v>
      </c>
      <c r="M9" s="34">
        <v>0</v>
      </c>
      <c r="N9" s="34">
        <v>0</v>
      </c>
      <c r="O9" s="34">
        <v>1</v>
      </c>
      <c r="P9" s="34">
        <v>0</v>
      </c>
      <c r="Q9" s="34">
        <v>1</v>
      </c>
      <c r="R9" s="34">
        <v>0</v>
      </c>
      <c r="S9" s="34">
        <v>1</v>
      </c>
    </row>
    <row r="10" spans="1:19" s="10" customFormat="1" ht="15" customHeight="1">
      <c r="A10" s="31">
        <v>13000</v>
      </c>
      <c r="B10" s="55" t="s">
        <v>109</v>
      </c>
      <c r="C10" s="67"/>
      <c r="D10" s="67"/>
      <c r="E10" s="32"/>
      <c r="F10" s="24" t="s">
        <v>71</v>
      </c>
      <c r="G10" s="29">
        <f t="shared" si="0"/>
        <v>80</v>
      </c>
      <c r="H10" s="33">
        <f aca="true" t="shared" si="2" ref="H10:S10">SUM(H11:H12)</f>
        <v>7</v>
      </c>
      <c r="I10" s="33">
        <f t="shared" si="2"/>
        <v>7</v>
      </c>
      <c r="J10" s="33">
        <f t="shared" si="2"/>
        <v>4</v>
      </c>
      <c r="K10" s="33">
        <f t="shared" si="2"/>
        <v>7</v>
      </c>
      <c r="L10" s="33">
        <f t="shared" si="2"/>
        <v>6</v>
      </c>
      <c r="M10" s="33">
        <f t="shared" si="2"/>
        <v>3</v>
      </c>
      <c r="N10" s="33">
        <f t="shared" si="2"/>
        <v>8</v>
      </c>
      <c r="O10" s="33">
        <f t="shared" si="2"/>
        <v>7</v>
      </c>
      <c r="P10" s="33">
        <f t="shared" si="2"/>
        <v>3</v>
      </c>
      <c r="Q10" s="33">
        <f t="shared" si="2"/>
        <v>9</v>
      </c>
      <c r="R10" s="33">
        <f t="shared" si="2"/>
        <v>9</v>
      </c>
      <c r="S10" s="33">
        <f t="shared" si="2"/>
        <v>10</v>
      </c>
    </row>
    <row r="11" spans="1:19" s="10" customFormat="1" ht="15" customHeight="1">
      <c r="A11" s="31"/>
      <c r="B11" s="67"/>
      <c r="C11" s="67"/>
      <c r="D11" s="67"/>
      <c r="E11" s="32"/>
      <c r="F11" s="32" t="s">
        <v>72</v>
      </c>
      <c r="G11" s="29">
        <f t="shared" si="0"/>
        <v>24</v>
      </c>
      <c r="H11" s="34">
        <v>2</v>
      </c>
      <c r="I11" s="34">
        <v>3</v>
      </c>
      <c r="J11" s="34">
        <v>1</v>
      </c>
      <c r="K11" s="34">
        <v>1</v>
      </c>
      <c r="L11" s="34">
        <v>0</v>
      </c>
      <c r="M11" s="34">
        <v>1</v>
      </c>
      <c r="N11" s="34">
        <v>3</v>
      </c>
      <c r="O11" s="34">
        <v>1</v>
      </c>
      <c r="P11" s="34">
        <v>1</v>
      </c>
      <c r="Q11" s="34">
        <v>3</v>
      </c>
      <c r="R11" s="34">
        <v>5</v>
      </c>
      <c r="S11" s="34">
        <v>3</v>
      </c>
    </row>
    <row r="12" spans="1:19" s="10" customFormat="1" ht="18.75" customHeight="1">
      <c r="A12" s="31"/>
      <c r="B12" s="32"/>
      <c r="C12" s="32"/>
      <c r="D12" s="32"/>
      <c r="E12" s="32"/>
      <c r="F12" s="32" t="s">
        <v>73</v>
      </c>
      <c r="G12" s="29">
        <f t="shared" si="0"/>
        <v>56</v>
      </c>
      <c r="H12" s="34">
        <v>5</v>
      </c>
      <c r="I12" s="34">
        <v>4</v>
      </c>
      <c r="J12" s="34">
        <v>3</v>
      </c>
      <c r="K12" s="34">
        <v>6</v>
      </c>
      <c r="L12" s="34">
        <v>6</v>
      </c>
      <c r="M12" s="34">
        <v>2</v>
      </c>
      <c r="N12" s="34">
        <v>5</v>
      </c>
      <c r="O12" s="34">
        <v>6</v>
      </c>
      <c r="P12" s="34">
        <v>2</v>
      </c>
      <c r="Q12" s="34">
        <v>6</v>
      </c>
      <c r="R12" s="34">
        <v>4</v>
      </c>
      <c r="S12" s="34">
        <v>7</v>
      </c>
    </row>
    <row r="13" spans="1:19" s="10" customFormat="1" ht="15" customHeight="1">
      <c r="A13" s="31">
        <v>14000</v>
      </c>
      <c r="B13" s="55" t="s">
        <v>53</v>
      </c>
      <c r="C13" s="67"/>
      <c r="D13" s="67"/>
      <c r="E13" s="32"/>
      <c r="F13" s="24" t="s">
        <v>71</v>
      </c>
      <c r="G13" s="29">
        <f t="shared" si="0"/>
        <v>289</v>
      </c>
      <c r="H13" s="33">
        <f aca="true" t="shared" si="3" ref="H13:S13">SUM(H14:H15)</f>
        <v>33</v>
      </c>
      <c r="I13" s="33">
        <f t="shared" si="3"/>
        <v>27</v>
      </c>
      <c r="J13" s="33">
        <f t="shared" si="3"/>
        <v>23</v>
      </c>
      <c r="K13" s="33">
        <f t="shared" si="3"/>
        <v>22</v>
      </c>
      <c r="L13" s="33">
        <f t="shared" si="3"/>
        <v>23</v>
      </c>
      <c r="M13" s="33">
        <f t="shared" si="3"/>
        <v>29</v>
      </c>
      <c r="N13" s="33">
        <f t="shared" si="3"/>
        <v>26</v>
      </c>
      <c r="O13" s="33">
        <f t="shared" si="3"/>
        <v>15</v>
      </c>
      <c r="P13" s="33">
        <f t="shared" si="3"/>
        <v>20</v>
      </c>
      <c r="Q13" s="33">
        <f t="shared" si="3"/>
        <v>16</v>
      </c>
      <c r="R13" s="33">
        <f t="shared" si="3"/>
        <v>27</v>
      </c>
      <c r="S13" s="33">
        <f t="shared" si="3"/>
        <v>28</v>
      </c>
    </row>
    <row r="14" spans="1:19" s="10" customFormat="1" ht="15" customHeight="1">
      <c r="A14" s="31"/>
      <c r="B14" s="67"/>
      <c r="C14" s="67"/>
      <c r="D14" s="67"/>
      <c r="E14" s="32"/>
      <c r="F14" s="32" t="s">
        <v>72</v>
      </c>
      <c r="G14" s="29">
        <f t="shared" si="0"/>
        <v>121</v>
      </c>
      <c r="H14" s="33">
        <f>H17+H20+H32</f>
        <v>13</v>
      </c>
      <c r="I14" s="33">
        <f aca="true" t="shared" si="4" ref="I14:Q14">I17+I20+I32</f>
        <v>12</v>
      </c>
      <c r="J14" s="33">
        <f t="shared" si="4"/>
        <v>12</v>
      </c>
      <c r="K14" s="33">
        <f t="shared" si="4"/>
        <v>9</v>
      </c>
      <c r="L14" s="33">
        <f t="shared" si="4"/>
        <v>12</v>
      </c>
      <c r="M14" s="33">
        <f t="shared" si="4"/>
        <v>11</v>
      </c>
      <c r="N14" s="33">
        <f t="shared" si="4"/>
        <v>9</v>
      </c>
      <c r="O14" s="33">
        <f t="shared" si="4"/>
        <v>6</v>
      </c>
      <c r="P14" s="33">
        <f t="shared" si="4"/>
        <v>7</v>
      </c>
      <c r="Q14" s="33">
        <f t="shared" si="4"/>
        <v>5</v>
      </c>
      <c r="R14" s="33">
        <f>R17+R20+R32</f>
        <v>12</v>
      </c>
      <c r="S14" s="33">
        <f>S17+S20+S32</f>
        <v>13</v>
      </c>
    </row>
    <row r="15" spans="1:19" s="10" customFormat="1" ht="18.75" customHeight="1">
      <c r="A15" s="31"/>
      <c r="B15" s="32"/>
      <c r="C15" s="32"/>
      <c r="D15" s="32"/>
      <c r="E15" s="32"/>
      <c r="F15" s="32" t="s">
        <v>73</v>
      </c>
      <c r="G15" s="29">
        <f t="shared" si="0"/>
        <v>168</v>
      </c>
      <c r="H15" s="33">
        <f>H18+H21+H33</f>
        <v>20</v>
      </c>
      <c r="I15" s="33">
        <f aca="true" t="shared" si="5" ref="I15:Q15">I18+I21+I33</f>
        <v>15</v>
      </c>
      <c r="J15" s="33">
        <f t="shared" si="5"/>
        <v>11</v>
      </c>
      <c r="K15" s="33">
        <f t="shared" si="5"/>
        <v>13</v>
      </c>
      <c r="L15" s="33">
        <f t="shared" si="5"/>
        <v>11</v>
      </c>
      <c r="M15" s="33">
        <f t="shared" si="5"/>
        <v>18</v>
      </c>
      <c r="N15" s="33">
        <f t="shared" si="5"/>
        <v>17</v>
      </c>
      <c r="O15" s="33">
        <f t="shared" si="5"/>
        <v>9</v>
      </c>
      <c r="P15" s="33">
        <f t="shared" si="5"/>
        <v>13</v>
      </c>
      <c r="Q15" s="33">
        <f t="shared" si="5"/>
        <v>11</v>
      </c>
      <c r="R15" s="33">
        <f>R18+R21+R33</f>
        <v>15</v>
      </c>
      <c r="S15" s="33">
        <f>S18+S21+S33</f>
        <v>15</v>
      </c>
    </row>
    <row r="16" spans="1:19" s="10" customFormat="1" ht="15" customHeight="1">
      <c r="A16" s="31">
        <v>14100</v>
      </c>
      <c r="B16" s="32"/>
      <c r="C16" s="55" t="s">
        <v>147</v>
      </c>
      <c r="D16" s="67"/>
      <c r="E16" s="32"/>
      <c r="F16" s="24" t="s">
        <v>71</v>
      </c>
      <c r="G16" s="29">
        <f t="shared" si="0"/>
        <v>42</v>
      </c>
      <c r="H16" s="33">
        <f aca="true" t="shared" si="6" ref="H16:S16">SUM(H17:H18)</f>
        <v>3</v>
      </c>
      <c r="I16" s="33">
        <f t="shared" si="6"/>
        <v>4</v>
      </c>
      <c r="J16" s="33">
        <f t="shared" si="6"/>
        <v>1</v>
      </c>
      <c r="K16" s="33">
        <f t="shared" si="6"/>
        <v>5</v>
      </c>
      <c r="L16" s="33">
        <f t="shared" si="6"/>
        <v>4</v>
      </c>
      <c r="M16" s="33">
        <f t="shared" si="6"/>
        <v>7</v>
      </c>
      <c r="N16" s="33">
        <f t="shared" si="6"/>
        <v>4</v>
      </c>
      <c r="O16" s="33">
        <f t="shared" si="6"/>
        <v>5</v>
      </c>
      <c r="P16" s="33">
        <f t="shared" si="6"/>
        <v>2</v>
      </c>
      <c r="Q16" s="33">
        <f t="shared" si="6"/>
        <v>2</v>
      </c>
      <c r="R16" s="33">
        <f t="shared" si="6"/>
        <v>1</v>
      </c>
      <c r="S16" s="33">
        <f t="shared" si="6"/>
        <v>4</v>
      </c>
    </row>
    <row r="17" spans="1:19" s="10" customFormat="1" ht="15" customHeight="1">
      <c r="A17" s="31"/>
      <c r="B17" s="32"/>
      <c r="C17" s="67"/>
      <c r="D17" s="67"/>
      <c r="E17" s="32"/>
      <c r="F17" s="32" t="s">
        <v>72</v>
      </c>
      <c r="G17" s="29">
        <f t="shared" si="0"/>
        <v>13</v>
      </c>
      <c r="H17" s="34">
        <v>1</v>
      </c>
      <c r="I17" s="34">
        <v>3</v>
      </c>
      <c r="J17" s="34">
        <v>1</v>
      </c>
      <c r="K17" s="34">
        <v>0</v>
      </c>
      <c r="L17" s="34">
        <v>3</v>
      </c>
      <c r="M17" s="34">
        <v>2</v>
      </c>
      <c r="N17" s="34">
        <v>0</v>
      </c>
      <c r="O17" s="34">
        <v>1</v>
      </c>
      <c r="P17" s="34">
        <v>1</v>
      </c>
      <c r="Q17" s="34">
        <v>0</v>
      </c>
      <c r="R17" s="34">
        <v>1</v>
      </c>
      <c r="S17" s="34">
        <v>0</v>
      </c>
    </row>
    <row r="18" spans="1:19" s="10" customFormat="1" ht="18.75" customHeight="1">
      <c r="A18" s="31"/>
      <c r="B18" s="32"/>
      <c r="C18" s="32"/>
      <c r="D18" s="32"/>
      <c r="E18" s="32"/>
      <c r="F18" s="32" t="s">
        <v>73</v>
      </c>
      <c r="G18" s="29">
        <f t="shared" si="0"/>
        <v>29</v>
      </c>
      <c r="H18" s="34">
        <v>2</v>
      </c>
      <c r="I18" s="34">
        <v>1</v>
      </c>
      <c r="J18" s="34">
        <v>0</v>
      </c>
      <c r="K18" s="34">
        <v>5</v>
      </c>
      <c r="L18" s="34">
        <v>1</v>
      </c>
      <c r="M18" s="34">
        <v>5</v>
      </c>
      <c r="N18" s="34">
        <v>4</v>
      </c>
      <c r="O18" s="34">
        <v>4</v>
      </c>
      <c r="P18" s="34">
        <v>1</v>
      </c>
      <c r="Q18" s="34">
        <v>2</v>
      </c>
      <c r="R18" s="34">
        <v>0</v>
      </c>
      <c r="S18" s="34">
        <v>4</v>
      </c>
    </row>
    <row r="19" spans="1:19" s="10" customFormat="1" ht="15" customHeight="1">
      <c r="A19" s="31">
        <v>14200</v>
      </c>
      <c r="B19" s="32"/>
      <c r="C19" s="55" t="s">
        <v>148</v>
      </c>
      <c r="D19" s="67"/>
      <c r="E19" s="32"/>
      <c r="F19" s="24" t="s">
        <v>71</v>
      </c>
      <c r="G19" s="29">
        <f t="shared" si="0"/>
        <v>211</v>
      </c>
      <c r="H19" s="33">
        <f aca="true" t="shared" si="7" ref="H19:S19">SUM(H20:H21)</f>
        <v>28</v>
      </c>
      <c r="I19" s="33">
        <f t="shared" si="7"/>
        <v>21</v>
      </c>
      <c r="J19" s="33">
        <f t="shared" si="7"/>
        <v>19</v>
      </c>
      <c r="K19" s="33">
        <f t="shared" si="7"/>
        <v>12</v>
      </c>
      <c r="L19" s="33">
        <f t="shared" si="7"/>
        <v>15</v>
      </c>
      <c r="M19" s="33">
        <f t="shared" si="7"/>
        <v>17</v>
      </c>
      <c r="N19" s="33">
        <f t="shared" si="7"/>
        <v>21</v>
      </c>
      <c r="O19" s="33">
        <f t="shared" si="7"/>
        <v>8</v>
      </c>
      <c r="P19" s="33">
        <f t="shared" si="7"/>
        <v>17</v>
      </c>
      <c r="Q19" s="33">
        <f t="shared" si="7"/>
        <v>12</v>
      </c>
      <c r="R19" s="33">
        <f t="shared" si="7"/>
        <v>21</v>
      </c>
      <c r="S19" s="33">
        <f t="shared" si="7"/>
        <v>20</v>
      </c>
    </row>
    <row r="20" spans="1:19" s="10" customFormat="1" ht="15" customHeight="1">
      <c r="A20" s="31"/>
      <c r="B20" s="32"/>
      <c r="C20" s="67"/>
      <c r="D20" s="67"/>
      <c r="E20" s="32"/>
      <c r="F20" s="32" t="s">
        <v>72</v>
      </c>
      <c r="G20" s="29">
        <f t="shared" si="0"/>
        <v>94</v>
      </c>
      <c r="H20" s="33">
        <f>H23+H26+H29</f>
        <v>12</v>
      </c>
      <c r="I20" s="33">
        <f aca="true" t="shared" si="8" ref="I20:R20">I23+I26+I29</f>
        <v>9</v>
      </c>
      <c r="J20" s="33">
        <f t="shared" si="8"/>
        <v>10</v>
      </c>
      <c r="K20" s="33">
        <f t="shared" si="8"/>
        <v>7</v>
      </c>
      <c r="L20" s="33">
        <f t="shared" si="8"/>
        <v>7</v>
      </c>
      <c r="M20" s="33">
        <f t="shared" si="8"/>
        <v>7</v>
      </c>
      <c r="N20" s="33">
        <f t="shared" si="8"/>
        <v>8</v>
      </c>
      <c r="O20" s="33">
        <f t="shared" si="8"/>
        <v>4</v>
      </c>
      <c r="P20" s="33">
        <f t="shared" si="8"/>
        <v>6</v>
      </c>
      <c r="Q20" s="33">
        <f t="shared" si="8"/>
        <v>5</v>
      </c>
      <c r="R20" s="33">
        <f t="shared" si="8"/>
        <v>9</v>
      </c>
      <c r="S20" s="33">
        <f>S23+S26+S29</f>
        <v>10</v>
      </c>
    </row>
    <row r="21" spans="1:19" s="10" customFormat="1" ht="18.75" customHeight="1">
      <c r="A21" s="31"/>
      <c r="B21" s="32"/>
      <c r="C21" s="32"/>
      <c r="D21" s="32"/>
      <c r="E21" s="32"/>
      <c r="F21" s="32" t="s">
        <v>73</v>
      </c>
      <c r="G21" s="29">
        <f t="shared" si="0"/>
        <v>117</v>
      </c>
      <c r="H21" s="33">
        <f>H24+H27+H30</f>
        <v>16</v>
      </c>
      <c r="I21" s="33">
        <f aca="true" t="shared" si="9" ref="I21:R21">I24+I27+I30</f>
        <v>12</v>
      </c>
      <c r="J21" s="33">
        <f t="shared" si="9"/>
        <v>9</v>
      </c>
      <c r="K21" s="33">
        <f t="shared" si="9"/>
        <v>5</v>
      </c>
      <c r="L21" s="33">
        <f t="shared" si="9"/>
        <v>8</v>
      </c>
      <c r="M21" s="33">
        <f t="shared" si="9"/>
        <v>10</v>
      </c>
      <c r="N21" s="33">
        <f t="shared" si="9"/>
        <v>13</v>
      </c>
      <c r="O21" s="33">
        <f t="shared" si="9"/>
        <v>4</v>
      </c>
      <c r="P21" s="33">
        <f t="shared" si="9"/>
        <v>11</v>
      </c>
      <c r="Q21" s="33">
        <f t="shared" si="9"/>
        <v>7</v>
      </c>
      <c r="R21" s="33">
        <f t="shared" si="9"/>
        <v>12</v>
      </c>
      <c r="S21" s="33">
        <f>S24+S27+S30</f>
        <v>10</v>
      </c>
    </row>
    <row r="22" spans="1:19" s="10" customFormat="1" ht="15" customHeight="1">
      <c r="A22" s="31">
        <v>14201</v>
      </c>
      <c r="B22" s="32"/>
      <c r="C22" s="32"/>
      <c r="D22" s="55" t="s">
        <v>54</v>
      </c>
      <c r="E22" s="32"/>
      <c r="F22" s="24" t="s">
        <v>71</v>
      </c>
      <c r="G22" s="29">
        <f t="shared" si="0"/>
        <v>43</v>
      </c>
      <c r="H22" s="33">
        <f aca="true" t="shared" si="10" ref="H22:S22">SUM(H23:H24)</f>
        <v>8</v>
      </c>
      <c r="I22" s="33">
        <f t="shared" si="10"/>
        <v>3</v>
      </c>
      <c r="J22" s="33">
        <f t="shared" si="10"/>
        <v>3</v>
      </c>
      <c r="K22" s="33">
        <f t="shared" si="10"/>
        <v>2</v>
      </c>
      <c r="L22" s="33">
        <f t="shared" si="10"/>
        <v>2</v>
      </c>
      <c r="M22" s="33">
        <f t="shared" si="10"/>
        <v>3</v>
      </c>
      <c r="N22" s="33">
        <f t="shared" si="10"/>
        <v>5</v>
      </c>
      <c r="O22" s="33">
        <f t="shared" si="10"/>
        <v>3</v>
      </c>
      <c r="P22" s="33">
        <f t="shared" si="10"/>
        <v>3</v>
      </c>
      <c r="Q22" s="33">
        <f t="shared" si="10"/>
        <v>3</v>
      </c>
      <c r="R22" s="33">
        <f t="shared" si="10"/>
        <v>2</v>
      </c>
      <c r="S22" s="33">
        <f t="shared" si="10"/>
        <v>6</v>
      </c>
    </row>
    <row r="23" spans="1:19" s="10" customFormat="1" ht="15" customHeight="1">
      <c r="A23" s="31"/>
      <c r="B23" s="32"/>
      <c r="C23" s="32"/>
      <c r="D23" s="55"/>
      <c r="E23" s="32"/>
      <c r="F23" s="32" t="s">
        <v>72</v>
      </c>
      <c r="G23" s="29">
        <f t="shared" si="0"/>
        <v>22</v>
      </c>
      <c r="H23" s="34">
        <v>4</v>
      </c>
      <c r="I23" s="34">
        <v>2</v>
      </c>
      <c r="J23" s="34">
        <v>2</v>
      </c>
      <c r="K23" s="34">
        <v>1</v>
      </c>
      <c r="L23" s="34">
        <v>1</v>
      </c>
      <c r="M23" s="34">
        <v>3</v>
      </c>
      <c r="N23" s="34">
        <v>1</v>
      </c>
      <c r="O23" s="34">
        <v>1</v>
      </c>
      <c r="P23" s="34">
        <v>1</v>
      </c>
      <c r="Q23" s="34">
        <v>2</v>
      </c>
      <c r="R23" s="34">
        <v>2</v>
      </c>
      <c r="S23" s="34">
        <v>2</v>
      </c>
    </row>
    <row r="24" spans="1:19" s="10" customFormat="1" ht="18.75" customHeight="1">
      <c r="A24" s="31"/>
      <c r="B24" s="32"/>
      <c r="C24" s="32"/>
      <c r="D24" s="32"/>
      <c r="E24" s="32"/>
      <c r="F24" s="32" t="s">
        <v>73</v>
      </c>
      <c r="G24" s="29">
        <f t="shared" si="0"/>
        <v>21</v>
      </c>
      <c r="H24" s="34">
        <v>4</v>
      </c>
      <c r="I24" s="34">
        <v>1</v>
      </c>
      <c r="J24" s="34">
        <v>1</v>
      </c>
      <c r="K24" s="34">
        <v>1</v>
      </c>
      <c r="L24" s="34">
        <v>1</v>
      </c>
      <c r="M24" s="34">
        <v>0</v>
      </c>
      <c r="N24" s="34">
        <v>4</v>
      </c>
      <c r="O24" s="34">
        <v>2</v>
      </c>
      <c r="P24" s="34">
        <v>2</v>
      </c>
      <c r="Q24" s="34">
        <v>1</v>
      </c>
      <c r="R24" s="34">
        <v>0</v>
      </c>
      <c r="S24" s="34">
        <v>4</v>
      </c>
    </row>
    <row r="25" spans="1:19" s="10" customFormat="1" ht="15" customHeight="1">
      <c r="A25" s="31">
        <v>14202</v>
      </c>
      <c r="B25" s="32"/>
      <c r="C25" s="32"/>
      <c r="D25" s="55" t="s">
        <v>55</v>
      </c>
      <c r="E25" s="32"/>
      <c r="F25" s="24" t="s">
        <v>71</v>
      </c>
      <c r="G25" s="29">
        <f t="shared" si="0"/>
        <v>131</v>
      </c>
      <c r="H25" s="33">
        <f aca="true" t="shared" si="11" ref="H25:S25">SUM(H26:H27)</f>
        <v>14</v>
      </c>
      <c r="I25" s="33">
        <f t="shared" si="11"/>
        <v>14</v>
      </c>
      <c r="J25" s="33">
        <f t="shared" si="11"/>
        <v>11</v>
      </c>
      <c r="K25" s="33">
        <f t="shared" si="11"/>
        <v>8</v>
      </c>
      <c r="L25" s="33">
        <f t="shared" si="11"/>
        <v>13</v>
      </c>
      <c r="M25" s="33">
        <f t="shared" si="11"/>
        <v>11</v>
      </c>
      <c r="N25" s="33">
        <f t="shared" si="11"/>
        <v>15</v>
      </c>
      <c r="O25" s="33">
        <f t="shared" si="11"/>
        <v>4</v>
      </c>
      <c r="P25" s="33">
        <f t="shared" si="11"/>
        <v>11</v>
      </c>
      <c r="Q25" s="33">
        <f t="shared" si="11"/>
        <v>6</v>
      </c>
      <c r="R25" s="33">
        <f t="shared" si="11"/>
        <v>14</v>
      </c>
      <c r="S25" s="33">
        <f t="shared" si="11"/>
        <v>10</v>
      </c>
    </row>
    <row r="26" spans="1:19" s="10" customFormat="1" ht="15" customHeight="1">
      <c r="A26" s="31"/>
      <c r="B26" s="32"/>
      <c r="C26" s="32"/>
      <c r="D26" s="55"/>
      <c r="E26" s="32"/>
      <c r="F26" s="32" t="s">
        <v>72</v>
      </c>
      <c r="G26" s="29">
        <f t="shared" si="0"/>
        <v>60</v>
      </c>
      <c r="H26" s="34">
        <v>6</v>
      </c>
      <c r="I26" s="34">
        <v>5</v>
      </c>
      <c r="J26" s="34">
        <v>7</v>
      </c>
      <c r="K26" s="34">
        <v>5</v>
      </c>
      <c r="L26" s="34">
        <v>6</v>
      </c>
      <c r="M26" s="34">
        <v>3</v>
      </c>
      <c r="N26" s="34">
        <v>7</v>
      </c>
      <c r="O26" s="34">
        <v>2</v>
      </c>
      <c r="P26" s="34">
        <v>4</v>
      </c>
      <c r="Q26" s="34">
        <v>3</v>
      </c>
      <c r="R26" s="34">
        <v>7</v>
      </c>
      <c r="S26" s="34">
        <v>5</v>
      </c>
    </row>
    <row r="27" spans="1:19" s="10" customFormat="1" ht="18.75" customHeight="1">
      <c r="A27" s="31"/>
      <c r="B27" s="32"/>
      <c r="C27" s="32"/>
      <c r="D27" s="32"/>
      <c r="E27" s="32"/>
      <c r="F27" s="32" t="s">
        <v>73</v>
      </c>
      <c r="G27" s="29">
        <f t="shared" si="0"/>
        <v>71</v>
      </c>
      <c r="H27" s="34">
        <v>8</v>
      </c>
      <c r="I27" s="34">
        <v>9</v>
      </c>
      <c r="J27" s="34">
        <v>4</v>
      </c>
      <c r="K27" s="34">
        <v>3</v>
      </c>
      <c r="L27" s="34">
        <v>7</v>
      </c>
      <c r="M27" s="34">
        <v>8</v>
      </c>
      <c r="N27" s="34">
        <v>8</v>
      </c>
      <c r="O27" s="34">
        <v>2</v>
      </c>
      <c r="P27" s="34">
        <v>7</v>
      </c>
      <c r="Q27" s="34">
        <v>3</v>
      </c>
      <c r="R27" s="34">
        <v>7</v>
      </c>
      <c r="S27" s="34">
        <v>5</v>
      </c>
    </row>
    <row r="28" spans="1:19" s="10" customFormat="1" ht="15" customHeight="1">
      <c r="A28" s="31">
        <v>14203</v>
      </c>
      <c r="B28" s="32"/>
      <c r="C28" s="32"/>
      <c r="D28" s="55" t="s">
        <v>56</v>
      </c>
      <c r="E28" s="32"/>
      <c r="F28" s="24" t="s">
        <v>71</v>
      </c>
      <c r="G28" s="29">
        <f t="shared" si="0"/>
        <v>37</v>
      </c>
      <c r="H28" s="33">
        <f aca="true" t="shared" si="12" ref="H28:S28">SUM(H29:H30)</f>
        <v>6</v>
      </c>
      <c r="I28" s="33">
        <f t="shared" si="12"/>
        <v>4</v>
      </c>
      <c r="J28" s="33">
        <f t="shared" si="12"/>
        <v>5</v>
      </c>
      <c r="K28" s="33">
        <f t="shared" si="12"/>
        <v>2</v>
      </c>
      <c r="L28" s="33">
        <f t="shared" si="12"/>
        <v>0</v>
      </c>
      <c r="M28" s="33">
        <f t="shared" si="12"/>
        <v>3</v>
      </c>
      <c r="N28" s="33">
        <f t="shared" si="12"/>
        <v>1</v>
      </c>
      <c r="O28" s="33">
        <f t="shared" si="12"/>
        <v>1</v>
      </c>
      <c r="P28" s="33">
        <f t="shared" si="12"/>
        <v>3</v>
      </c>
      <c r="Q28" s="33">
        <f t="shared" si="12"/>
        <v>3</v>
      </c>
      <c r="R28" s="33">
        <f t="shared" si="12"/>
        <v>5</v>
      </c>
      <c r="S28" s="33">
        <f t="shared" si="12"/>
        <v>4</v>
      </c>
    </row>
    <row r="29" spans="1:19" s="10" customFormat="1" ht="15" customHeight="1">
      <c r="A29" s="31"/>
      <c r="B29" s="32"/>
      <c r="C29" s="32"/>
      <c r="D29" s="55"/>
      <c r="E29" s="32"/>
      <c r="F29" s="32" t="s">
        <v>72</v>
      </c>
      <c r="G29" s="29">
        <f t="shared" si="0"/>
        <v>12</v>
      </c>
      <c r="H29" s="34">
        <v>2</v>
      </c>
      <c r="I29" s="34">
        <v>2</v>
      </c>
      <c r="J29" s="34">
        <v>1</v>
      </c>
      <c r="K29" s="34">
        <v>1</v>
      </c>
      <c r="L29" s="34">
        <v>0</v>
      </c>
      <c r="M29" s="34">
        <v>1</v>
      </c>
      <c r="N29" s="34">
        <v>0</v>
      </c>
      <c r="O29" s="34">
        <v>1</v>
      </c>
      <c r="P29" s="34">
        <v>1</v>
      </c>
      <c r="Q29" s="34">
        <v>0</v>
      </c>
      <c r="R29" s="34">
        <v>0</v>
      </c>
      <c r="S29" s="34">
        <v>3</v>
      </c>
    </row>
    <row r="30" spans="1:19" s="10" customFormat="1" ht="18.75" customHeight="1">
      <c r="A30" s="31"/>
      <c r="B30" s="32"/>
      <c r="C30" s="32"/>
      <c r="D30" s="32"/>
      <c r="E30" s="32"/>
      <c r="F30" s="32" t="s">
        <v>73</v>
      </c>
      <c r="G30" s="29">
        <f t="shared" si="0"/>
        <v>25</v>
      </c>
      <c r="H30" s="34">
        <v>4</v>
      </c>
      <c r="I30" s="34">
        <v>2</v>
      </c>
      <c r="J30" s="34">
        <v>4</v>
      </c>
      <c r="K30" s="34">
        <v>1</v>
      </c>
      <c r="L30" s="34">
        <v>0</v>
      </c>
      <c r="M30" s="34">
        <v>2</v>
      </c>
      <c r="N30" s="34">
        <v>1</v>
      </c>
      <c r="O30" s="34">
        <v>0</v>
      </c>
      <c r="P30" s="34">
        <v>2</v>
      </c>
      <c r="Q30" s="34">
        <v>3</v>
      </c>
      <c r="R30" s="34">
        <v>5</v>
      </c>
      <c r="S30" s="34">
        <v>1</v>
      </c>
    </row>
    <row r="31" spans="1:19" s="10" customFormat="1" ht="15" customHeight="1">
      <c r="A31" s="31">
        <v>14300</v>
      </c>
      <c r="B31" s="32"/>
      <c r="C31" s="55" t="s">
        <v>110</v>
      </c>
      <c r="D31" s="67"/>
      <c r="E31" s="32"/>
      <c r="F31" s="24" t="s">
        <v>71</v>
      </c>
      <c r="G31" s="29">
        <f t="shared" si="0"/>
        <v>36</v>
      </c>
      <c r="H31" s="33">
        <f aca="true" t="shared" si="13" ref="H31:S31">SUM(H32:H33)</f>
        <v>2</v>
      </c>
      <c r="I31" s="33">
        <f t="shared" si="13"/>
        <v>2</v>
      </c>
      <c r="J31" s="33">
        <f t="shared" si="13"/>
        <v>3</v>
      </c>
      <c r="K31" s="33">
        <f t="shared" si="13"/>
        <v>5</v>
      </c>
      <c r="L31" s="33">
        <f t="shared" si="13"/>
        <v>4</v>
      </c>
      <c r="M31" s="33">
        <f t="shared" si="13"/>
        <v>5</v>
      </c>
      <c r="N31" s="33">
        <f t="shared" si="13"/>
        <v>1</v>
      </c>
      <c r="O31" s="33">
        <f t="shared" si="13"/>
        <v>2</v>
      </c>
      <c r="P31" s="33">
        <f t="shared" si="13"/>
        <v>1</v>
      </c>
      <c r="Q31" s="33">
        <f t="shared" si="13"/>
        <v>2</v>
      </c>
      <c r="R31" s="33">
        <f t="shared" si="13"/>
        <v>5</v>
      </c>
      <c r="S31" s="33">
        <f t="shared" si="13"/>
        <v>4</v>
      </c>
    </row>
    <row r="32" spans="1:19" s="10" customFormat="1" ht="15" customHeight="1">
      <c r="A32" s="31"/>
      <c r="B32" s="32"/>
      <c r="C32" s="67"/>
      <c r="D32" s="67"/>
      <c r="E32" s="32"/>
      <c r="F32" s="32" t="s">
        <v>72</v>
      </c>
      <c r="G32" s="29">
        <f t="shared" si="0"/>
        <v>14</v>
      </c>
      <c r="H32" s="34">
        <v>0</v>
      </c>
      <c r="I32" s="34">
        <v>0</v>
      </c>
      <c r="J32" s="34">
        <v>1</v>
      </c>
      <c r="K32" s="34">
        <v>2</v>
      </c>
      <c r="L32" s="34">
        <v>2</v>
      </c>
      <c r="M32" s="34">
        <v>2</v>
      </c>
      <c r="N32" s="34">
        <v>1</v>
      </c>
      <c r="O32" s="34">
        <v>1</v>
      </c>
      <c r="P32" s="34">
        <v>0</v>
      </c>
      <c r="Q32" s="34">
        <v>0</v>
      </c>
      <c r="R32" s="34">
        <v>2</v>
      </c>
      <c r="S32" s="34">
        <v>3</v>
      </c>
    </row>
    <row r="33" spans="1:19" s="10" customFormat="1" ht="18.75" customHeight="1">
      <c r="A33" s="31"/>
      <c r="B33" s="32"/>
      <c r="C33" s="32"/>
      <c r="D33" s="32"/>
      <c r="E33" s="32"/>
      <c r="F33" s="32" t="s">
        <v>73</v>
      </c>
      <c r="G33" s="29">
        <f t="shared" si="0"/>
        <v>22</v>
      </c>
      <c r="H33" s="34">
        <v>2</v>
      </c>
      <c r="I33" s="34">
        <v>2</v>
      </c>
      <c r="J33" s="34">
        <v>2</v>
      </c>
      <c r="K33" s="34">
        <v>3</v>
      </c>
      <c r="L33" s="34">
        <v>2</v>
      </c>
      <c r="M33" s="34">
        <v>3</v>
      </c>
      <c r="N33" s="34">
        <v>0</v>
      </c>
      <c r="O33" s="34">
        <v>1</v>
      </c>
      <c r="P33" s="34">
        <v>1</v>
      </c>
      <c r="Q33" s="34">
        <v>2</v>
      </c>
      <c r="R33" s="34">
        <v>3</v>
      </c>
      <c r="S33" s="34">
        <v>1</v>
      </c>
    </row>
    <row r="34" spans="1:19" s="10" customFormat="1" ht="15" customHeight="1">
      <c r="A34" s="31">
        <v>15000</v>
      </c>
      <c r="B34" s="55" t="s">
        <v>149</v>
      </c>
      <c r="C34" s="67"/>
      <c r="D34" s="67"/>
      <c r="E34" s="32"/>
      <c r="F34" s="24" t="s">
        <v>71</v>
      </c>
      <c r="G34" s="29">
        <f t="shared" si="0"/>
        <v>1</v>
      </c>
      <c r="H34" s="33">
        <f aca="true" t="shared" si="14" ref="H34:S34">SUM(H35:H36)</f>
        <v>0</v>
      </c>
      <c r="I34" s="33">
        <f t="shared" si="14"/>
        <v>0</v>
      </c>
      <c r="J34" s="33">
        <f t="shared" si="14"/>
        <v>0</v>
      </c>
      <c r="K34" s="33">
        <f t="shared" si="14"/>
        <v>0</v>
      </c>
      <c r="L34" s="33">
        <f t="shared" si="14"/>
        <v>0</v>
      </c>
      <c r="M34" s="33">
        <f t="shared" si="14"/>
        <v>0</v>
      </c>
      <c r="N34" s="33">
        <f t="shared" si="14"/>
        <v>0</v>
      </c>
      <c r="O34" s="33">
        <f t="shared" si="14"/>
        <v>0</v>
      </c>
      <c r="P34" s="33">
        <f t="shared" si="14"/>
        <v>0</v>
      </c>
      <c r="Q34" s="33">
        <f t="shared" si="14"/>
        <v>0</v>
      </c>
      <c r="R34" s="33">
        <f t="shared" si="14"/>
        <v>1</v>
      </c>
      <c r="S34" s="33">
        <f t="shared" si="14"/>
        <v>0</v>
      </c>
    </row>
    <row r="35" spans="1:19" s="10" customFormat="1" ht="15" customHeight="1">
      <c r="A35" s="31"/>
      <c r="B35" s="67"/>
      <c r="C35" s="67"/>
      <c r="D35" s="67"/>
      <c r="E35" s="32"/>
      <c r="F35" s="32" t="s">
        <v>72</v>
      </c>
      <c r="G35" s="29" t="s">
        <v>162</v>
      </c>
      <c r="H35" s="34" t="s">
        <v>162</v>
      </c>
      <c r="I35" s="34" t="s">
        <v>162</v>
      </c>
      <c r="J35" s="34" t="s">
        <v>162</v>
      </c>
      <c r="K35" s="34" t="s">
        <v>162</v>
      </c>
      <c r="L35" s="34" t="s">
        <v>162</v>
      </c>
      <c r="M35" s="34" t="s">
        <v>162</v>
      </c>
      <c r="N35" s="34" t="s">
        <v>162</v>
      </c>
      <c r="O35" s="34" t="s">
        <v>162</v>
      </c>
      <c r="P35" s="34" t="s">
        <v>162</v>
      </c>
      <c r="Q35" s="34" t="s">
        <v>162</v>
      </c>
      <c r="R35" s="34" t="s">
        <v>162</v>
      </c>
      <c r="S35" s="34" t="s">
        <v>162</v>
      </c>
    </row>
    <row r="36" spans="1:19" s="10" customFormat="1" ht="18.75" customHeight="1">
      <c r="A36" s="31"/>
      <c r="B36" s="32"/>
      <c r="C36" s="32"/>
      <c r="D36" s="32"/>
      <c r="E36" s="32"/>
      <c r="F36" s="32" t="s">
        <v>73</v>
      </c>
      <c r="G36" s="29">
        <f t="shared" si="0"/>
        <v>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34">
        <v>0</v>
      </c>
    </row>
    <row r="37" spans="1:19" s="10" customFormat="1" ht="15" customHeight="1">
      <c r="A37" s="31">
        <v>16000</v>
      </c>
      <c r="B37" s="55" t="s">
        <v>57</v>
      </c>
      <c r="C37" s="67"/>
      <c r="D37" s="67"/>
      <c r="E37" s="32"/>
      <c r="F37" s="24" t="s">
        <v>71</v>
      </c>
      <c r="G37" s="29">
        <f t="shared" si="0"/>
        <v>10</v>
      </c>
      <c r="H37" s="33">
        <f aca="true" t="shared" si="15" ref="H37:S37">SUM(H38:H39)</f>
        <v>1</v>
      </c>
      <c r="I37" s="33">
        <f t="shared" si="15"/>
        <v>0</v>
      </c>
      <c r="J37" s="33">
        <f t="shared" si="15"/>
        <v>1</v>
      </c>
      <c r="K37" s="33">
        <f t="shared" si="15"/>
        <v>0</v>
      </c>
      <c r="L37" s="33">
        <f t="shared" si="15"/>
        <v>1</v>
      </c>
      <c r="M37" s="33">
        <f t="shared" si="15"/>
        <v>2</v>
      </c>
      <c r="N37" s="33">
        <f t="shared" si="15"/>
        <v>1</v>
      </c>
      <c r="O37" s="33">
        <f t="shared" si="15"/>
        <v>1</v>
      </c>
      <c r="P37" s="33">
        <f t="shared" si="15"/>
        <v>2</v>
      </c>
      <c r="Q37" s="33">
        <f t="shared" si="15"/>
        <v>0</v>
      </c>
      <c r="R37" s="33">
        <f t="shared" si="15"/>
        <v>0</v>
      </c>
      <c r="S37" s="33">
        <f t="shared" si="15"/>
        <v>1</v>
      </c>
    </row>
    <row r="38" spans="1:19" s="10" customFormat="1" ht="15" customHeight="1">
      <c r="A38" s="31"/>
      <c r="B38" s="67"/>
      <c r="C38" s="67"/>
      <c r="D38" s="67"/>
      <c r="E38" s="32"/>
      <c r="F38" s="32" t="s">
        <v>72</v>
      </c>
      <c r="G38" s="29">
        <f t="shared" si="0"/>
        <v>7</v>
      </c>
      <c r="H38" s="33">
        <f>H41+H44+H47+H50+'9-8'!H8+'9-8'!H11</f>
        <v>1</v>
      </c>
      <c r="I38" s="33">
        <f>I41+I44+I47+I50+'9-8'!I8+'9-8'!I11</f>
        <v>0</v>
      </c>
      <c r="J38" s="33">
        <f>J41+J44+J47+J50+'9-8'!J8+'9-8'!J11</f>
        <v>1</v>
      </c>
      <c r="K38" s="33">
        <f>K41+K44+K47+K50+'9-8'!K8+'9-8'!K11</f>
        <v>0</v>
      </c>
      <c r="L38" s="33">
        <f>L41+L44+L47+L50+'9-8'!L8+'9-8'!L11</f>
        <v>1</v>
      </c>
      <c r="M38" s="33">
        <f>M41+M44+M47+M50+'9-8'!M8+'9-8'!M11</f>
        <v>1</v>
      </c>
      <c r="N38" s="33">
        <f>N41+N44+N47+N50+'9-8'!N8+'9-8'!N11</f>
        <v>1</v>
      </c>
      <c r="O38" s="33">
        <f>O41+O44+O47+O50+'9-8'!O8+'9-8'!O11</f>
        <v>0</v>
      </c>
      <c r="P38" s="33">
        <f>P41+P44+P47+P50+'9-8'!P8+'9-8'!P11</f>
        <v>1</v>
      </c>
      <c r="Q38" s="33">
        <f>Q41+Q44+Q47+Q50+'9-8'!Q8+'9-8'!Q11</f>
        <v>0</v>
      </c>
      <c r="R38" s="33">
        <f>R41+R44+R47+R50+'9-8'!R8+'9-8'!R11</f>
        <v>0</v>
      </c>
      <c r="S38" s="33">
        <f>S41+S44+S47+S50+'9-8'!S8+'9-8'!S11</f>
        <v>1</v>
      </c>
    </row>
    <row r="39" spans="1:19" s="10" customFormat="1" ht="18.75" customHeight="1">
      <c r="A39" s="31"/>
      <c r="B39" s="32"/>
      <c r="C39" s="32"/>
      <c r="D39" s="32"/>
      <c r="E39" s="32"/>
      <c r="F39" s="32" t="s">
        <v>73</v>
      </c>
      <c r="G39" s="29">
        <f t="shared" si="0"/>
        <v>3</v>
      </c>
      <c r="H39" s="33">
        <f>H42+H45+H48+H51+'9-8'!H9+'9-8'!H12</f>
        <v>0</v>
      </c>
      <c r="I39" s="33">
        <f>I42+I45+I48+I51+'9-8'!I9+'9-8'!I12</f>
        <v>0</v>
      </c>
      <c r="J39" s="33">
        <f>J42+J45+J48+J51+'9-8'!J9+'9-8'!J12</f>
        <v>0</v>
      </c>
      <c r="K39" s="33">
        <f>K42+K45+K48+K51+'9-8'!K9+'9-8'!K12</f>
        <v>0</v>
      </c>
      <c r="L39" s="33">
        <f>L42+L45+L48+L51+'9-8'!L9+'9-8'!L12</f>
        <v>0</v>
      </c>
      <c r="M39" s="33">
        <f>M42+M45+M48+M51+'9-8'!M9+'9-8'!M12</f>
        <v>1</v>
      </c>
      <c r="N39" s="33">
        <f>N42+N45+N48+N51+'9-8'!N9+'9-8'!N12</f>
        <v>0</v>
      </c>
      <c r="O39" s="33">
        <f>O42+O45+O48+O51+'9-8'!O9+'9-8'!O12</f>
        <v>1</v>
      </c>
      <c r="P39" s="33">
        <f>P42+P45+P48+P51+'9-8'!P9+'9-8'!P12</f>
        <v>1</v>
      </c>
      <c r="Q39" s="33">
        <f>Q42+Q45+Q48+Q51+'9-8'!Q9+'9-8'!Q12</f>
        <v>0</v>
      </c>
      <c r="R39" s="33">
        <f>R42+R45+R48+R51+'9-8'!R9+'9-8'!R12</f>
        <v>0</v>
      </c>
      <c r="S39" s="33">
        <f>S42+S45+S48+S51+'9-8'!S9+'9-8'!S12</f>
        <v>0</v>
      </c>
    </row>
    <row r="40" spans="1:19" s="10" customFormat="1" ht="15" customHeight="1">
      <c r="A40" s="31">
        <v>16100</v>
      </c>
      <c r="B40" s="32"/>
      <c r="C40" s="55" t="s">
        <v>111</v>
      </c>
      <c r="D40" s="67"/>
      <c r="E40" s="32"/>
      <c r="F40" s="24" t="s">
        <v>71</v>
      </c>
      <c r="G40" s="29">
        <f t="shared" si="0"/>
        <v>1</v>
      </c>
      <c r="H40" s="33">
        <f aca="true" t="shared" si="16" ref="H40:S40">SUM(H41:H42)</f>
        <v>0</v>
      </c>
      <c r="I40" s="33">
        <f t="shared" si="16"/>
        <v>0</v>
      </c>
      <c r="J40" s="33">
        <f t="shared" si="16"/>
        <v>0</v>
      </c>
      <c r="K40" s="33">
        <f t="shared" si="16"/>
        <v>0</v>
      </c>
      <c r="L40" s="33">
        <f t="shared" si="16"/>
        <v>0</v>
      </c>
      <c r="M40" s="33">
        <f t="shared" si="16"/>
        <v>1</v>
      </c>
      <c r="N40" s="33">
        <f t="shared" si="16"/>
        <v>0</v>
      </c>
      <c r="O40" s="33">
        <f t="shared" si="16"/>
        <v>0</v>
      </c>
      <c r="P40" s="33">
        <f t="shared" si="16"/>
        <v>0</v>
      </c>
      <c r="Q40" s="33">
        <f t="shared" si="16"/>
        <v>0</v>
      </c>
      <c r="R40" s="33">
        <f t="shared" si="16"/>
        <v>0</v>
      </c>
      <c r="S40" s="33">
        <f t="shared" si="16"/>
        <v>0</v>
      </c>
    </row>
    <row r="41" spans="1:19" s="10" customFormat="1" ht="15" customHeight="1">
      <c r="A41" s="31"/>
      <c r="B41" s="32"/>
      <c r="C41" s="67"/>
      <c r="D41" s="67"/>
      <c r="E41" s="32"/>
      <c r="F41" s="32" t="s">
        <v>72</v>
      </c>
      <c r="G41" s="29">
        <f t="shared" si="0"/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1:19" s="13" customFormat="1" ht="18.75" customHeight="1">
      <c r="A42" s="38"/>
      <c r="B42" s="37"/>
      <c r="C42" s="37"/>
      <c r="D42" s="37"/>
      <c r="E42" s="37"/>
      <c r="F42" s="37" t="s">
        <v>73</v>
      </c>
      <c r="G42" s="29">
        <f t="shared" si="0"/>
        <v>1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1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1:19" s="13" customFormat="1" ht="15" customHeight="1">
      <c r="A43" s="38">
        <v>16200</v>
      </c>
      <c r="B43" s="37"/>
      <c r="C43" s="58" t="s">
        <v>150</v>
      </c>
      <c r="D43" s="67"/>
      <c r="E43" s="37"/>
      <c r="F43" s="35" t="s">
        <v>71</v>
      </c>
      <c r="G43" s="29">
        <f t="shared" si="0"/>
        <v>0</v>
      </c>
      <c r="H43" s="33">
        <f aca="true" t="shared" si="17" ref="H43:S43">SUM(H44:H45)</f>
        <v>0</v>
      </c>
      <c r="I43" s="33">
        <f t="shared" si="17"/>
        <v>0</v>
      </c>
      <c r="J43" s="33">
        <f t="shared" si="17"/>
        <v>0</v>
      </c>
      <c r="K43" s="33">
        <f t="shared" si="17"/>
        <v>0</v>
      </c>
      <c r="L43" s="33">
        <f t="shared" si="17"/>
        <v>0</v>
      </c>
      <c r="M43" s="33">
        <f t="shared" si="17"/>
        <v>0</v>
      </c>
      <c r="N43" s="33">
        <f t="shared" si="17"/>
        <v>0</v>
      </c>
      <c r="O43" s="33">
        <f t="shared" si="17"/>
        <v>0</v>
      </c>
      <c r="P43" s="33">
        <f t="shared" si="17"/>
        <v>0</v>
      </c>
      <c r="Q43" s="33">
        <f t="shared" si="17"/>
        <v>0</v>
      </c>
      <c r="R43" s="33">
        <f t="shared" si="17"/>
        <v>0</v>
      </c>
      <c r="S43" s="33">
        <f t="shared" si="17"/>
        <v>0</v>
      </c>
    </row>
    <row r="44" spans="1:19" s="13" customFormat="1" ht="15" customHeight="1">
      <c r="A44" s="38"/>
      <c r="B44" s="37"/>
      <c r="C44" s="67"/>
      <c r="D44" s="67"/>
      <c r="E44" s="37"/>
      <c r="F44" s="37" t="s">
        <v>72</v>
      </c>
      <c r="G44" s="29">
        <f t="shared" si="0"/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1:19" s="13" customFormat="1" ht="18.75" customHeight="1">
      <c r="A45" s="38"/>
      <c r="B45" s="37"/>
      <c r="C45" s="37"/>
      <c r="D45" s="37"/>
      <c r="E45" s="37"/>
      <c r="F45" s="37" t="s">
        <v>73</v>
      </c>
      <c r="G45" s="29">
        <f t="shared" si="0"/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1:19" s="13" customFormat="1" ht="15" customHeight="1">
      <c r="A46" s="38">
        <v>16300</v>
      </c>
      <c r="B46" s="37"/>
      <c r="C46" s="58" t="s">
        <v>151</v>
      </c>
      <c r="D46" s="67"/>
      <c r="E46" s="37"/>
      <c r="F46" s="35" t="s">
        <v>71</v>
      </c>
      <c r="G46" s="29">
        <f t="shared" si="0"/>
        <v>3</v>
      </c>
      <c r="H46" s="33">
        <f aca="true" t="shared" si="18" ref="H46:S46">SUM(H47:H48)</f>
        <v>1</v>
      </c>
      <c r="I46" s="33">
        <f t="shared" si="18"/>
        <v>0</v>
      </c>
      <c r="J46" s="33">
        <f t="shared" si="18"/>
        <v>0</v>
      </c>
      <c r="K46" s="33">
        <f t="shared" si="18"/>
        <v>0</v>
      </c>
      <c r="L46" s="33">
        <f t="shared" si="18"/>
        <v>0</v>
      </c>
      <c r="M46" s="33">
        <f t="shared" si="18"/>
        <v>0</v>
      </c>
      <c r="N46" s="33">
        <f t="shared" si="18"/>
        <v>0</v>
      </c>
      <c r="O46" s="33">
        <f t="shared" si="18"/>
        <v>1</v>
      </c>
      <c r="P46" s="33">
        <f t="shared" si="18"/>
        <v>1</v>
      </c>
      <c r="Q46" s="33">
        <f t="shared" si="18"/>
        <v>0</v>
      </c>
      <c r="R46" s="33">
        <f t="shared" si="18"/>
        <v>0</v>
      </c>
      <c r="S46" s="33">
        <f t="shared" si="18"/>
        <v>0</v>
      </c>
    </row>
    <row r="47" spans="1:19" s="13" customFormat="1" ht="15" customHeight="1">
      <c r="A47" s="38"/>
      <c r="B47" s="48"/>
      <c r="C47" s="67"/>
      <c r="D47" s="67"/>
      <c r="E47" s="37"/>
      <c r="F47" s="37" t="s">
        <v>72</v>
      </c>
      <c r="G47" s="29">
        <f t="shared" si="0"/>
        <v>2</v>
      </c>
      <c r="H47" s="34">
        <v>1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1</v>
      </c>
      <c r="Q47" s="34">
        <v>0</v>
      </c>
      <c r="R47" s="34">
        <v>0</v>
      </c>
      <c r="S47" s="34">
        <v>0</v>
      </c>
    </row>
    <row r="48" spans="1:19" s="13" customFormat="1" ht="18.75" customHeight="1">
      <c r="A48" s="38"/>
      <c r="B48" s="37"/>
      <c r="C48" s="37"/>
      <c r="D48" s="37"/>
      <c r="E48" s="37"/>
      <c r="F48" s="37" t="s">
        <v>73</v>
      </c>
      <c r="G48" s="29">
        <f t="shared" si="0"/>
        <v>1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1</v>
      </c>
      <c r="P48" s="34">
        <v>0</v>
      </c>
      <c r="Q48" s="34">
        <v>0</v>
      </c>
      <c r="R48" s="34">
        <v>0</v>
      </c>
      <c r="S48" s="34">
        <v>0</v>
      </c>
    </row>
    <row r="49" spans="1:19" s="13" customFormat="1" ht="15" customHeight="1">
      <c r="A49" s="38">
        <v>16400</v>
      </c>
      <c r="B49" s="37"/>
      <c r="C49" s="58" t="s">
        <v>58</v>
      </c>
      <c r="D49" s="67"/>
      <c r="E49" s="37"/>
      <c r="F49" s="35" t="s">
        <v>71</v>
      </c>
      <c r="G49" s="29">
        <f t="shared" si="0"/>
        <v>2</v>
      </c>
      <c r="H49" s="33">
        <f aca="true" t="shared" si="19" ref="H49:S49">SUM(H50:H51)</f>
        <v>0</v>
      </c>
      <c r="I49" s="33">
        <f t="shared" si="19"/>
        <v>0</v>
      </c>
      <c r="J49" s="33">
        <f t="shared" si="19"/>
        <v>0</v>
      </c>
      <c r="K49" s="33">
        <f t="shared" si="19"/>
        <v>0</v>
      </c>
      <c r="L49" s="33">
        <f t="shared" si="19"/>
        <v>1</v>
      </c>
      <c r="M49" s="33">
        <f t="shared" si="19"/>
        <v>0</v>
      </c>
      <c r="N49" s="33">
        <f t="shared" si="19"/>
        <v>1</v>
      </c>
      <c r="O49" s="33">
        <f t="shared" si="19"/>
        <v>0</v>
      </c>
      <c r="P49" s="33">
        <f t="shared" si="19"/>
        <v>0</v>
      </c>
      <c r="Q49" s="33">
        <f t="shared" si="19"/>
        <v>0</v>
      </c>
      <c r="R49" s="33">
        <f t="shared" si="19"/>
        <v>0</v>
      </c>
      <c r="S49" s="33">
        <f t="shared" si="19"/>
        <v>0</v>
      </c>
    </row>
    <row r="50" spans="1:19" s="13" customFormat="1" ht="15" customHeight="1">
      <c r="A50" s="38"/>
      <c r="B50" s="37"/>
      <c r="C50" s="67"/>
      <c r="D50" s="67"/>
      <c r="E50" s="37"/>
      <c r="F50" s="37" t="s">
        <v>72</v>
      </c>
      <c r="G50" s="29">
        <f t="shared" si="0"/>
        <v>2</v>
      </c>
      <c r="H50" s="34">
        <v>0</v>
      </c>
      <c r="I50" s="34">
        <v>0</v>
      </c>
      <c r="J50" s="34">
        <v>0</v>
      </c>
      <c r="K50" s="34">
        <v>0</v>
      </c>
      <c r="L50" s="34">
        <v>1</v>
      </c>
      <c r="M50" s="34">
        <v>0</v>
      </c>
      <c r="N50" s="34">
        <v>1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1:19" s="13" customFormat="1" ht="15" customHeight="1">
      <c r="A51" s="45"/>
      <c r="B51" s="41"/>
      <c r="C51" s="41"/>
      <c r="D51" s="41"/>
      <c r="E51" s="41"/>
      <c r="F51" s="41" t="s">
        <v>73</v>
      </c>
      <c r="G51" s="46">
        <f t="shared" si="0"/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</row>
    <row r="52" spans="1:19" s="16" customFormat="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6" customFormat="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6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6" customFormat="1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 t="s">
        <v>71</v>
      </c>
      <c r="G58" s="1">
        <f>+G7+G10+G13+G34+G37</f>
        <v>390</v>
      </c>
      <c r="H58" s="1">
        <f aca="true" t="shared" si="20" ref="H58:S58">+H7+H10+H13+H34+H37</f>
        <v>41</v>
      </c>
      <c r="I58" s="1">
        <f t="shared" si="20"/>
        <v>37</v>
      </c>
      <c r="J58" s="1">
        <f t="shared" si="20"/>
        <v>29</v>
      </c>
      <c r="K58" s="1">
        <f t="shared" si="20"/>
        <v>29</v>
      </c>
      <c r="L58" s="1">
        <f t="shared" si="20"/>
        <v>31</v>
      </c>
      <c r="M58" s="1">
        <f t="shared" si="20"/>
        <v>34</v>
      </c>
      <c r="N58" s="1">
        <f t="shared" si="20"/>
        <v>35</v>
      </c>
      <c r="O58" s="1">
        <f t="shared" si="20"/>
        <v>25</v>
      </c>
      <c r="P58" s="1">
        <f t="shared" si="20"/>
        <v>25</v>
      </c>
      <c r="Q58" s="1">
        <f t="shared" si="20"/>
        <v>26</v>
      </c>
      <c r="R58" s="1">
        <f t="shared" si="20"/>
        <v>38</v>
      </c>
      <c r="S58" s="1">
        <f t="shared" si="20"/>
        <v>40</v>
      </c>
    </row>
    <row r="59" spans="1:19" s="13" customFormat="1" ht="15" customHeight="1">
      <c r="A59" s="6"/>
      <c r="B59" s="5"/>
      <c r="C59" s="5"/>
      <c r="D59" s="5"/>
      <c r="E59" s="5"/>
      <c r="F59" s="5" t="s">
        <v>72</v>
      </c>
      <c r="G59" s="1">
        <f>+G8+G11+G14+G38</f>
        <v>157</v>
      </c>
      <c r="H59" s="1">
        <f aca="true" t="shared" si="21" ref="H59:S59">+H8+H11+H14+H38</f>
        <v>16</v>
      </c>
      <c r="I59" s="1">
        <f t="shared" si="21"/>
        <v>17</v>
      </c>
      <c r="J59" s="1">
        <f t="shared" si="21"/>
        <v>15</v>
      </c>
      <c r="K59" s="1">
        <f t="shared" si="21"/>
        <v>10</v>
      </c>
      <c r="L59" s="1">
        <f t="shared" si="21"/>
        <v>13</v>
      </c>
      <c r="M59" s="1">
        <f t="shared" si="21"/>
        <v>13</v>
      </c>
      <c r="N59" s="1">
        <f t="shared" si="21"/>
        <v>13</v>
      </c>
      <c r="O59" s="1">
        <f t="shared" si="21"/>
        <v>8</v>
      </c>
      <c r="P59" s="1">
        <f t="shared" si="21"/>
        <v>9</v>
      </c>
      <c r="Q59" s="1">
        <f t="shared" si="21"/>
        <v>8</v>
      </c>
      <c r="R59" s="1">
        <f t="shared" si="21"/>
        <v>18</v>
      </c>
      <c r="S59" s="1">
        <f t="shared" si="21"/>
        <v>17</v>
      </c>
    </row>
    <row r="60" spans="1:19" s="13" customFormat="1" ht="15" customHeight="1">
      <c r="A60" s="6"/>
      <c r="B60" s="5"/>
      <c r="C60" s="5"/>
      <c r="D60" s="5"/>
      <c r="E60" s="5"/>
      <c r="F60" s="5" t="s">
        <v>73</v>
      </c>
      <c r="G60" s="1">
        <f aca="true" t="shared" si="22" ref="G60:S60">+G9+G12+G15+G36+G39</f>
        <v>233</v>
      </c>
      <c r="H60" s="1">
        <f t="shared" si="22"/>
        <v>25</v>
      </c>
      <c r="I60" s="1">
        <f t="shared" si="22"/>
        <v>20</v>
      </c>
      <c r="J60" s="1">
        <f t="shared" si="22"/>
        <v>14</v>
      </c>
      <c r="K60" s="1">
        <f t="shared" si="22"/>
        <v>19</v>
      </c>
      <c r="L60" s="1">
        <f t="shared" si="22"/>
        <v>18</v>
      </c>
      <c r="M60" s="1">
        <f t="shared" si="22"/>
        <v>21</v>
      </c>
      <c r="N60" s="1">
        <f t="shared" si="22"/>
        <v>22</v>
      </c>
      <c r="O60" s="1">
        <f t="shared" si="22"/>
        <v>17</v>
      </c>
      <c r="P60" s="1">
        <f t="shared" si="22"/>
        <v>16</v>
      </c>
      <c r="Q60" s="1">
        <f t="shared" si="22"/>
        <v>18</v>
      </c>
      <c r="R60" s="1">
        <f t="shared" si="22"/>
        <v>20</v>
      </c>
      <c r="S60" s="1">
        <f t="shared" si="22"/>
        <v>23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C43:D44"/>
    <mergeCell ref="C46:D47"/>
    <mergeCell ref="C49:D50"/>
    <mergeCell ref="B5:F5"/>
    <mergeCell ref="B6:F6"/>
    <mergeCell ref="C31:D32"/>
    <mergeCell ref="B34:D35"/>
    <mergeCell ref="B37:D38"/>
    <mergeCell ref="C40:D41"/>
    <mergeCell ref="C19:D20"/>
    <mergeCell ref="D22:D23"/>
    <mergeCell ref="D25:D26"/>
    <mergeCell ref="D28:D29"/>
    <mergeCell ref="B7:D8"/>
    <mergeCell ref="B10:D11"/>
    <mergeCell ref="B13:D14"/>
    <mergeCell ref="C16:D17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83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3" t="s">
        <v>165</v>
      </c>
    </row>
    <row r="5" spans="1:19" s="10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0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0" customFormat="1" ht="15" customHeight="1">
      <c r="A7" s="31">
        <v>16500</v>
      </c>
      <c r="B7" s="32"/>
      <c r="C7" s="59" t="s">
        <v>152</v>
      </c>
      <c r="D7" s="66"/>
      <c r="E7" s="32"/>
      <c r="F7" s="24" t="s">
        <v>71</v>
      </c>
      <c r="G7" s="29">
        <f aca="true" t="shared" si="0" ref="G7:G51">SUM(H7:S7)</f>
        <v>0</v>
      </c>
      <c r="H7" s="33">
        <f>SUM(H8:H9)</f>
        <v>0</v>
      </c>
      <c r="I7" s="33">
        <f aca="true" t="shared" si="1" ref="I7:S7">SUM(I8:I9)</f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</row>
    <row r="8" spans="1:19" s="10" customFormat="1" ht="15" customHeight="1">
      <c r="A8" s="31"/>
      <c r="B8" s="43"/>
      <c r="C8" s="67"/>
      <c r="D8" s="67"/>
      <c r="E8" s="32"/>
      <c r="F8" s="32" t="s">
        <v>72</v>
      </c>
      <c r="G8" s="29">
        <f t="shared" si="0"/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spans="1:19" s="10" customFormat="1" ht="18.75" customHeight="1">
      <c r="A9" s="31"/>
      <c r="B9" s="32"/>
      <c r="C9" s="32"/>
      <c r="D9" s="32"/>
      <c r="E9" s="32"/>
      <c r="F9" s="32" t="s">
        <v>73</v>
      </c>
      <c r="G9" s="29">
        <f t="shared" si="0"/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s="10" customFormat="1" ht="15" customHeight="1">
      <c r="A10" s="31">
        <v>16600</v>
      </c>
      <c r="B10" s="32"/>
      <c r="C10" s="55" t="s">
        <v>112</v>
      </c>
      <c r="D10" s="67"/>
      <c r="E10" s="32"/>
      <c r="F10" s="24" t="s">
        <v>71</v>
      </c>
      <c r="G10" s="29">
        <f t="shared" si="0"/>
        <v>4</v>
      </c>
      <c r="H10" s="33">
        <f aca="true" t="shared" si="2" ref="H10:S10">SUM(H11:H12)</f>
        <v>0</v>
      </c>
      <c r="I10" s="33">
        <f t="shared" si="2"/>
        <v>0</v>
      </c>
      <c r="J10" s="33">
        <f t="shared" si="2"/>
        <v>1</v>
      </c>
      <c r="K10" s="33">
        <f t="shared" si="2"/>
        <v>0</v>
      </c>
      <c r="L10" s="33">
        <f t="shared" si="2"/>
        <v>0</v>
      </c>
      <c r="M10" s="33">
        <f t="shared" si="2"/>
        <v>1</v>
      </c>
      <c r="N10" s="33">
        <f t="shared" si="2"/>
        <v>0</v>
      </c>
      <c r="O10" s="33">
        <f t="shared" si="2"/>
        <v>0</v>
      </c>
      <c r="P10" s="33">
        <f t="shared" si="2"/>
        <v>1</v>
      </c>
      <c r="Q10" s="33">
        <f t="shared" si="2"/>
        <v>0</v>
      </c>
      <c r="R10" s="33">
        <f t="shared" si="2"/>
        <v>0</v>
      </c>
      <c r="S10" s="33">
        <f t="shared" si="2"/>
        <v>1</v>
      </c>
    </row>
    <row r="11" spans="1:19" s="10" customFormat="1" ht="15" customHeight="1">
      <c r="A11" s="31"/>
      <c r="B11" s="32"/>
      <c r="C11" s="67"/>
      <c r="D11" s="67"/>
      <c r="E11" s="32"/>
      <c r="F11" s="32" t="s">
        <v>72</v>
      </c>
      <c r="G11" s="29">
        <f t="shared" si="0"/>
        <v>3</v>
      </c>
      <c r="H11" s="34">
        <v>0</v>
      </c>
      <c r="I11" s="34">
        <v>0</v>
      </c>
      <c r="J11" s="34">
        <v>1</v>
      </c>
      <c r="K11" s="34">
        <v>0</v>
      </c>
      <c r="L11" s="34">
        <v>0</v>
      </c>
      <c r="M11" s="34">
        <v>1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1</v>
      </c>
    </row>
    <row r="12" spans="1:19" s="10" customFormat="1" ht="18.75" customHeight="1">
      <c r="A12" s="31"/>
      <c r="B12" s="32"/>
      <c r="C12" s="32"/>
      <c r="D12" s="32"/>
      <c r="E12" s="32"/>
      <c r="F12" s="32" t="s">
        <v>73</v>
      </c>
      <c r="G12" s="29">
        <f t="shared" si="0"/>
        <v>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1</v>
      </c>
      <c r="Q12" s="34">
        <v>0</v>
      </c>
      <c r="R12" s="34">
        <v>0</v>
      </c>
      <c r="S12" s="34">
        <v>0</v>
      </c>
    </row>
    <row r="13" spans="1:19" s="10" customFormat="1" ht="15" customHeight="1">
      <c r="A13" s="31">
        <v>17000</v>
      </c>
      <c r="B13" s="55" t="s">
        <v>153</v>
      </c>
      <c r="C13" s="67"/>
      <c r="D13" s="67"/>
      <c r="E13" s="32"/>
      <c r="F13" s="24" t="s">
        <v>71</v>
      </c>
      <c r="G13" s="29">
        <f t="shared" si="0"/>
        <v>26</v>
      </c>
      <c r="H13" s="33">
        <f aca="true" t="shared" si="3" ref="H13:S13">SUM(H14:H15)</f>
        <v>5</v>
      </c>
      <c r="I13" s="33">
        <f t="shared" si="3"/>
        <v>1</v>
      </c>
      <c r="J13" s="33">
        <f t="shared" si="3"/>
        <v>3</v>
      </c>
      <c r="K13" s="33">
        <f t="shared" si="3"/>
        <v>2</v>
      </c>
      <c r="L13" s="33">
        <f t="shared" si="3"/>
        <v>2</v>
      </c>
      <c r="M13" s="33">
        <f t="shared" si="3"/>
        <v>0</v>
      </c>
      <c r="N13" s="33">
        <f t="shared" si="3"/>
        <v>1</v>
      </c>
      <c r="O13" s="33">
        <f t="shared" si="3"/>
        <v>6</v>
      </c>
      <c r="P13" s="33">
        <f t="shared" si="3"/>
        <v>2</v>
      </c>
      <c r="Q13" s="33">
        <f t="shared" si="3"/>
        <v>0</v>
      </c>
      <c r="R13" s="33">
        <f t="shared" si="3"/>
        <v>3</v>
      </c>
      <c r="S13" s="33">
        <f t="shared" si="3"/>
        <v>1</v>
      </c>
    </row>
    <row r="14" spans="1:19" s="10" customFormat="1" ht="15" customHeight="1">
      <c r="A14" s="31"/>
      <c r="B14" s="67"/>
      <c r="C14" s="67"/>
      <c r="D14" s="67"/>
      <c r="E14" s="32"/>
      <c r="F14" s="32" t="s">
        <v>72</v>
      </c>
      <c r="G14" s="29">
        <f t="shared" si="0"/>
        <v>13</v>
      </c>
      <c r="H14" s="33">
        <f>H17+H20+H29+H32+H35</f>
        <v>5</v>
      </c>
      <c r="I14" s="33">
        <f aca="true" t="shared" si="4" ref="I14:Q14">I17+I20+I29+I32+I35</f>
        <v>1</v>
      </c>
      <c r="J14" s="33">
        <f t="shared" si="4"/>
        <v>2</v>
      </c>
      <c r="K14" s="33">
        <f t="shared" si="4"/>
        <v>1</v>
      </c>
      <c r="L14" s="33">
        <f t="shared" si="4"/>
        <v>1</v>
      </c>
      <c r="M14" s="33">
        <f t="shared" si="4"/>
        <v>0</v>
      </c>
      <c r="N14" s="33">
        <f t="shared" si="4"/>
        <v>0</v>
      </c>
      <c r="O14" s="33">
        <f t="shared" si="4"/>
        <v>2</v>
      </c>
      <c r="P14" s="33">
        <f t="shared" si="4"/>
        <v>1</v>
      </c>
      <c r="Q14" s="33">
        <f t="shared" si="4"/>
        <v>0</v>
      </c>
      <c r="R14" s="33">
        <f>R17+R20+R29+R32+R35</f>
        <v>0</v>
      </c>
      <c r="S14" s="33">
        <f>S17+S20+S29+S32+S35</f>
        <v>0</v>
      </c>
    </row>
    <row r="15" spans="1:19" s="10" customFormat="1" ht="18.75" customHeight="1">
      <c r="A15" s="31"/>
      <c r="B15" s="32"/>
      <c r="C15" s="32"/>
      <c r="D15" s="32"/>
      <c r="E15" s="32"/>
      <c r="F15" s="32" t="s">
        <v>73</v>
      </c>
      <c r="G15" s="29">
        <f t="shared" si="0"/>
        <v>13</v>
      </c>
      <c r="H15" s="33">
        <f>H18+H21+H30+H33+H36</f>
        <v>0</v>
      </c>
      <c r="I15" s="33">
        <f aca="true" t="shared" si="5" ref="I15:Q15">I18+I21+I30+I33+I36</f>
        <v>0</v>
      </c>
      <c r="J15" s="33">
        <f t="shared" si="5"/>
        <v>1</v>
      </c>
      <c r="K15" s="33">
        <f t="shared" si="5"/>
        <v>1</v>
      </c>
      <c r="L15" s="33">
        <f t="shared" si="5"/>
        <v>1</v>
      </c>
      <c r="M15" s="33">
        <f t="shared" si="5"/>
        <v>0</v>
      </c>
      <c r="N15" s="33">
        <f t="shared" si="5"/>
        <v>1</v>
      </c>
      <c r="O15" s="33">
        <f t="shared" si="5"/>
        <v>4</v>
      </c>
      <c r="P15" s="33">
        <f t="shared" si="5"/>
        <v>1</v>
      </c>
      <c r="Q15" s="33">
        <f t="shared" si="5"/>
        <v>0</v>
      </c>
      <c r="R15" s="33">
        <f>R18+R21+R30+R33+R36</f>
        <v>3</v>
      </c>
      <c r="S15" s="33">
        <f>S18+S21+S30+S33+S36</f>
        <v>1</v>
      </c>
    </row>
    <row r="16" spans="1:19" s="10" customFormat="1" ht="15" customHeight="1">
      <c r="A16" s="31">
        <v>17100</v>
      </c>
      <c r="B16" s="32"/>
      <c r="C16" s="55" t="s">
        <v>59</v>
      </c>
      <c r="D16" s="67"/>
      <c r="E16" s="32"/>
      <c r="F16" s="24" t="s">
        <v>71</v>
      </c>
      <c r="G16" s="29">
        <f t="shared" si="0"/>
        <v>2</v>
      </c>
      <c r="H16" s="33">
        <f aca="true" t="shared" si="6" ref="H16:S16">SUM(H17:H18)</f>
        <v>0</v>
      </c>
      <c r="I16" s="33">
        <f t="shared" si="6"/>
        <v>1</v>
      </c>
      <c r="J16" s="33">
        <f t="shared" si="6"/>
        <v>0</v>
      </c>
      <c r="K16" s="33">
        <f t="shared" si="6"/>
        <v>0</v>
      </c>
      <c r="L16" s="33">
        <f t="shared" si="6"/>
        <v>0</v>
      </c>
      <c r="M16" s="33">
        <f t="shared" si="6"/>
        <v>0</v>
      </c>
      <c r="N16" s="33">
        <f t="shared" si="6"/>
        <v>0</v>
      </c>
      <c r="O16" s="33">
        <f t="shared" si="6"/>
        <v>1</v>
      </c>
      <c r="P16" s="33">
        <f t="shared" si="6"/>
        <v>0</v>
      </c>
      <c r="Q16" s="33">
        <f t="shared" si="6"/>
        <v>0</v>
      </c>
      <c r="R16" s="33">
        <f t="shared" si="6"/>
        <v>0</v>
      </c>
      <c r="S16" s="33">
        <f t="shared" si="6"/>
        <v>0</v>
      </c>
    </row>
    <row r="17" spans="1:19" s="10" customFormat="1" ht="15" customHeight="1">
      <c r="A17" s="31"/>
      <c r="B17" s="32"/>
      <c r="C17" s="67"/>
      <c r="D17" s="67"/>
      <c r="E17" s="32"/>
      <c r="F17" s="32" t="s">
        <v>72</v>
      </c>
      <c r="G17" s="29">
        <f t="shared" si="0"/>
        <v>1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10" customFormat="1" ht="18.75" customHeight="1">
      <c r="A18" s="31"/>
      <c r="B18" s="32"/>
      <c r="C18" s="32"/>
      <c r="D18" s="32"/>
      <c r="E18" s="32"/>
      <c r="F18" s="32" t="s">
        <v>73</v>
      </c>
      <c r="G18" s="29">
        <f t="shared" si="0"/>
        <v>1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1</v>
      </c>
      <c r="P18" s="34">
        <v>0</v>
      </c>
      <c r="Q18" s="34">
        <v>0</v>
      </c>
      <c r="R18" s="34">
        <v>0</v>
      </c>
      <c r="S18" s="34">
        <v>0</v>
      </c>
    </row>
    <row r="19" spans="1:19" s="10" customFormat="1" ht="15" customHeight="1">
      <c r="A19" s="31">
        <v>17200</v>
      </c>
      <c r="B19" s="32"/>
      <c r="C19" s="55" t="s">
        <v>60</v>
      </c>
      <c r="D19" s="67"/>
      <c r="E19" s="32"/>
      <c r="F19" s="24" t="s">
        <v>71</v>
      </c>
      <c r="G19" s="29">
        <f t="shared" si="0"/>
        <v>16</v>
      </c>
      <c r="H19" s="33">
        <f aca="true" t="shared" si="7" ref="H19:S19">SUM(H20:H21)</f>
        <v>3</v>
      </c>
      <c r="I19" s="33">
        <f t="shared" si="7"/>
        <v>0</v>
      </c>
      <c r="J19" s="33">
        <f t="shared" si="7"/>
        <v>3</v>
      </c>
      <c r="K19" s="33">
        <f t="shared" si="7"/>
        <v>1</v>
      </c>
      <c r="L19" s="33">
        <f t="shared" si="7"/>
        <v>1</v>
      </c>
      <c r="M19" s="33">
        <f t="shared" si="7"/>
        <v>0</v>
      </c>
      <c r="N19" s="33">
        <f t="shared" si="7"/>
        <v>1</v>
      </c>
      <c r="O19" s="33">
        <f t="shared" si="7"/>
        <v>4</v>
      </c>
      <c r="P19" s="33">
        <f t="shared" si="7"/>
        <v>1</v>
      </c>
      <c r="Q19" s="33">
        <f t="shared" si="7"/>
        <v>0</v>
      </c>
      <c r="R19" s="33">
        <f t="shared" si="7"/>
        <v>1</v>
      </c>
      <c r="S19" s="33">
        <f t="shared" si="7"/>
        <v>1</v>
      </c>
    </row>
    <row r="20" spans="1:19" s="10" customFormat="1" ht="15" customHeight="1">
      <c r="A20" s="31"/>
      <c r="B20" s="32"/>
      <c r="C20" s="67"/>
      <c r="D20" s="67"/>
      <c r="E20" s="32"/>
      <c r="F20" s="32" t="s">
        <v>72</v>
      </c>
      <c r="G20" s="29">
        <f t="shared" si="0"/>
        <v>8</v>
      </c>
      <c r="H20" s="33">
        <f>H23+H26</f>
        <v>3</v>
      </c>
      <c r="I20" s="33">
        <f aca="true" t="shared" si="8" ref="I20:Q20">I23+I26</f>
        <v>0</v>
      </c>
      <c r="J20" s="33">
        <f t="shared" si="8"/>
        <v>2</v>
      </c>
      <c r="K20" s="33">
        <f t="shared" si="8"/>
        <v>1</v>
      </c>
      <c r="L20" s="33">
        <f t="shared" si="8"/>
        <v>0</v>
      </c>
      <c r="M20" s="33">
        <f t="shared" si="8"/>
        <v>0</v>
      </c>
      <c r="N20" s="33">
        <f t="shared" si="8"/>
        <v>0</v>
      </c>
      <c r="O20" s="33">
        <f t="shared" si="8"/>
        <v>2</v>
      </c>
      <c r="P20" s="33">
        <f t="shared" si="8"/>
        <v>0</v>
      </c>
      <c r="Q20" s="33">
        <f t="shared" si="8"/>
        <v>0</v>
      </c>
      <c r="R20" s="33">
        <f>R23+R26</f>
        <v>0</v>
      </c>
      <c r="S20" s="33">
        <f>S23+S26</f>
        <v>0</v>
      </c>
    </row>
    <row r="21" spans="1:19" s="10" customFormat="1" ht="18.75" customHeight="1">
      <c r="A21" s="31"/>
      <c r="B21" s="32"/>
      <c r="C21" s="32"/>
      <c r="D21" s="32"/>
      <c r="E21" s="32"/>
      <c r="F21" s="32" t="s">
        <v>73</v>
      </c>
      <c r="G21" s="29">
        <f t="shared" si="0"/>
        <v>8</v>
      </c>
      <c r="H21" s="33">
        <f>H24+H27</f>
        <v>0</v>
      </c>
      <c r="I21" s="33">
        <f aca="true" t="shared" si="9" ref="I21:Q21">I24+I27</f>
        <v>0</v>
      </c>
      <c r="J21" s="33">
        <f t="shared" si="9"/>
        <v>1</v>
      </c>
      <c r="K21" s="33">
        <f t="shared" si="9"/>
        <v>0</v>
      </c>
      <c r="L21" s="33">
        <f t="shared" si="9"/>
        <v>1</v>
      </c>
      <c r="M21" s="33">
        <f t="shared" si="9"/>
        <v>0</v>
      </c>
      <c r="N21" s="33">
        <f t="shared" si="9"/>
        <v>1</v>
      </c>
      <c r="O21" s="33">
        <f t="shared" si="9"/>
        <v>2</v>
      </c>
      <c r="P21" s="33">
        <f t="shared" si="9"/>
        <v>1</v>
      </c>
      <c r="Q21" s="33">
        <f t="shared" si="9"/>
        <v>0</v>
      </c>
      <c r="R21" s="33">
        <f>R24+R27</f>
        <v>1</v>
      </c>
      <c r="S21" s="33">
        <f>S24+S27</f>
        <v>1</v>
      </c>
    </row>
    <row r="22" spans="1:19" s="10" customFormat="1" ht="15" customHeight="1">
      <c r="A22" s="31">
        <v>17201</v>
      </c>
      <c r="B22" s="32"/>
      <c r="C22" s="32"/>
      <c r="D22" s="55" t="s">
        <v>61</v>
      </c>
      <c r="E22" s="32"/>
      <c r="F22" s="24" t="s">
        <v>71</v>
      </c>
      <c r="G22" s="29">
        <f t="shared" si="0"/>
        <v>11</v>
      </c>
      <c r="H22" s="33">
        <f aca="true" t="shared" si="10" ref="H22:S22">SUM(H23:H24)</f>
        <v>2</v>
      </c>
      <c r="I22" s="33">
        <f t="shared" si="10"/>
        <v>0</v>
      </c>
      <c r="J22" s="33">
        <f t="shared" si="10"/>
        <v>3</v>
      </c>
      <c r="K22" s="33">
        <f t="shared" si="10"/>
        <v>0</v>
      </c>
      <c r="L22" s="33">
        <f t="shared" si="10"/>
        <v>1</v>
      </c>
      <c r="M22" s="33">
        <f t="shared" si="10"/>
        <v>0</v>
      </c>
      <c r="N22" s="33">
        <f t="shared" si="10"/>
        <v>0</v>
      </c>
      <c r="O22" s="33">
        <f t="shared" si="10"/>
        <v>3</v>
      </c>
      <c r="P22" s="33">
        <f t="shared" si="10"/>
        <v>1</v>
      </c>
      <c r="Q22" s="33">
        <f t="shared" si="10"/>
        <v>0</v>
      </c>
      <c r="R22" s="33">
        <f t="shared" si="10"/>
        <v>1</v>
      </c>
      <c r="S22" s="33">
        <f t="shared" si="10"/>
        <v>0</v>
      </c>
    </row>
    <row r="23" spans="1:19" s="10" customFormat="1" ht="15" customHeight="1">
      <c r="A23" s="31"/>
      <c r="B23" s="32"/>
      <c r="C23" s="32"/>
      <c r="D23" s="55"/>
      <c r="E23" s="32"/>
      <c r="F23" s="32" t="s">
        <v>72</v>
      </c>
      <c r="G23" s="29">
        <f t="shared" si="0"/>
        <v>5</v>
      </c>
      <c r="H23" s="34">
        <v>2</v>
      </c>
      <c r="I23" s="34">
        <v>0</v>
      </c>
      <c r="J23" s="34">
        <v>2</v>
      </c>
      <c r="K23" s="34">
        <v>0</v>
      </c>
      <c r="L23" s="34">
        <v>0</v>
      </c>
      <c r="M23" s="34">
        <v>0</v>
      </c>
      <c r="N23" s="34">
        <v>0</v>
      </c>
      <c r="O23" s="34">
        <v>1</v>
      </c>
      <c r="P23" s="34">
        <v>0</v>
      </c>
      <c r="Q23" s="34">
        <v>0</v>
      </c>
      <c r="R23" s="34">
        <v>0</v>
      </c>
      <c r="S23" s="34">
        <v>0</v>
      </c>
    </row>
    <row r="24" spans="1:19" s="10" customFormat="1" ht="18.75" customHeight="1">
      <c r="A24" s="31"/>
      <c r="B24" s="32"/>
      <c r="C24" s="32"/>
      <c r="D24" s="32"/>
      <c r="E24" s="32"/>
      <c r="F24" s="32" t="s">
        <v>73</v>
      </c>
      <c r="G24" s="29">
        <f t="shared" si="0"/>
        <v>6</v>
      </c>
      <c r="H24" s="34">
        <v>0</v>
      </c>
      <c r="I24" s="34">
        <v>0</v>
      </c>
      <c r="J24" s="34">
        <v>1</v>
      </c>
      <c r="K24" s="34">
        <v>0</v>
      </c>
      <c r="L24" s="34">
        <v>1</v>
      </c>
      <c r="M24" s="34">
        <v>0</v>
      </c>
      <c r="N24" s="34">
        <v>0</v>
      </c>
      <c r="O24" s="34">
        <v>2</v>
      </c>
      <c r="P24" s="34">
        <v>1</v>
      </c>
      <c r="Q24" s="34">
        <v>0</v>
      </c>
      <c r="R24" s="34">
        <v>1</v>
      </c>
      <c r="S24" s="34">
        <v>0</v>
      </c>
    </row>
    <row r="25" spans="1:19" s="10" customFormat="1" ht="15" customHeight="1">
      <c r="A25" s="31">
        <v>17202</v>
      </c>
      <c r="B25" s="32"/>
      <c r="C25" s="32"/>
      <c r="D25" s="55" t="s">
        <v>113</v>
      </c>
      <c r="E25" s="32"/>
      <c r="F25" s="24" t="s">
        <v>71</v>
      </c>
      <c r="G25" s="29">
        <f t="shared" si="0"/>
        <v>5</v>
      </c>
      <c r="H25" s="33">
        <f aca="true" t="shared" si="11" ref="H25:S25">SUM(H26:H27)</f>
        <v>1</v>
      </c>
      <c r="I25" s="33">
        <f t="shared" si="11"/>
        <v>0</v>
      </c>
      <c r="J25" s="33">
        <f t="shared" si="11"/>
        <v>0</v>
      </c>
      <c r="K25" s="33">
        <f t="shared" si="11"/>
        <v>1</v>
      </c>
      <c r="L25" s="33">
        <f t="shared" si="11"/>
        <v>0</v>
      </c>
      <c r="M25" s="33">
        <f t="shared" si="11"/>
        <v>0</v>
      </c>
      <c r="N25" s="33">
        <f t="shared" si="11"/>
        <v>1</v>
      </c>
      <c r="O25" s="33">
        <f t="shared" si="11"/>
        <v>1</v>
      </c>
      <c r="P25" s="33">
        <f t="shared" si="11"/>
        <v>0</v>
      </c>
      <c r="Q25" s="33">
        <f t="shared" si="11"/>
        <v>0</v>
      </c>
      <c r="R25" s="33">
        <f t="shared" si="11"/>
        <v>0</v>
      </c>
      <c r="S25" s="33">
        <f t="shared" si="11"/>
        <v>1</v>
      </c>
    </row>
    <row r="26" spans="1:19" s="10" customFormat="1" ht="15" customHeight="1">
      <c r="A26" s="31"/>
      <c r="B26" s="32"/>
      <c r="C26" s="32"/>
      <c r="D26" s="55"/>
      <c r="E26" s="32"/>
      <c r="F26" s="32" t="s">
        <v>72</v>
      </c>
      <c r="G26" s="29">
        <f t="shared" si="0"/>
        <v>3</v>
      </c>
      <c r="H26" s="34">
        <v>1</v>
      </c>
      <c r="I26" s="34">
        <v>0</v>
      </c>
      <c r="J26" s="34">
        <v>0</v>
      </c>
      <c r="K26" s="34">
        <v>1</v>
      </c>
      <c r="L26" s="34">
        <v>0</v>
      </c>
      <c r="M26" s="34">
        <v>0</v>
      </c>
      <c r="N26" s="34">
        <v>0</v>
      </c>
      <c r="O26" s="34">
        <v>1</v>
      </c>
      <c r="P26" s="34">
        <v>0</v>
      </c>
      <c r="Q26" s="34">
        <v>0</v>
      </c>
      <c r="R26" s="34">
        <v>0</v>
      </c>
      <c r="S26" s="34">
        <v>0</v>
      </c>
    </row>
    <row r="27" spans="1:19" s="10" customFormat="1" ht="18.75" customHeight="1">
      <c r="A27" s="31"/>
      <c r="B27" s="32"/>
      <c r="C27" s="32"/>
      <c r="D27" s="32"/>
      <c r="E27" s="32"/>
      <c r="F27" s="32" t="s">
        <v>73</v>
      </c>
      <c r="G27" s="29">
        <f t="shared" si="0"/>
        <v>2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1</v>
      </c>
      <c r="O27" s="34">
        <v>0</v>
      </c>
      <c r="P27" s="34">
        <v>0</v>
      </c>
      <c r="Q27" s="34">
        <v>0</v>
      </c>
      <c r="R27" s="34">
        <v>0</v>
      </c>
      <c r="S27" s="34">
        <v>1</v>
      </c>
    </row>
    <row r="28" spans="1:19" s="10" customFormat="1" ht="15" customHeight="1">
      <c r="A28" s="31">
        <v>17300</v>
      </c>
      <c r="B28" s="32"/>
      <c r="C28" s="55" t="s">
        <v>62</v>
      </c>
      <c r="D28" s="67"/>
      <c r="E28" s="32"/>
      <c r="F28" s="24" t="s">
        <v>71</v>
      </c>
      <c r="G28" s="29">
        <f t="shared" si="0"/>
        <v>1</v>
      </c>
      <c r="H28" s="33">
        <f aca="true" t="shared" si="12" ref="H28:S28">SUM(H29:H30)</f>
        <v>0</v>
      </c>
      <c r="I28" s="33">
        <f t="shared" si="12"/>
        <v>0</v>
      </c>
      <c r="J28" s="33">
        <f t="shared" si="12"/>
        <v>0</v>
      </c>
      <c r="K28" s="33">
        <f t="shared" si="12"/>
        <v>1</v>
      </c>
      <c r="L28" s="33">
        <f t="shared" si="12"/>
        <v>0</v>
      </c>
      <c r="M28" s="33">
        <f t="shared" si="12"/>
        <v>0</v>
      </c>
      <c r="N28" s="33">
        <f t="shared" si="12"/>
        <v>0</v>
      </c>
      <c r="O28" s="33">
        <f t="shared" si="12"/>
        <v>0</v>
      </c>
      <c r="P28" s="33">
        <f t="shared" si="12"/>
        <v>0</v>
      </c>
      <c r="Q28" s="33">
        <f t="shared" si="12"/>
        <v>0</v>
      </c>
      <c r="R28" s="33">
        <f t="shared" si="12"/>
        <v>0</v>
      </c>
      <c r="S28" s="33">
        <f t="shared" si="12"/>
        <v>0</v>
      </c>
    </row>
    <row r="29" spans="1:19" s="10" customFormat="1" ht="15" customHeight="1">
      <c r="A29" s="31"/>
      <c r="B29" s="32"/>
      <c r="C29" s="67"/>
      <c r="D29" s="67"/>
      <c r="E29" s="32"/>
      <c r="F29" s="32" t="s">
        <v>72</v>
      </c>
      <c r="G29" s="29">
        <f t="shared" si="0"/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spans="1:19" s="10" customFormat="1" ht="18.75" customHeight="1">
      <c r="A30" s="31"/>
      <c r="B30" s="32"/>
      <c r="C30" s="32"/>
      <c r="D30" s="32"/>
      <c r="E30" s="32"/>
      <c r="F30" s="32" t="s">
        <v>73</v>
      </c>
      <c r="G30" s="29">
        <f t="shared" si="0"/>
        <v>1</v>
      </c>
      <c r="H30" s="34">
        <v>0</v>
      </c>
      <c r="I30" s="34">
        <v>0</v>
      </c>
      <c r="J30" s="34">
        <v>0</v>
      </c>
      <c r="K30" s="34">
        <v>1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</row>
    <row r="31" spans="1:19" s="10" customFormat="1" ht="15" customHeight="1">
      <c r="A31" s="31">
        <v>17400</v>
      </c>
      <c r="B31" s="32"/>
      <c r="C31" s="55" t="s">
        <v>114</v>
      </c>
      <c r="D31" s="67"/>
      <c r="E31" s="32"/>
      <c r="F31" s="24" t="s">
        <v>71</v>
      </c>
      <c r="G31" s="29">
        <f t="shared" si="0"/>
        <v>3</v>
      </c>
      <c r="H31" s="33">
        <f aca="true" t="shared" si="13" ref="H31:S31">SUM(H32:H33)</f>
        <v>1</v>
      </c>
      <c r="I31" s="33">
        <f t="shared" si="13"/>
        <v>0</v>
      </c>
      <c r="J31" s="33">
        <f t="shared" si="13"/>
        <v>0</v>
      </c>
      <c r="K31" s="33">
        <f t="shared" si="13"/>
        <v>0</v>
      </c>
      <c r="L31" s="33">
        <f t="shared" si="13"/>
        <v>0</v>
      </c>
      <c r="M31" s="33">
        <f t="shared" si="13"/>
        <v>0</v>
      </c>
      <c r="N31" s="33">
        <f t="shared" si="13"/>
        <v>0</v>
      </c>
      <c r="O31" s="33">
        <f t="shared" si="13"/>
        <v>0</v>
      </c>
      <c r="P31" s="33">
        <f t="shared" si="13"/>
        <v>0</v>
      </c>
      <c r="Q31" s="33">
        <f t="shared" si="13"/>
        <v>0</v>
      </c>
      <c r="R31" s="33">
        <f t="shared" si="13"/>
        <v>2</v>
      </c>
      <c r="S31" s="33">
        <f t="shared" si="13"/>
        <v>0</v>
      </c>
    </row>
    <row r="32" spans="1:19" s="10" customFormat="1" ht="15" customHeight="1">
      <c r="A32" s="31"/>
      <c r="B32" s="32"/>
      <c r="C32" s="67"/>
      <c r="D32" s="67"/>
      <c r="E32" s="32"/>
      <c r="F32" s="32" t="s">
        <v>72</v>
      </c>
      <c r="G32" s="29">
        <f t="shared" si="0"/>
        <v>1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</row>
    <row r="33" spans="1:19" s="10" customFormat="1" ht="18.75" customHeight="1">
      <c r="A33" s="31"/>
      <c r="B33" s="32"/>
      <c r="C33" s="32"/>
      <c r="D33" s="32"/>
      <c r="E33" s="32"/>
      <c r="F33" s="32" t="s">
        <v>73</v>
      </c>
      <c r="G33" s="29">
        <f t="shared" si="0"/>
        <v>2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2</v>
      </c>
      <c r="S33" s="34">
        <v>0</v>
      </c>
    </row>
    <row r="34" spans="1:19" s="10" customFormat="1" ht="15" customHeight="1">
      <c r="A34" s="31">
        <v>17500</v>
      </c>
      <c r="B34" s="32"/>
      <c r="C34" s="55" t="s">
        <v>154</v>
      </c>
      <c r="D34" s="67"/>
      <c r="E34" s="32"/>
      <c r="F34" s="24" t="s">
        <v>71</v>
      </c>
      <c r="G34" s="29">
        <f t="shared" si="0"/>
        <v>4</v>
      </c>
      <c r="H34" s="33">
        <f aca="true" t="shared" si="14" ref="H34:S34">SUM(H35:H36)</f>
        <v>1</v>
      </c>
      <c r="I34" s="33">
        <f t="shared" si="14"/>
        <v>0</v>
      </c>
      <c r="J34" s="33">
        <f t="shared" si="14"/>
        <v>0</v>
      </c>
      <c r="K34" s="33">
        <f t="shared" si="14"/>
        <v>0</v>
      </c>
      <c r="L34" s="33">
        <f t="shared" si="14"/>
        <v>1</v>
      </c>
      <c r="M34" s="33">
        <f t="shared" si="14"/>
        <v>0</v>
      </c>
      <c r="N34" s="33">
        <f t="shared" si="14"/>
        <v>0</v>
      </c>
      <c r="O34" s="33">
        <f t="shared" si="14"/>
        <v>1</v>
      </c>
      <c r="P34" s="33">
        <f t="shared" si="14"/>
        <v>1</v>
      </c>
      <c r="Q34" s="33">
        <f t="shared" si="14"/>
        <v>0</v>
      </c>
      <c r="R34" s="33">
        <f t="shared" si="14"/>
        <v>0</v>
      </c>
      <c r="S34" s="33">
        <f t="shared" si="14"/>
        <v>0</v>
      </c>
    </row>
    <row r="35" spans="1:19" s="10" customFormat="1" ht="15" customHeight="1">
      <c r="A35" s="31"/>
      <c r="B35" s="32"/>
      <c r="C35" s="67"/>
      <c r="D35" s="67"/>
      <c r="E35" s="32"/>
      <c r="F35" s="32" t="s">
        <v>72</v>
      </c>
      <c r="G35" s="29">
        <f t="shared" si="0"/>
        <v>3</v>
      </c>
      <c r="H35" s="34">
        <v>1</v>
      </c>
      <c r="I35" s="34">
        <v>0</v>
      </c>
      <c r="J35" s="34">
        <v>0</v>
      </c>
      <c r="K35" s="34">
        <v>0</v>
      </c>
      <c r="L35" s="34">
        <v>1</v>
      </c>
      <c r="M35" s="34">
        <v>0</v>
      </c>
      <c r="N35" s="34">
        <v>0</v>
      </c>
      <c r="O35" s="34">
        <v>0</v>
      </c>
      <c r="P35" s="34">
        <v>1</v>
      </c>
      <c r="Q35" s="34">
        <v>0</v>
      </c>
      <c r="R35" s="34">
        <v>0</v>
      </c>
      <c r="S35" s="34">
        <v>0</v>
      </c>
    </row>
    <row r="36" spans="1:19" s="10" customFormat="1" ht="18.75" customHeight="1">
      <c r="A36" s="31"/>
      <c r="B36" s="32"/>
      <c r="C36" s="32"/>
      <c r="D36" s="32"/>
      <c r="E36" s="32"/>
      <c r="F36" s="32" t="s">
        <v>73</v>
      </c>
      <c r="G36" s="29">
        <f t="shared" si="0"/>
        <v>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1</v>
      </c>
      <c r="P36" s="34">
        <v>0</v>
      </c>
      <c r="Q36" s="34">
        <v>0</v>
      </c>
      <c r="R36" s="34">
        <v>0</v>
      </c>
      <c r="S36" s="34">
        <v>0</v>
      </c>
    </row>
    <row r="37" spans="1:19" s="10" customFormat="1" ht="15" customHeight="1">
      <c r="A37" s="31">
        <v>18000</v>
      </c>
      <c r="B37" s="55" t="s">
        <v>155</v>
      </c>
      <c r="C37" s="67"/>
      <c r="D37" s="67"/>
      <c r="E37" s="32"/>
      <c r="F37" s="24" t="s">
        <v>71</v>
      </c>
      <c r="G37" s="29">
        <f t="shared" si="0"/>
        <v>281</v>
      </c>
      <c r="H37" s="33">
        <f aca="true" t="shared" si="15" ref="H37:S37">SUM(H38:H39)</f>
        <v>34</v>
      </c>
      <c r="I37" s="33">
        <f t="shared" si="15"/>
        <v>31</v>
      </c>
      <c r="J37" s="33">
        <f t="shared" si="15"/>
        <v>28</v>
      </c>
      <c r="K37" s="33">
        <f t="shared" si="15"/>
        <v>27</v>
      </c>
      <c r="L37" s="33">
        <f t="shared" si="15"/>
        <v>21</v>
      </c>
      <c r="M37" s="33">
        <f t="shared" si="15"/>
        <v>21</v>
      </c>
      <c r="N37" s="33">
        <f t="shared" si="15"/>
        <v>18</v>
      </c>
      <c r="O37" s="33">
        <f t="shared" si="15"/>
        <v>18</v>
      </c>
      <c r="P37" s="33">
        <f t="shared" si="15"/>
        <v>19</v>
      </c>
      <c r="Q37" s="33">
        <f t="shared" si="15"/>
        <v>21</v>
      </c>
      <c r="R37" s="33">
        <f t="shared" si="15"/>
        <v>18</v>
      </c>
      <c r="S37" s="33">
        <f t="shared" si="15"/>
        <v>25</v>
      </c>
    </row>
    <row r="38" spans="1:19" s="10" customFormat="1" ht="15" customHeight="1">
      <c r="A38" s="31"/>
      <c r="B38" s="67"/>
      <c r="C38" s="67"/>
      <c r="D38" s="67"/>
      <c r="E38" s="32"/>
      <c r="F38" s="32" t="s">
        <v>72</v>
      </c>
      <c r="G38" s="29">
        <f t="shared" si="0"/>
        <v>94</v>
      </c>
      <c r="H38" s="33">
        <f>H41+H44+H47</f>
        <v>13</v>
      </c>
      <c r="I38" s="33">
        <f aca="true" t="shared" si="16" ref="I38:P38">I41+I44+I47</f>
        <v>8</v>
      </c>
      <c r="J38" s="33">
        <f t="shared" si="16"/>
        <v>9</v>
      </c>
      <c r="K38" s="33">
        <f t="shared" si="16"/>
        <v>6</v>
      </c>
      <c r="L38" s="33">
        <f t="shared" si="16"/>
        <v>5</v>
      </c>
      <c r="M38" s="33">
        <f t="shared" si="16"/>
        <v>5</v>
      </c>
      <c r="N38" s="33">
        <f t="shared" si="16"/>
        <v>8</v>
      </c>
      <c r="O38" s="33">
        <f t="shared" si="16"/>
        <v>7</v>
      </c>
      <c r="P38" s="33">
        <f t="shared" si="16"/>
        <v>7</v>
      </c>
      <c r="Q38" s="33">
        <f aca="true" t="shared" si="17" ref="Q38:S39">Q41+Q44+Q47</f>
        <v>5</v>
      </c>
      <c r="R38" s="33">
        <f t="shared" si="17"/>
        <v>8</v>
      </c>
      <c r="S38" s="33">
        <f t="shared" si="17"/>
        <v>13</v>
      </c>
    </row>
    <row r="39" spans="1:19" s="10" customFormat="1" ht="18.75" customHeight="1">
      <c r="A39" s="31"/>
      <c r="B39" s="32"/>
      <c r="C39" s="32"/>
      <c r="D39" s="32"/>
      <c r="E39" s="32"/>
      <c r="F39" s="32" t="s">
        <v>73</v>
      </c>
      <c r="G39" s="29">
        <f t="shared" si="0"/>
        <v>187</v>
      </c>
      <c r="H39" s="33">
        <f>H42+H45+H48</f>
        <v>21</v>
      </c>
      <c r="I39" s="33">
        <f aca="true" t="shared" si="18" ref="I39:P39">I42+I45+I48</f>
        <v>23</v>
      </c>
      <c r="J39" s="33">
        <f t="shared" si="18"/>
        <v>19</v>
      </c>
      <c r="K39" s="33">
        <f t="shared" si="18"/>
        <v>21</v>
      </c>
      <c r="L39" s="33">
        <f t="shared" si="18"/>
        <v>16</v>
      </c>
      <c r="M39" s="33">
        <f t="shared" si="18"/>
        <v>16</v>
      </c>
      <c r="N39" s="33">
        <f t="shared" si="18"/>
        <v>10</v>
      </c>
      <c r="O39" s="33">
        <f t="shared" si="18"/>
        <v>11</v>
      </c>
      <c r="P39" s="33">
        <f t="shared" si="18"/>
        <v>12</v>
      </c>
      <c r="Q39" s="33">
        <f t="shared" si="17"/>
        <v>16</v>
      </c>
      <c r="R39" s="33">
        <f t="shared" si="17"/>
        <v>10</v>
      </c>
      <c r="S39" s="33">
        <f t="shared" si="17"/>
        <v>12</v>
      </c>
    </row>
    <row r="40" spans="1:19" s="10" customFormat="1" ht="15" customHeight="1">
      <c r="A40" s="31">
        <v>18100</v>
      </c>
      <c r="B40" s="32"/>
      <c r="C40" s="55" t="s">
        <v>156</v>
      </c>
      <c r="D40" s="67"/>
      <c r="E40" s="32"/>
      <c r="F40" s="24" t="s">
        <v>71</v>
      </c>
      <c r="G40" s="29">
        <f t="shared" si="0"/>
        <v>241</v>
      </c>
      <c r="H40" s="33">
        <f aca="true" t="shared" si="19" ref="H40:S40">SUM(H41:H42)</f>
        <v>29</v>
      </c>
      <c r="I40" s="33">
        <f t="shared" si="19"/>
        <v>28</v>
      </c>
      <c r="J40" s="33">
        <f t="shared" si="19"/>
        <v>24</v>
      </c>
      <c r="K40" s="33">
        <f t="shared" si="19"/>
        <v>24</v>
      </c>
      <c r="L40" s="33">
        <f t="shared" si="19"/>
        <v>19</v>
      </c>
      <c r="M40" s="33">
        <f t="shared" si="19"/>
        <v>17</v>
      </c>
      <c r="N40" s="33">
        <f t="shared" si="19"/>
        <v>17</v>
      </c>
      <c r="O40" s="33">
        <f t="shared" si="19"/>
        <v>14</v>
      </c>
      <c r="P40" s="33">
        <f t="shared" si="19"/>
        <v>17</v>
      </c>
      <c r="Q40" s="33">
        <f t="shared" si="19"/>
        <v>18</v>
      </c>
      <c r="R40" s="33">
        <f t="shared" si="19"/>
        <v>14</v>
      </c>
      <c r="S40" s="33">
        <f t="shared" si="19"/>
        <v>20</v>
      </c>
    </row>
    <row r="41" spans="1:19" s="10" customFormat="1" ht="15" customHeight="1">
      <c r="A41" s="31"/>
      <c r="B41" s="32"/>
      <c r="C41" s="67"/>
      <c r="D41" s="67"/>
      <c r="E41" s="32"/>
      <c r="F41" s="32" t="s">
        <v>72</v>
      </c>
      <c r="G41" s="29">
        <f t="shared" si="0"/>
        <v>75</v>
      </c>
      <c r="H41" s="34">
        <v>11</v>
      </c>
      <c r="I41" s="34">
        <v>7</v>
      </c>
      <c r="J41" s="34">
        <v>6</v>
      </c>
      <c r="K41" s="34">
        <v>5</v>
      </c>
      <c r="L41" s="34">
        <v>4</v>
      </c>
      <c r="M41" s="34">
        <v>4</v>
      </c>
      <c r="N41" s="34">
        <v>8</v>
      </c>
      <c r="O41" s="34">
        <v>5</v>
      </c>
      <c r="P41" s="34">
        <v>6</v>
      </c>
      <c r="Q41" s="34">
        <v>4</v>
      </c>
      <c r="R41" s="34">
        <v>6</v>
      </c>
      <c r="S41" s="34">
        <v>9</v>
      </c>
    </row>
    <row r="42" spans="1:19" s="13" customFormat="1" ht="18.75" customHeight="1">
      <c r="A42" s="38"/>
      <c r="B42" s="37"/>
      <c r="C42" s="37"/>
      <c r="D42" s="37"/>
      <c r="E42" s="37"/>
      <c r="F42" s="37" t="s">
        <v>73</v>
      </c>
      <c r="G42" s="29">
        <f t="shared" si="0"/>
        <v>166</v>
      </c>
      <c r="H42" s="34">
        <v>18</v>
      </c>
      <c r="I42" s="34">
        <v>21</v>
      </c>
      <c r="J42" s="34">
        <v>18</v>
      </c>
      <c r="K42" s="34">
        <v>19</v>
      </c>
      <c r="L42" s="34">
        <v>15</v>
      </c>
      <c r="M42" s="34">
        <v>13</v>
      </c>
      <c r="N42" s="34">
        <v>9</v>
      </c>
      <c r="O42" s="34">
        <v>9</v>
      </c>
      <c r="P42" s="34">
        <v>11</v>
      </c>
      <c r="Q42" s="34">
        <v>14</v>
      </c>
      <c r="R42" s="34">
        <v>8</v>
      </c>
      <c r="S42" s="34">
        <v>11</v>
      </c>
    </row>
    <row r="43" spans="1:19" s="13" customFormat="1" ht="15" customHeight="1">
      <c r="A43" s="38">
        <v>18200</v>
      </c>
      <c r="B43" s="37"/>
      <c r="C43" s="58" t="s">
        <v>63</v>
      </c>
      <c r="D43" s="67"/>
      <c r="E43" s="37"/>
      <c r="F43" s="35" t="s">
        <v>71</v>
      </c>
      <c r="G43" s="29">
        <f t="shared" si="0"/>
        <v>3</v>
      </c>
      <c r="H43" s="33">
        <f aca="true" t="shared" si="20" ref="H43:S43">SUM(H44:H45)</f>
        <v>0</v>
      </c>
      <c r="I43" s="33">
        <f t="shared" si="20"/>
        <v>0</v>
      </c>
      <c r="J43" s="33">
        <f t="shared" si="20"/>
        <v>0</v>
      </c>
      <c r="K43" s="33">
        <f t="shared" si="20"/>
        <v>0</v>
      </c>
      <c r="L43" s="33">
        <f t="shared" si="20"/>
        <v>0</v>
      </c>
      <c r="M43" s="33">
        <f t="shared" si="20"/>
        <v>0</v>
      </c>
      <c r="N43" s="33">
        <f t="shared" si="20"/>
        <v>0</v>
      </c>
      <c r="O43" s="33">
        <f t="shared" si="20"/>
        <v>1</v>
      </c>
      <c r="P43" s="33">
        <f t="shared" si="20"/>
        <v>0</v>
      </c>
      <c r="Q43" s="33">
        <f t="shared" si="20"/>
        <v>1</v>
      </c>
      <c r="R43" s="33">
        <f t="shared" si="20"/>
        <v>0</v>
      </c>
      <c r="S43" s="33">
        <f t="shared" si="20"/>
        <v>1</v>
      </c>
    </row>
    <row r="44" spans="1:19" s="13" customFormat="1" ht="15" customHeight="1">
      <c r="A44" s="38"/>
      <c r="B44" s="37"/>
      <c r="C44" s="67"/>
      <c r="D44" s="67"/>
      <c r="E44" s="37"/>
      <c r="F44" s="37" t="s">
        <v>72</v>
      </c>
      <c r="G44" s="29">
        <f t="shared" si="0"/>
        <v>1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1</v>
      </c>
    </row>
    <row r="45" spans="1:19" s="13" customFormat="1" ht="18.75" customHeight="1">
      <c r="A45" s="38"/>
      <c r="B45" s="37"/>
      <c r="C45" s="37"/>
      <c r="D45" s="37"/>
      <c r="E45" s="37"/>
      <c r="F45" s="37" t="s">
        <v>73</v>
      </c>
      <c r="G45" s="29">
        <f t="shared" si="0"/>
        <v>2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1</v>
      </c>
      <c r="P45" s="34">
        <v>0</v>
      </c>
      <c r="Q45" s="34">
        <v>1</v>
      </c>
      <c r="R45" s="34">
        <v>0</v>
      </c>
      <c r="S45" s="34">
        <v>0</v>
      </c>
    </row>
    <row r="46" spans="1:19" s="13" customFormat="1" ht="15" customHeight="1">
      <c r="A46" s="38">
        <v>18300</v>
      </c>
      <c r="B46" s="22"/>
      <c r="C46" s="60" t="s">
        <v>157</v>
      </c>
      <c r="D46" s="68"/>
      <c r="E46" s="37"/>
      <c r="F46" s="35" t="s">
        <v>71</v>
      </c>
      <c r="G46" s="29">
        <f t="shared" si="0"/>
        <v>37</v>
      </c>
      <c r="H46" s="33">
        <f aca="true" t="shared" si="21" ref="H46:S46">SUM(H47:H48)</f>
        <v>5</v>
      </c>
      <c r="I46" s="33">
        <f t="shared" si="21"/>
        <v>3</v>
      </c>
      <c r="J46" s="33">
        <f t="shared" si="21"/>
        <v>4</v>
      </c>
      <c r="K46" s="33">
        <f t="shared" si="21"/>
        <v>3</v>
      </c>
      <c r="L46" s="33">
        <f t="shared" si="21"/>
        <v>2</v>
      </c>
      <c r="M46" s="33">
        <f t="shared" si="21"/>
        <v>4</v>
      </c>
      <c r="N46" s="33">
        <f t="shared" si="21"/>
        <v>1</v>
      </c>
      <c r="O46" s="33">
        <f t="shared" si="21"/>
        <v>3</v>
      </c>
      <c r="P46" s="33">
        <f t="shared" si="21"/>
        <v>2</v>
      </c>
      <c r="Q46" s="33">
        <f t="shared" si="21"/>
        <v>2</v>
      </c>
      <c r="R46" s="33">
        <f t="shared" si="21"/>
        <v>4</v>
      </c>
      <c r="S46" s="33">
        <f t="shared" si="21"/>
        <v>4</v>
      </c>
    </row>
    <row r="47" spans="1:19" s="13" customFormat="1" ht="15" customHeight="1">
      <c r="A47" s="38"/>
      <c r="B47" s="37"/>
      <c r="C47" s="68"/>
      <c r="D47" s="68"/>
      <c r="E47" s="37"/>
      <c r="F47" s="37" t="s">
        <v>72</v>
      </c>
      <c r="G47" s="29">
        <f t="shared" si="0"/>
        <v>18</v>
      </c>
      <c r="H47" s="34">
        <v>2</v>
      </c>
      <c r="I47" s="34">
        <v>1</v>
      </c>
      <c r="J47" s="34">
        <v>3</v>
      </c>
      <c r="K47" s="34">
        <v>1</v>
      </c>
      <c r="L47" s="34">
        <v>1</v>
      </c>
      <c r="M47" s="34">
        <v>1</v>
      </c>
      <c r="N47" s="34">
        <v>0</v>
      </c>
      <c r="O47" s="34">
        <v>2</v>
      </c>
      <c r="P47" s="34">
        <v>1</v>
      </c>
      <c r="Q47" s="34">
        <v>1</v>
      </c>
      <c r="R47" s="34">
        <v>2</v>
      </c>
      <c r="S47" s="34">
        <v>3</v>
      </c>
    </row>
    <row r="48" spans="1:19" s="13" customFormat="1" ht="18.75" customHeight="1">
      <c r="A48" s="38"/>
      <c r="B48" s="37"/>
      <c r="C48" s="37"/>
      <c r="D48" s="37"/>
      <c r="E48" s="37"/>
      <c r="F48" s="37" t="s">
        <v>73</v>
      </c>
      <c r="G48" s="29">
        <f t="shared" si="0"/>
        <v>19</v>
      </c>
      <c r="H48" s="34">
        <v>3</v>
      </c>
      <c r="I48" s="34">
        <v>2</v>
      </c>
      <c r="J48" s="34">
        <v>1</v>
      </c>
      <c r="K48" s="34">
        <v>2</v>
      </c>
      <c r="L48" s="34">
        <v>1</v>
      </c>
      <c r="M48" s="34">
        <v>3</v>
      </c>
      <c r="N48" s="34">
        <v>1</v>
      </c>
      <c r="O48" s="34">
        <v>1</v>
      </c>
      <c r="P48" s="34">
        <v>1</v>
      </c>
      <c r="Q48" s="34">
        <v>1</v>
      </c>
      <c r="R48" s="34">
        <v>2</v>
      </c>
      <c r="S48" s="34">
        <v>1</v>
      </c>
    </row>
    <row r="49" spans="1:19" s="13" customFormat="1" ht="15" customHeight="1">
      <c r="A49" s="38">
        <v>20000</v>
      </c>
      <c r="B49" s="58" t="s">
        <v>115</v>
      </c>
      <c r="C49" s="67"/>
      <c r="D49" s="67"/>
      <c r="E49" s="37"/>
      <c r="F49" s="35" t="s">
        <v>71</v>
      </c>
      <c r="G49" s="29">
        <f t="shared" si="0"/>
        <v>813</v>
      </c>
      <c r="H49" s="33">
        <f aca="true" t="shared" si="22" ref="H49:S49">SUM(H50:H51)</f>
        <v>80</v>
      </c>
      <c r="I49" s="33">
        <f t="shared" si="22"/>
        <v>60</v>
      </c>
      <c r="J49" s="33">
        <f t="shared" si="22"/>
        <v>75</v>
      </c>
      <c r="K49" s="33">
        <f t="shared" si="22"/>
        <v>61</v>
      </c>
      <c r="L49" s="33">
        <f t="shared" si="22"/>
        <v>69</v>
      </c>
      <c r="M49" s="33">
        <f t="shared" si="22"/>
        <v>60</v>
      </c>
      <c r="N49" s="33">
        <f t="shared" si="22"/>
        <v>68</v>
      </c>
      <c r="O49" s="33">
        <f t="shared" si="22"/>
        <v>65</v>
      </c>
      <c r="P49" s="33">
        <f t="shared" si="22"/>
        <v>63</v>
      </c>
      <c r="Q49" s="33">
        <f t="shared" si="22"/>
        <v>85</v>
      </c>
      <c r="R49" s="33">
        <f t="shared" si="22"/>
        <v>55</v>
      </c>
      <c r="S49" s="33">
        <f t="shared" si="22"/>
        <v>72</v>
      </c>
    </row>
    <row r="50" spans="1:19" s="13" customFormat="1" ht="15" customHeight="1">
      <c r="A50" s="38"/>
      <c r="B50" s="67"/>
      <c r="C50" s="67"/>
      <c r="D50" s="67"/>
      <c r="E50" s="37"/>
      <c r="F50" s="37" t="s">
        <v>72</v>
      </c>
      <c r="G50" s="29">
        <f t="shared" si="0"/>
        <v>533</v>
      </c>
      <c r="H50" s="33">
        <f>'9-9'!H8+'9-9'!H32+'9-9'!H35+'9-9'!H38</f>
        <v>47</v>
      </c>
      <c r="I50" s="33">
        <f>'9-9'!I8+'9-9'!I32+'9-9'!I35+'9-9'!I38</f>
        <v>36</v>
      </c>
      <c r="J50" s="33">
        <f>'9-9'!J8+'9-9'!J32+'9-9'!J35+'9-9'!J38</f>
        <v>55</v>
      </c>
      <c r="K50" s="33">
        <f>'9-9'!K8+'9-9'!K32+'9-9'!K35+'9-9'!K38</f>
        <v>39</v>
      </c>
      <c r="L50" s="33">
        <f>'9-9'!L8+'9-9'!L32+'9-9'!L35+'9-9'!L38</f>
        <v>49</v>
      </c>
      <c r="M50" s="33">
        <f>'9-9'!M8+'9-9'!M32+'9-9'!M35+'9-9'!M38</f>
        <v>41</v>
      </c>
      <c r="N50" s="33">
        <f>'9-9'!N8+'9-9'!N32+'9-9'!N35+'9-9'!N38</f>
        <v>43</v>
      </c>
      <c r="O50" s="33">
        <f>'9-9'!O8+'9-9'!O32+'9-9'!O35+'9-9'!O38</f>
        <v>43</v>
      </c>
      <c r="P50" s="33">
        <f>'9-9'!P8+'9-9'!P32+'9-9'!P35+'9-9'!P38</f>
        <v>43</v>
      </c>
      <c r="Q50" s="33">
        <f>'9-9'!Q8+'9-9'!Q32+'9-9'!Q35+'9-9'!Q38</f>
        <v>55</v>
      </c>
      <c r="R50" s="33">
        <f>'9-9'!R8+'9-9'!R32+'9-9'!R35+'9-9'!R38</f>
        <v>35</v>
      </c>
      <c r="S50" s="33">
        <f>'9-9'!S8+'9-9'!S32+'9-9'!S35+'9-9'!S38</f>
        <v>47</v>
      </c>
    </row>
    <row r="51" spans="1:19" s="13" customFormat="1" ht="15" customHeight="1">
      <c r="A51" s="45"/>
      <c r="B51" s="41"/>
      <c r="C51" s="41"/>
      <c r="D51" s="41"/>
      <c r="E51" s="41"/>
      <c r="F51" s="41" t="s">
        <v>73</v>
      </c>
      <c r="G51" s="46">
        <f t="shared" si="0"/>
        <v>280</v>
      </c>
      <c r="H51" s="42">
        <f>'9-9'!H9+'9-9'!H33+'9-9'!H36+'9-9'!H39</f>
        <v>33</v>
      </c>
      <c r="I51" s="42">
        <f>'9-9'!I9+'9-9'!I33+'9-9'!I36+'9-9'!I39</f>
        <v>24</v>
      </c>
      <c r="J51" s="42">
        <f>'9-9'!J9+'9-9'!J33+'9-9'!J36+'9-9'!J39</f>
        <v>20</v>
      </c>
      <c r="K51" s="42">
        <f>'9-9'!K9+'9-9'!K33+'9-9'!K36+'9-9'!K39</f>
        <v>22</v>
      </c>
      <c r="L51" s="42">
        <f>'9-9'!L9+'9-9'!L33+'9-9'!L36+'9-9'!L39</f>
        <v>20</v>
      </c>
      <c r="M51" s="42">
        <f>'9-9'!M9+'9-9'!M33+'9-9'!M36+'9-9'!M39</f>
        <v>19</v>
      </c>
      <c r="N51" s="42">
        <f>'9-9'!N9+'9-9'!N33+'9-9'!N36+'9-9'!N39</f>
        <v>25</v>
      </c>
      <c r="O51" s="42">
        <f>'9-9'!O9+'9-9'!O33+'9-9'!O36+'9-9'!O39</f>
        <v>22</v>
      </c>
      <c r="P51" s="42">
        <f>'9-9'!P9+'9-9'!P33+'9-9'!P36+'9-9'!P39</f>
        <v>20</v>
      </c>
      <c r="Q51" s="42">
        <f>'9-9'!Q9+'9-9'!Q33+'9-9'!Q36+'9-9'!Q39</f>
        <v>30</v>
      </c>
      <c r="R51" s="42">
        <f>'9-9'!R9+'9-9'!R33+'9-9'!R36+'9-9'!R39</f>
        <v>20</v>
      </c>
      <c r="S51" s="42">
        <f>'9-9'!S9+'9-9'!S33+'9-9'!S36+'9-9'!S39</f>
        <v>25</v>
      </c>
    </row>
    <row r="52" spans="1:19" s="16" customFormat="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6" customFormat="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6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6" customFormat="1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 t="s">
        <v>71</v>
      </c>
      <c r="G58" s="1">
        <f>+G13+G37+G49</f>
        <v>1120</v>
      </c>
      <c r="H58" s="1">
        <f aca="true" t="shared" si="23" ref="H58:S58">+H13+H37+H49</f>
        <v>119</v>
      </c>
      <c r="I58" s="1">
        <f t="shared" si="23"/>
        <v>92</v>
      </c>
      <c r="J58" s="1">
        <f t="shared" si="23"/>
        <v>106</v>
      </c>
      <c r="K58" s="1">
        <f t="shared" si="23"/>
        <v>90</v>
      </c>
      <c r="L58" s="1">
        <f t="shared" si="23"/>
        <v>92</v>
      </c>
      <c r="M58" s="1">
        <f t="shared" si="23"/>
        <v>81</v>
      </c>
      <c r="N58" s="1">
        <f t="shared" si="23"/>
        <v>87</v>
      </c>
      <c r="O58" s="1">
        <f t="shared" si="23"/>
        <v>89</v>
      </c>
      <c r="P58" s="1">
        <f t="shared" si="23"/>
        <v>84</v>
      </c>
      <c r="Q58" s="1">
        <f t="shared" si="23"/>
        <v>106</v>
      </c>
      <c r="R58" s="1">
        <f t="shared" si="23"/>
        <v>76</v>
      </c>
      <c r="S58" s="1">
        <f t="shared" si="23"/>
        <v>98</v>
      </c>
    </row>
    <row r="59" spans="1:19" s="13" customFormat="1" ht="15" customHeight="1">
      <c r="A59" s="6"/>
      <c r="B59" s="5"/>
      <c r="C59" s="5"/>
      <c r="D59" s="5"/>
      <c r="E59" s="5"/>
      <c r="F59" s="5" t="s">
        <v>72</v>
      </c>
      <c r="G59" s="1">
        <f aca="true" t="shared" si="24" ref="G59:S60">+G14+G38+G50</f>
        <v>640</v>
      </c>
      <c r="H59" s="1">
        <f t="shared" si="24"/>
        <v>65</v>
      </c>
      <c r="I59" s="1">
        <f t="shared" si="24"/>
        <v>45</v>
      </c>
      <c r="J59" s="1">
        <f t="shared" si="24"/>
        <v>66</v>
      </c>
      <c r="K59" s="1">
        <f t="shared" si="24"/>
        <v>46</v>
      </c>
      <c r="L59" s="1">
        <f t="shared" si="24"/>
        <v>55</v>
      </c>
      <c r="M59" s="1">
        <f t="shared" si="24"/>
        <v>46</v>
      </c>
      <c r="N59" s="1">
        <f t="shared" si="24"/>
        <v>51</v>
      </c>
      <c r="O59" s="1">
        <f t="shared" si="24"/>
        <v>52</v>
      </c>
      <c r="P59" s="1">
        <f t="shared" si="24"/>
        <v>51</v>
      </c>
      <c r="Q59" s="1">
        <f t="shared" si="24"/>
        <v>60</v>
      </c>
      <c r="R59" s="1">
        <f t="shared" si="24"/>
        <v>43</v>
      </c>
      <c r="S59" s="1">
        <f t="shared" si="24"/>
        <v>60</v>
      </c>
    </row>
    <row r="60" spans="1:19" s="13" customFormat="1" ht="15" customHeight="1">
      <c r="A60" s="6"/>
      <c r="B60" s="7"/>
      <c r="C60" s="7"/>
      <c r="D60" s="7"/>
      <c r="E60" s="7"/>
      <c r="F60" s="5" t="s">
        <v>73</v>
      </c>
      <c r="G60" s="1">
        <f t="shared" si="24"/>
        <v>480</v>
      </c>
      <c r="H60" s="1">
        <f t="shared" si="24"/>
        <v>54</v>
      </c>
      <c r="I60" s="1">
        <f t="shared" si="24"/>
        <v>47</v>
      </c>
      <c r="J60" s="1">
        <f t="shared" si="24"/>
        <v>40</v>
      </c>
      <c r="K60" s="1">
        <f t="shared" si="24"/>
        <v>44</v>
      </c>
      <c r="L60" s="1">
        <f t="shared" si="24"/>
        <v>37</v>
      </c>
      <c r="M60" s="1">
        <f t="shared" si="24"/>
        <v>35</v>
      </c>
      <c r="N60" s="1">
        <f t="shared" si="24"/>
        <v>36</v>
      </c>
      <c r="O60" s="1">
        <f t="shared" si="24"/>
        <v>37</v>
      </c>
      <c r="P60" s="1">
        <f t="shared" si="24"/>
        <v>33</v>
      </c>
      <c r="Q60" s="1">
        <f t="shared" si="24"/>
        <v>46</v>
      </c>
      <c r="R60" s="1">
        <f t="shared" si="24"/>
        <v>33</v>
      </c>
      <c r="S60" s="1">
        <f t="shared" si="24"/>
        <v>38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C40:D41"/>
    <mergeCell ref="C43:D44"/>
    <mergeCell ref="C46:D47"/>
    <mergeCell ref="B49:D50"/>
    <mergeCell ref="C28:D29"/>
    <mergeCell ref="C31:D32"/>
    <mergeCell ref="C34:D35"/>
    <mergeCell ref="B37:D38"/>
    <mergeCell ref="C16:D17"/>
    <mergeCell ref="C19:D20"/>
    <mergeCell ref="D22:D23"/>
    <mergeCell ref="D25:D26"/>
    <mergeCell ref="C7:D8"/>
    <mergeCell ref="C10:D11"/>
    <mergeCell ref="B13:D14"/>
    <mergeCell ref="B5:F5"/>
    <mergeCell ref="B6:F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41" right="0.38" top="0.51" bottom="0.46" header="0" footer="0"/>
  <pageSetup blackAndWhite="1"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4" customWidth="1"/>
    <col min="2" max="3" width="2.00390625" style="14" customWidth="1"/>
    <col min="4" max="4" width="32.75390625" style="14" customWidth="1"/>
    <col min="5" max="5" width="1.625" style="14" customWidth="1"/>
    <col min="6" max="6" width="8.00390625" style="14" customWidth="1"/>
    <col min="7" max="19" width="10.625" style="14" customWidth="1"/>
    <col min="20" max="16384" width="9.00390625" style="14" customWidth="1"/>
  </cols>
  <sheetData>
    <row r="1" spans="1:19" s="10" customFormat="1" ht="17.25" customHeight="1">
      <c r="A1" s="17" t="s">
        <v>0</v>
      </c>
      <c r="F1" s="53" t="s">
        <v>85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21"/>
    </row>
    <row r="2" spans="1:16" s="10" customFormat="1" ht="17.25" customHeight="1">
      <c r="A2" s="17" t="s">
        <v>84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="10" customFormat="1" ht="12" customHeight="1">
      <c r="A3" s="9"/>
    </row>
    <row r="4" spans="1:19" s="10" customFormat="1" ht="15" customHeight="1" thickBot="1">
      <c r="A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3" t="s">
        <v>165</v>
      </c>
    </row>
    <row r="5" spans="1:19" s="10" customFormat="1" ht="15.75" customHeight="1">
      <c r="A5" s="11" t="s">
        <v>1</v>
      </c>
      <c r="B5" s="56" t="s">
        <v>2</v>
      </c>
      <c r="C5" s="62"/>
      <c r="D5" s="62"/>
      <c r="E5" s="62"/>
      <c r="F5" s="63"/>
      <c r="G5" s="51" t="s">
        <v>3</v>
      </c>
      <c r="H5" s="51" t="s">
        <v>86</v>
      </c>
      <c r="I5" s="51" t="s">
        <v>87</v>
      </c>
      <c r="J5" s="51" t="s">
        <v>88</v>
      </c>
      <c r="K5" s="51" t="s">
        <v>89</v>
      </c>
      <c r="L5" s="51" t="s">
        <v>90</v>
      </c>
      <c r="M5" s="51" t="s">
        <v>91</v>
      </c>
      <c r="N5" s="51" t="s">
        <v>92</v>
      </c>
      <c r="O5" s="51" t="s">
        <v>93</v>
      </c>
      <c r="P5" s="51" t="s">
        <v>94</v>
      </c>
      <c r="Q5" s="51" t="s">
        <v>95</v>
      </c>
      <c r="R5" s="51" t="s">
        <v>96</v>
      </c>
      <c r="S5" s="51" t="s">
        <v>97</v>
      </c>
    </row>
    <row r="6" spans="1:19" s="10" customFormat="1" ht="15.75" customHeight="1">
      <c r="A6" s="12" t="s">
        <v>4</v>
      </c>
      <c r="B6" s="57" t="s">
        <v>5</v>
      </c>
      <c r="C6" s="64"/>
      <c r="D6" s="64"/>
      <c r="E6" s="64"/>
      <c r="F6" s="6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0" customFormat="1" ht="15" customHeight="1">
      <c r="A7" s="31">
        <v>20100</v>
      </c>
      <c r="B7" s="32"/>
      <c r="C7" s="59" t="s">
        <v>64</v>
      </c>
      <c r="D7" s="66"/>
      <c r="E7" s="32"/>
      <c r="F7" s="24" t="s">
        <v>71</v>
      </c>
      <c r="G7" s="29">
        <f aca="true" t="shared" si="0" ref="G7:G39">SUM(H7:S7)</f>
        <v>453</v>
      </c>
      <c r="H7" s="33">
        <f>SUM(H8:H9)</f>
        <v>53</v>
      </c>
      <c r="I7" s="33">
        <f aca="true" t="shared" si="1" ref="I7:S7">SUM(I8:I9)</f>
        <v>31</v>
      </c>
      <c r="J7" s="33">
        <f t="shared" si="1"/>
        <v>47</v>
      </c>
      <c r="K7" s="33">
        <f t="shared" si="1"/>
        <v>33</v>
      </c>
      <c r="L7" s="33">
        <f t="shared" si="1"/>
        <v>27</v>
      </c>
      <c r="M7" s="33">
        <f t="shared" si="1"/>
        <v>30</v>
      </c>
      <c r="N7" s="33">
        <f t="shared" si="1"/>
        <v>34</v>
      </c>
      <c r="O7" s="33">
        <f t="shared" si="1"/>
        <v>40</v>
      </c>
      <c r="P7" s="33">
        <f t="shared" si="1"/>
        <v>28</v>
      </c>
      <c r="Q7" s="33">
        <f t="shared" si="1"/>
        <v>49</v>
      </c>
      <c r="R7" s="33">
        <f t="shared" si="1"/>
        <v>32</v>
      </c>
      <c r="S7" s="33">
        <f t="shared" si="1"/>
        <v>49</v>
      </c>
    </row>
    <row r="8" spans="1:19" s="10" customFormat="1" ht="15" customHeight="1">
      <c r="A8" s="31"/>
      <c r="B8" s="32"/>
      <c r="C8" s="67"/>
      <c r="D8" s="67"/>
      <c r="E8" s="32"/>
      <c r="F8" s="32" t="s">
        <v>72</v>
      </c>
      <c r="G8" s="29">
        <f t="shared" si="0"/>
        <v>285</v>
      </c>
      <c r="H8" s="33">
        <f aca="true" t="shared" si="2" ref="H8:K9">H11+H14+H17+H20+H23+H26+H29</f>
        <v>29</v>
      </c>
      <c r="I8" s="33">
        <f t="shared" si="2"/>
        <v>20</v>
      </c>
      <c r="J8" s="33">
        <f t="shared" si="2"/>
        <v>35</v>
      </c>
      <c r="K8" s="33">
        <f t="shared" si="2"/>
        <v>21</v>
      </c>
      <c r="L8" s="33">
        <f aca="true" t="shared" si="3" ref="L8:R8">L11+L14+L17+L20+L23+L26+L29</f>
        <v>18</v>
      </c>
      <c r="M8" s="33">
        <f t="shared" si="3"/>
        <v>19</v>
      </c>
      <c r="N8" s="33">
        <f t="shared" si="3"/>
        <v>19</v>
      </c>
      <c r="O8" s="33">
        <f t="shared" si="3"/>
        <v>25</v>
      </c>
      <c r="P8" s="33">
        <f t="shared" si="3"/>
        <v>18</v>
      </c>
      <c r="Q8" s="33">
        <f t="shared" si="3"/>
        <v>29</v>
      </c>
      <c r="R8" s="33">
        <f t="shared" si="3"/>
        <v>20</v>
      </c>
      <c r="S8" s="33">
        <f>S11+S14+S17+S20+S23+S26+S29</f>
        <v>32</v>
      </c>
    </row>
    <row r="9" spans="1:19" s="10" customFormat="1" ht="18.75" customHeight="1">
      <c r="A9" s="31"/>
      <c r="B9" s="32"/>
      <c r="C9" s="32"/>
      <c r="D9" s="32"/>
      <c r="E9" s="32"/>
      <c r="F9" s="32" t="s">
        <v>73</v>
      </c>
      <c r="G9" s="29">
        <f t="shared" si="0"/>
        <v>168</v>
      </c>
      <c r="H9" s="33">
        <f t="shared" si="2"/>
        <v>24</v>
      </c>
      <c r="I9" s="33">
        <f t="shared" si="2"/>
        <v>11</v>
      </c>
      <c r="J9" s="33">
        <f t="shared" si="2"/>
        <v>12</v>
      </c>
      <c r="K9" s="33">
        <f t="shared" si="2"/>
        <v>12</v>
      </c>
      <c r="L9" s="33">
        <f aca="true" t="shared" si="4" ref="L9:R9">L12+L15+L18+L21+L24+L27+L30</f>
        <v>9</v>
      </c>
      <c r="M9" s="33">
        <f t="shared" si="4"/>
        <v>11</v>
      </c>
      <c r="N9" s="33">
        <f t="shared" si="4"/>
        <v>15</v>
      </c>
      <c r="O9" s="33">
        <f t="shared" si="4"/>
        <v>15</v>
      </c>
      <c r="P9" s="33">
        <f t="shared" si="4"/>
        <v>10</v>
      </c>
      <c r="Q9" s="33">
        <f t="shared" si="4"/>
        <v>20</v>
      </c>
      <c r="R9" s="33">
        <f t="shared" si="4"/>
        <v>12</v>
      </c>
      <c r="S9" s="33">
        <f>S12+S15+S18+S21+S24+S27+S30</f>
        <v>17</v>
      </c>
    </row>
    <row r="10" spans="1:19" s="10" customFormat="1" ht="15" customHeight="1">
      <c r="A10" s="31">
        <v>20101</v>
      </c>
      <c r="B10" s="32"/>
      <c r="C10" s="32"/>
      <c r="D10" s="55" t="s">
        <v>65</v>
      </c>
      <c r="E10" s="32"/>
      <c r="F10" s="24" t="s">
        <v>71</v>
      </c>
      <c r="G10" s="29">
        <f t="shared" si="0"/>
        <v>134</v>
      </c>
      <c r="H10" s="33">
        <f aca="true" t="shared" si="5" ref="H10:S10">SUM(H11:H12)</f>
        <v>10</v>
      </c>
      <c r="I10" s="33">
        <f t="shared" si="5"/>
        <v>8</v>
      </c>
      <c r="J10" s="33">
        <f t="shared" si="5"/>
        <v>14</v>
      </c>
      <c r="K10" s="33">
        <f t="shared" si="5"/>
        <v>8</v>
      </c>
      <c r="L10" s="33">
        <f t="shared" si="5"/>
        <v>11</v>
      </c>
      <c r="M10" s="33">
        <f t="shared" si="5"/>
        <v>11</v>
      </c>
      <c r="N10" s="33">
        <f t="shared" si="5"/>
        <v>11</v>
      </c>
      <c r="O10" s="33">
        <f t="shared" si="5"/>
        <v>14</v>
      </c>
      <c r="P10" s="33">
        <f t="shared" si="5"/>
        <v>13</v>
      </c>
      <c r="Q10" s="33">
        <f t="shared" si="5"/>
        <v>14</v>
      </c>
      <c r="R10" s="33">
        <f t="shared" si="5"/>
        <v>6</v>
      </c>
      <c r="S10" s="33">
        <f t="shared" si="5"/>
        <v>14</v>
      </c>
    </row>
    <row r="11" spans="1:19" s="10" customFormat="1" ht="15" customHeight="1">
      <c r="A11" s="31"/>
      <c r="B11" s="32"/>
      <c r="C11" s="32"/>
      <c r="D11" s="55"/>
      <c r="E11" s="32"/>
      <c r="F11" s="32" t="s">
        <v>72</v>
      </c>
      <c r="G11" s="29">
        <f t="shared" si="0"/>
        <v>84</v>
      </c>
      <c r="H11" s="34">
        <v>5</v>
      </c>
      <c r="I11" s="34">
        <v>3</v>
      </c>
      <c r="J11" s="34">
        <v>11</v>
      </c>
      <c r="K11" s="34">
        <v>5</v>
      </c>
      <c r="L11" s="34">
        <v>9</v>
      </c>
      <c r="M11" s="34">
        <v>9</v>
      </c>
      <c r="N11" s="34">
        <v>5</v>
      </c>
      <c r="O11" s="34">
        <v>10</v>
      </c>
      <c r="P11" s="34">
        <v>7</v>
      </c>
      <c r="Q11" s="34">
        <v>9</v>
      </c>
      <c r="R11" s="34">
        <v>3</v>
      </c>
      <c r="S11" s="34">
        <v>8</v>
      </c>
    </row>
    <row r="12" spans="1:19" s="10" customFormat="1" ht="18.75" customHeight="1">
      <c r="A12" s="31"/>
      <c r="B12" s="32"/>
      <c r="C12" s="32"/>
      <c r="D12" s="32"/>
      <c r="E12" s="32"/>
      <c r="F12" s="32" t="s">
        <v>73</v>
      </c>
      <c r="G12" s="29">
        <f t="shared" si="0"/>
        <v>50</v>
      </c>
      <c r="H12" s="34">
        <v>5</v>
      </c>
      <c r="I12" s="34">
        <v>5</v>
      </c>
      <c r="J12" s="34">
        <v>3</v>
      </c>
      <c r="K12" s="34">
        <v>3</v>
      </c>
      <c r="L12" s="34">
        <v>2</v>
      </c>
      <c r="M12" s="34">
        <v>2</v>
      </c>
      <c r="N12" s="34">
        <v>6</v>
      </c>
      <c r="O12" s="34">
        <v>4</v>
      </c>
      <c r="P12" s="34">
        <v>6</v>
      </c>
      <c r="Q12" s="34">
        <v>5</v>
      </c>
      <c r="R12" s="34">
        <v>3</v>
      </c>
      <c r="S12" s="34">
        <v>6</v>
      </c>
    </row>
    <row r="13" spans="1:19" s="10" customFormat="1" ht="15" customHeight="1">
      <c r="A13" s="31">
        <v>20102</v>
      </c>
      <c r="B13" s="32"/>
      <c r="C13" s="32"/>
      <c r="D13" s="55" t="s">
        <v>66</v>
      </c>
      <c r="E13" s="32"/>
      <c r="F13" s="24" t="s">
        <v>71</v>
      </c>
      <c r="G13" s="29">
        <f t="shared" si="0"/>
        <v>102</v>
      </c>
      <c r="H13" s="33">
        <f aca="true" t="shared" si="6" ref="H13:S13">SUM(H14:H15)</f>
        <v>14</v>
      </c>
      <c r="I13" s="33">
        <f t="shared" si="6"/>
        <v>10</v>
      </c>
      <c r="J13" s="33">
        <f t="shared" si="6"/>
        <v>10</v>
      </c>
      <c r="K13" s="33">
        <f t="shared" si="6"/>
        <v>6</v>
      </c>
      <c r="L13" s="33">
        <f t="shared" si="6"/>
        <v>4</v>
      </c>
      <c r="M13" s="33">
        <f t="shared" si="6"/>
        <v>6</v>
      </c>
      <c r="N13" s="33">
        <f t="shared" si="6"/>
        <v>10</v>
      </c>
      <c r="O13" s="33">
        <f t="shared" si="6"/>
        <v>3</v>
      </c>
      <c r="P13" s="33">
        <f t="shared" si="6"/>
        <v>8</v>
      </c>
      <c r="Q13" s="33">
        <f t="shared" si="6"/>
        <v>14</v>
      </c>
      <c r="R13" s="33">
        <f t="shared" si="6"/>
        <v>6</v>
      </c>
      <c r="S13" s="33">
        <f t="shared" si="6"/>
        <v>11</v>
      </c>
    </row>
    <row r="14" spans="1:19" s="10" customFormat="1" ht="15" customHeight="1">
      <c r="A14" s="31"/>
      <c r="B14" s="32"/>
      <c r="C14" s="32"/>
      <c r="D14" s="55"/>
      <c r="E14" s="32"/>
      <c r="F14" s="32" t="s">
        <v>72</v>
      </c>
      <c r="G14" s="29">
        <f t="shared" si="0"/>
        <v>64</v>
      </c>
      <c r="H14" s="34">
        <v>6</v>
      </c>
      <c r="I14" s="34">
        <v>7</v>
      </c>
      <c r="J14" s="34">
        <v>7</v>
      </c>
      <c r="K14" s="34">
        <v>4</v>
      </c>
      <c r="L14" s="34">
        <v>2</v>
      </c>
      <c r="M14" s="34">
        <v>3</v>
      </c>
      <c r="N14" s="34">
        <v>7</v>
      </c>
      <c r="O14" s="34">
        <v>3</v>
      </c>
      <c r="P14" s="34">
        <v>6</v>
      </c>
      <c r="Q14" s="34">
        <v>6</v>
      </c>
      <c r="R14" s="34">
        <v>4</v>
      </c>
      <c r="S14" s="34">
        <v>9</v>
      </c>
    </row>
    <row r="15" spans="1:19" s="10" customFormat="1" ht="18.75" customHeight="1">
      <c r="A15" s="31"/>
      <c r="B15" s="32"/>
      <c r="C15" s="32"/>
      <c r="D15" s="32"/>
      <c r="E15" s="32"/>
      <c r="F15" s="32" t="s">
        <v>73</v>
      </c>
      <c r="G15" s="29">
        <f t="shared" si="0"/>
        <v>38</v>
      </c>
      <c r="H15" s="34">
        <v>8</v>
      </c>
      <c r="I15" s="34">
        <v>3</v>
      </c>
      <c r="J15" s="34">
        <v>3</v>
      </c>
      <c r="K15" s="34">
        <v>2</v>
      </c>
      <c r="L15" s="34">
        <v>2</v>
      </c>
      <c r="M15" s="34">
        <v>3</v>
      </c>
      <c r="N15" s="34">
        <v>3</v>
      </c>
      <c r="O15" s="34">
        <v>0</v>
      </c>
      <c r="P15" s="34">
        <v>2</v>
      </c>
      <c r="Q15" s="34">
        <v>8</v>
      </c>
      <c r="R15" s="34">
        <v>2</v>
      </c>
      <c r="S15" s="34">
        <v>2</v>
      </c>
    </row>
    <row r="16" spans="1:19" s="10" customFormat="1" ht="15" customHeight="1">
      <c r="A16" s="31">
        <v>20103</v>
      </c>
      <c r="B16" s="32"/>
      <c r="C16" s="32"/>
      <c r="D16" s="55" t="s">
        <v>67</v>
      </c>
      <c r="E16" s="32"/>
      <c r="F16" s="24" t="s">
        <v>71</v>
      </c>
      <c r="G16" s="29">
        <f t="shared" si="0"/>
        <v>47</v>
      </c>
      <c r="H16" s="33">
        <f aca="true" t="shared" si="7" ref="H16:S16">SUM(H17:H18)</f>
        <v>8</v>
      </c>
      <c r="I16" s="33">
        <f t="shared" si="7"/>
        <v>2</v>
      </c>
      <c r="J16" s="33">
        <f t="shared" si="7"/>
        <v>5</v>
      </c>
      <c r="K16" s="33">
        <f t="shared" si="7"/>
        <v>4</v>
      </c>
      <c r="L16" s="33">
        <f t="shared" si="7"/>
        <v>4</v>
      </c>
      <c r="M16" s="33">
        <f t="shared" si="7"/>
        <v>2</v>
      </c>
      <c r="N16" s="33">
        <f t="shared" si="7"/>
        <v>2</v>
      </c>
      <c r="O16" s="33">
        <f t="shared" si="7"/>
        <v>6</v>
      </c>
      <c r="P16" s="33">
        <f t="shared" si="7"/>
        <v>1</v>
      </c>
      <c r="Q16" s="33">
        <f t="shared" si="7"/>
        <v>5</v>
      </c>
      <c r="R16" s="33">
        <f t="shared" si="7"/>
        <v>2</v>
      </c>
      <c r="S16" s="33">
        <f t="shared" si="7"/>
        <v>6</v>
      </c>
    </row>
    <row r="17" spans="1:19" s="10" customFormat="1" ht="15" customHeight="1">
      <c r="A17" s="31"/>
      <c r="B17" s="32"/>
      <c r="C17" s="32"/>
      <c r="D17" s="55"/>
      <c r="E17" s="32"/>
      <c r="F17" s="32" t="s">
        <v>72</v>
      </c>
      <c r="G17" s="29">
        <f t="shared" si="0"/>
        <v>38</v>
      </c>
      <c r="H17" s="34">
        <v>6</v>
      </c>
      <c r="I17" s="34">
        <v>2</v>
      </c>
      <c r="J17" s="34">
        <v>5</v>
      </c>
      <c r="K17" s="34">
        <v>4</v>
      </c>
      <c r="L17" s="34">
        <v>1</v>
      </c>
      <c r="M17" s="34">
        <v>1</v>
      </c>
      <c r="N17" s="34">
        <v>2</v>
      </c>
      <c r="O17" s="34">
        <v>6</v>
      </c>
      <c r="P17" s="34">
        <v>1</v>
      </c>
      <c r="Q17" s="34">
        <v>4</v>
      </c>
      <c r="R17" s="34">
        <v>1</v>
      </c>
      <c r="S17" s="34">
        <v>5</v>
      </c>
    </row>
    <row r="18" spans="1:19" s="10" customFormat="1" ht="18.75" customHeight="1">
      <c r="A18" s="31"/>
      <c r="B18" s="32"/>
      <c r="C18" s="32"/>
      <c r="D18" s="32"/>
      <c r="E18" s="32"/>
      <c r="F18" s="32" t="s">
        <v>73</v>
      </c>
      <c r="G18" s="29">
        <f t="shared" si="0"/>
        <v>9</v>
      </c>
      <c r="H18" s="34">
        <v>2</v>
      </c>
      <c r="I18" s="34">
        <v>0</v>
      </c>
      <c r="J18" s="34">
        <v>0</v>
      </c>
      <c r="K18" s="34">
        <v>0</v>
      </c>
      <c r="L18" s="34">
        <v>3</v>
      </c>
      <c r="M18" s="34">
        <v>1</v>
      </c>
      <c r="N18" s="34">
        <v>0</v>
      </c>
      <c r="O18" s="34">
        <v>0</v>
      </c>
      <c r="P18" s="34">
        <v>0</v>
      </c>
      <c r="Q18" s="34">
        <v>1</v>
      </c>
      <c r="R18" s="34">
        <v>1</v>
      </c>
      <c r="S18" s="34">
        <v>1</v>
      </c>
    </row>
    <row r="19" spans="1:19" s="10" customFormat="1" ht="15" customHeight="1">
      <c r="A19" s="31">
        <v>20104</v>
      </c>
      <c r="B19" s="32"/>
      <c r="C19" s="32"/>
      <c r="D19" s="55" t="s">
        <v>68</v>
      </c>
      <c r="E19" s="32"/>
      <c r="F19" s="24" t="s">
        <v>71</v>
      </c>
      <c r="G19" s="29">
        <f t="shared" si="0"/>
        <v>95</v>
      </c>
      <c r="H19" s="33">
        <f aca="true" t="shared" si="8" ref="H19:S19">SUM(H20:H21)</f>
        <v>16</v>
      </c>
      <c r="I19" s="33">
        <f t="shared" si="8"/>
        <v>4</v>
      </c>
      <c r="J19" s="33">
        <f t="shared" si="8"/>
        <v>7</v>
      </c>
      <c r="K19" s="33">
        <f t="shared" si="8"/>
        <v>9</v>
      </c>
      <c r="L19" s="33">
        <f t="shared" si="8"/>
        <v>3</v>
      </c>
      <c r="M19" s="33">
        <f t="shared" si="8"/>
        <v>4</v>
      </c>
      <c r="N19" s="33">
        <f t="shared" si="8"/>
        <v>9</v>
      </c>
      <c r="O19" s="33">
        <f t="shared" si="8"/>
        <v>10</v>
      </c>
      <c r="P19" s="33">
        <f t="shared" si="8"/>
        <v>2</v>
      </c>
      <c r="Q19" s="33">
        <f t="shared" si="8"/>
        <v>9</v>
      </c>
      <c r="R19" s="33">
        <f t="shared" si="8"/>
        <v>12</v>
      </c>
      <c r="S19" s="33">
        <f t="shared" si="8"/>
        <v>10</v>
      </c>
    </row>
    <row r="20" spans="1:19" s="10" customFormat="1" ht="15" customHeight="1">
      <c r="A20" s="31"/>
      <c r="B20" s="32"/>
      <c r="C20" s="32"/>
      <c r="D20" s="55"/>
      <c r="E20" s="32"/>
      <c r="F20" s="32" t="s">
        <v>72</v>
      </c>
      <c r="G20" s="29">
        <f t="shared" si="0"/>
        <v>42</v>
      </c>
      <c r="H20" s="34">
        <v>8</v>
      </c>
      <c r="I20" s="34">
        <v>2</v>
      </c>
      <c r="J20" s="34">
        <v>4</v>
      </c>
      <c r="K20" s="34">
        <v>4</v>
      </c>
      <c r="L20" s="34">
        <v>1</v>
      </c>
      <c r="M20" s="34">
        <v>1</v>
      </c>
      <c r="N20" s="34">
        <v>4</v>
      </c>
      <c r="O20" s="34">
        <v>1</v>
      </c>
      <c r="P20" s="34">
        <v>1</v>
      </c>
      <c r="Q20" s="34">
        <v>5</v>
      </c>
      <c r="R20" s="34">
        <v>6</v>
      </c>
      <c r="S20" s="34">
        <v>5</v>
      </c>
    </row>
    <row r="21" spans="1:19" s="10" customFormat="1" ht="18.75" customHeight="1">
      <c r="A21" s="31"/>
      <c r="B21" s="32"/>
      <c r="C21" s="32"/>
      <c r="D21" s="32"/>
      <c r="E21" s="32"/>
      <c r="F21" s="32" t="s">
        <v>73</v>
      </c>
      <c r="G21" s="29">
        <f t="shared" si="0"/>
        <v>53</v>
      </c>
      <c r="H21" s="34">
        <v>8</v>
      </c>
      <c r="I21" s="34">
        <v>2</v>
      </c>
      <c r="J21" s="34">
        <v>3</v>
      </c>
      <c r="K21" s="34">
        <v>5</v>
      </c>
      <c r="L21" s="34">
        <v>2</v>
      </c>
      <c r="M21" s="34">
        <v>3</v>
      </c>
      <c r="N21" s="34">
        <v>5</v>
      </c>
      <c r="O21" s="34">
        <v>9</v>
      </c>
      <c r="P21" s="34">
        <v>1</v>
      </c>
      <c r="Q21" s="34">
        <v>4</v>
      </c>
      <c r="R21" s="34">
        <v>6</v>
      </c>
      <c r="S21" s="34">
        <v>5</v>
      </c>
    </row>
    <row r="22" spans="1:19" s="10" customFormat="1" ht="15" customHeight="1">
      <c r="A22" s="31">
        <v>20105</v>
      </c>
      <c r="B22" s="32"/>
      <c r="C22" s="32"/>
      <c r="D22" s="55" t="s">
        <v>158</v>
      </c>
      <c r="E22" s="32"/>
      <c r="F22" s="24" t="s">
        <v>71</v>
      </c>
      <c r="G22" s="29">
        <f t="shared" si="0"/>
        <v>15</v>
      </c>
      <c r="H22" s="33">
        <f aca="true" t="shared" si="9" ref="H22:S22">SUM(H23:H24)</f>
        <v>1</v>
      </c>
      <c r="I22" s="33">
        <f t="shared" si="9"/>
        <v>1</v>
      </c>
      <c r="J22" s="33">
        <f t="shared" si="9"/>
        <v>5</v>
      </c>
      <c r="K22" s="33">
        <f t="shared" si="9"/>
        <v>1</v>
      </c>
      <c r="L22" s="33">
        <f t="shared" si="9"/>
        <v>2</v>
      </c>
      <c r="M22" s="33">
        <f t="shared" si="9"/>
        <v>0</v>
      </c>
      <c r="N22" s="33">
        <f t="shared" si="9"/>
        <v>1</v>
      </c>
      <c r="O22" s="33">
        <f t="shared" si="9"/>
        <v>1</v>
      </c>
      <c r="P22" s="33">
        <f t="shared" si="9"/>
        <v>0</v>
      </c>
      <c r="Q22" s="33">
        <f t="shared" si="9"/>
        <v>1</v>
      </c>
      <c r="R22" s="33">
        <f t="shared" si="9"/>
        <v>1</v>
      </c>
      <c r="S22" s="33">
        <f t="shared" si="9"/>
        <v>1</v>
      </c>
    </row>
    <row r="23" spans="1:19" s="10" customFormat="1" ht="15" customHeight="1">
      <c r="A23" s="31"/>
      <c r="B23" s="32"/>
      <c r="C23" s="32"/>
      <c r="D23" s="55"/>
      <c r="E23" s="32"/>
      <c r="F23" s="32" t="s">
        <v>72</v>
      </c>
      <c r="G23" s="29">
        <f t="shared" si="0"/>
        <v>13</v>
      </c>
      <c r="H23" s="34">
        <v>1</v>
      </c>
      <c r="I23" s="34">
        <v>1</v>
      </c>
      <c r="J23" s="34">
        <v>4</v>
      </c>
      <c r="K23" s="34">
        <v>1</v>
      </c>
      <c r="L23" s="34">
        <v>2</v>
      </c>
      <c r="M23" s="34">
        <v>0</v>
      </c>
      <c r="N23" s="34">
        <v>1</v>
      </c>
      <c r="O23" s="34">
        <v>1</v>
      </c>
      <c r="P23" s="34">
        <v>0</v>
      </c>
      <c r="Q23" s="34">
        <v>1</v>
      </c>
      <c r="R23" s="34">
        <v>1</v>
      </c>
      <c r="S23" s="34">
        <v>0</v>
      </c>
    </row>
    <row r="24" spans="1:19" s="10" customFormat="1" ht="18.75" customHeight="1">
      <c r="A24" s="31"/>
      <c r="B24" s="32"/>
      <c r="C24" s="32"/>
      <c r="D24" s="32"/>
      <c r="E24" s="32"/>
      <c r="F24" s="32" t="s">
        <v>73</v>
      </c>
      <c r="G24" s="29">
        <f t="shared" si="0"/>
        <v>2</v>
      </c>
      <c r="H24" s="34">
        <v>0</v>
      </c>
      <c r="I24" s="34">
        <v>0</v>
      </c>
      <c r="J24" s="34">
        <v>1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1</v>
      </c>
    </row>
    <row r="25" spans="1:19" s="10" customFormat="1" ht="15" customHeight="1">
      <c r="A25" s="31">
        <v>20106</v>
      </c>
      <c r="B25" s="32"/>
      <c r="C25" s="32"/>
      <c r="D25" s="55" t="s">
        <v>159</v>
      </c>
      <c r="E25" s="32"/>
      <c r="F25" s="24" t="s">
        <v>71</v>
      </c>
      <c r="G25" s="29">
        <f t="shared" si="0"/>
        <v>9</v>
      </c>
      <c r="H25" s="33">
        <f aca="true" t="shared" si="10" ref="H25:S25">SUM(H26:H27)</f>
        <v>0</v>
      </c>
      <c r="I25" s="33">
        <f t="shared" si="10"/>
        <v>2</v>
      </c>
      <c r="J25" s="33">
        <f t="shared" si="10"/>
        <v>0</v>
      </c>
      <c r="K25" s="33">
        <f t="shared" si="10"/>
        <v>2</v>
      </c>
      <c r="L25" s="33">
        <f t="shared" si="10"/>
        <v>0</v>
      </c>
      <c r="M25" s="33">
        <f t="shared" si="10"/>
        <v>2</v>
      </c>
      <c r="N25" s="33">
        <f t="shared" si="10"/>
        <v>0</v>
      </c>
      <c r="O25" s="33">
        <f t="shared" si="10"/>
        <v>0</v>
      </c>
      <c r="P25" s="33">
        <f t="shared" si="10"/>
        <v>0</v>
      </c>
      <c r="Q25" s="33">
        <f t="shared" si="10"/>
        <v>2</v>
      </c>
      <c r="R25" s="33">
        <f t="shared" si="10"/>
        <v>0</v>
      </c>
      <c r="S25" s="33">
        <f t="shared" si="10"/>
        <v>1</v>
      </c>
    </row>
    <row r="26" spans="1:19" s="10" customFormat="1" ht="15" customHeight="1">
      <c r="A26" s="31"/>
      <c r="B26" s="43"/>
      <c r="C26" s="43"/>
      <c r="D26" s="67"/>
      <c r="E26" s="32"/>
      <c r="F26" s="32" t="s">
        <v>72</v>
      </c>
      <c r="G26" s="29">
        <f t="shared" si="0"/>
        <v>5</v>
      </c>
      <c r="H26" s="34">
        <v>0</v>
      </c>
      <c r="I26" s="34">
        <v>2</v>
      </c>
      <c r="J26" s="34">
        <v>0</v>
      </c>
      <c r="K26" s="34">
        <v>0</v>
      </c>
      <c r="L26" s="34">
        <v>0</v>
      </c>
      <c r="M26" s="34">
        <v>1</v>
      </c>
      <c r="N26" s="34">
        <v>0</v>
      </c>
      <c r="O26" s="34">
        <v>0</v>
      </c>
      <c r="P26" s="34">
        <v>0</v>
      </c>
      <c r="Q26" s="34">
        <v>1</v>
      </c>
      <c r="R26" s="34">
        <v>0</v>
      </c>
      <c r="S26" s="34">
        <v>1</v>
      </c>
    </row>
    <row r="27" spans="1:19" s="10" customFormat="1" ht="18.75" customHeight="1">
      <c r="A27" s="31"/>
      <c r="B27" s="32"/>
      <c r="C27" s="32"/>
      <c r="D27" s="32"/>
      <c r="E27" s="32"/>
      <c r="F27" s="32" t="s">
        <v>73</v>
      </c>
      <c r="G27" s="29">
        <f t="shared" si="0"/>
        <v>4</v>
      </c>
      <c r="H27" s="34">
        <v>0</v>
      </c>
      <c r="I27" s="34">
        <v>0</v>
      </c>
      <c r="J27" s="34">
        <v>0</v>
      </c>
      <c r="K27" s="34">
        <v>2</v>
      </c>
      <c r="L27" s="34">
        <v>0</v>
      </c>
      <c r="M27" s="34">
        <v>1</v>
      </c>
      <c r="N27" s="34">
        <v>0</v>
      </c>
      <c r="O27" s="34">
        <v>0</v>
      </c>
      <c r="P27" s="34">
        <v>0</v>
      </c>
      <c r="Q27" s="34">
        <v>1</v>
      </c>
      <c r="R27" s="34">
        <v>0</v>
      </c>
      <c r="S27" s="34">
        <v>0</v>
      </c>
    </row>
    <row r="28" spans="1:19" s="10" customFormat="1" ht="15" customHeight="1">
      <c r="A28" s="31">
        <v>20107</v>
      </c>
      <c r="B28" s="32"/>
      <c r="C28" s="32"/>
      <c r="D28" s="55" t="s">
        <v>69</v>
      </c>
      <c r="E28" s="32"/>
      <c r="F28" s="24" t="s">
        <v>71</v>
      </c>
      <c r="G28" s="29">
        <f t="shared" si="0"/>
        <v>51</v>
      </c>
      <c r="H28" s="33">
        <f aca="true" t="shared" si="11" ref="H28:S28">SUM(H29:H30)</f>
        <v>4</v>
      </c>
      <c r="I28" s="33">
        <f t="shared" si="11"/>
        <v>4</v>
      </c>
      <c r="J28" s="33">
        <f t="shared" si="11"/>
        <v>6</v>
      </c>
      <c r="K28" s="33">
        <f t="shared" si="11"/>
        <v>3</v>
      </c>
      <c r="L28" s="33">
        <f t="shared" si="11"/>
        <v>3</v>
      </c>
      <c r="M28" s="33">
        <f t="shared" si="11"/>
        <v>5</v>
      </c>
      <c r="N28" s="33">
        <f t="shared" si="11"/>
        <v>1</v>
      </c>
      <c r="O28" s="33">
        <f t="shared" si="11"/>
        <v>6</v>
      </c>
      <c r="P28" s="33">
        <f t="shared" si="11"/>
        <v>4</v>
      </c>
      <c r="Q28" s="33">
        <f t="shared" si="11"/>
        <v>4</v>
      </c>
      <c r="R28" s="33">
        <f t="shared" si="11"/>
        <v>5</v>
      </c>
      <c r="S28" s="33">
        <f t="shared" si="11"/>
        <v>6</v>
      </c>
    </row>
    <row r="29" spans="1:19" s="10" customFormat="1" ht="15" customHeight="1">
      <c r="A29" s="31"/>
      <c r="B29" s="32"/>
      <c r="C29" s="32"/>
      <c r="D29" s="55"/>
      <c r="E29" s="32"/>
      <c r="F29" s="32" t="s">
        <v>72</v>
      </c>
      <c r="G29" s="29">
        <f t="shared" si="0"/>
        <v>39</v>
      </c>
      <c r="H29" s="34">
        <v>3</v>
      </c>
      <c r="I29" s="34">
        <v>3</v>
      </c>
      <c r="J29" s="34">
        <v>4</v>
      </c>
      <c r="K29" s="34">
        <v>3</v>
      </c>
      <c r="L29" s="34">
        <v>3</v>
      </c>
      <c r="M29" s="34">
        <v>4</v>
      </c>
      <c r="N29" s="34">
        <v>0</v>
      </c>
      <c r="O29" s="34">
        <v>4</v>
      </c>
      <c r="P29" s="34">
        <v>3</v>
      </c>
      <c r="Q29" s="34">
        <v>3</v>
      </c>
      <c r="R29" s="34">
        <v>5</v>
      </c>
      <c r="S29" s="34">
        <v>4</v>
      </c>
    </row>
    <row r="30" spans="1:19" s="10" customFormat="1" ht="18.75" customHeight="1">
      <c r="A30" s="31"/>
      <c r="B30" s="32"/>
      <c r="C30" s="32"/>
      <c r="D30" s="32"/>
      <c r="E30" s="32"/>
      <c r="F30" s="32" t="s">
        <v>73</v>
      </c>
      <c r="G30" s="29">
        <f t="shared" si="0"/>
        <v>12</v>
      </c>
      <c r="H30" s="34">
        <v>1</v>
      </c>
      <c r="I30" s="34">
        <v>1</v>
      </c>
      <c r="J30" s="34">
        <v>2</v>
      </c>
      <c r="K30" s="34">
        <v>0</v>
      </c>
      <c r="L30" s="34">
        <v>0</v>
      </c>
      <c r="M30" s="34">
        <v>1</v>
      </c>
      <c r="N30" s="34">
        <v>1</v>
      </c>
      <c r="O30" s="34">
        <v>2</v>
      </c>
      <c r="P30" s="34">
        <v>1</v>
      </c>
      <c r="Q30" s="34">
        <v>1</v>
      </c>
      <c r="R30" s="34">
        <v>0</v>
      </c>
      <c r="S30" s="34">
        <v>2</v>
      </c>
    </row>
    <row r="31" spans="1:19" s="10" customFormat="1" ht="15" customHeight="1">
      <c r="A31" s="31">
        <v>20200</v>
      </c>
      <c r="B31" s="32"/>
      <c r="C31" s="55" t="s">
        <v>160</v>
      </c>
      <c r="D31" s="67"/>
      <c r="E31" s="32"/>
      <c r="F31" s="24" t="s">
        <v>71</v>
      </c>
      <c r="G31" s="29">
        <f t="shared" si="0"/>
        <v>309</v>
      </c>
      <c r="H31" s="33">
        <f aca="true" t="shared" si="12" ref="H31:S31">SUM(H32:H33)</f>
        <v>21</v>
      </c>
      <c r="I31" s="33">
        <f t="shared" si="12"/>
        <v>27</v>
      </c>
      <c r="J31" s="33">
        <f t="shared" si="12"/>
        <v>27</v>
      </c>
      <c r="K31" s="33">
        <f t="shared" si="12"/>
        <v>22</v>
      </c>
      <c r="L31" s="33">
        <f t="shared" si="12"/>
        <v>38</v>
      </c>
      <c r="M31" s="33">
        <f t="shared" si="12"/>
        <v>27</v>
      </c>
      <c r="N31" s="33">
        <f t="shared" si="12"/>
        <v>30</v>
      </c>
      <c r="O31" s="33">
        <f t="shared" si="12"/>
        <v>19</v>
      </c>
      <c r="P31" s="33">
        <f t="shared" si="12"/>
        <v>30</v>
      </c>
      <c r="Q31" s="33">
        <f t="shared" si="12"/>
        <v>31</v>
      </c>
      <c r="R31" s="33">
        <f t="shared" si="12"/>
        <v>19</v>
      </c>
      <c r="S31" s="33">
        <f t="shared" si="12"/>
        <v>18</v>
      </c>
    </row>
    <row r="32" spans="1:19" s="10" customFormat="1" ht="15" customHeight="1">
      <c r="A32" s="31"/>
      <c r="B32" s="32"/>
      <c r="C32" s="67"/>
      <c r="D32" s="67"/>
      <c r="E32" s="32"/>
      <c r="F32" s="32" t="s">
        <v>72</v>
      </c>
      <c r="G32" s="29">
        <f t="shared" si="0"/>
        <v>221</v>
      </c>
      <c r="H32" s="34">
        <v>15</v>
      </c>
      <c r="I32" s="34">
        <v>16</v>
      </c>
      <c r="J32" s="34">
        <v>19</v>
      </c>
      <c r="K32" s="34">
        <v>15</v>
      </c>
      <c r="L32" s="34">
        <v>28</v>
      </c>
      <c r="M32" s="34">
        <v>20</v>
      </c>
      <c r="N32" s="34">
        <v>23</v>
      </c>
      <c r="O32" s="34">
        <v>13</v>
      </c>
      <c r="P32" s="34">
        <v>22</v>
      </c>
      <c r="Q32" s="34">
        <v>23</v>
      </c>
      <c r="R32" s="34">
        <v>14</v>
      </c>
      <c r="S32" s="34">
        <v>13</v>
      </c>
    </row>
    <row r="33" spans="1:19" s="10" customFormat="1" ht="18.75" customHeight="1">
      <c r="A33" s="31"/>
      <c r="B33" s="32"/>
      <c r="C33" s="32"/>
      <c r="D33" s="32"/>
      <c r="E33" s="32"/>
      <c r="F33" s="32" t="s">
        <v>73</v>
      </c>
      <c r="G33" s="29">
        <f t="shared" si="0"/>
        <v>88</v>
      </c>
      <c r="H33" s="34">
        <v>6</v>
      </c>
      <c r="I33" s="34">
        <v>11</v>
      </c>
      <c r="J33" s="34">
        <v>8</v>
      </c>
      <c r="K33" s="34">
        <v>7</v>
      </c>
      <c r="L33" s="34">
        <v>10</v>
      </c>
      <c r="M33" s="34">
        <v>7</v>
      </c>
      <c r="N33" s="34">
        <v>7</v>
      </c>
      <c r="O33" s="34">
        <v>6</v>
      </c>
      <c r="P33" s="34">
        <v>8</v>
      </c>
      <c r="Q33" s="34">
        <v>8</v>
      </c>
      <c r="R33" s="34">
        <v>5</v>
      </c>
      <c r="S33" s="34">
        <v>5</v>
      </c>
    </row>
    <row r="34" spans="1:19" s="10" customFormat="1" ht="15" customHeight="1">
      <c r="A34" s="31">
        <v>20300</v>
      </c>
      <c r="B34" s="32"/>
      <c r="C34" s="55" t="s">
        <v>161</v>
      </c>
      <c r="D34" s="67"/>
      <c r="E34" s="32"/>
      <c r="F34" s="24" t="s">
        <v>71</v>
      </c>
      <c r="G34" s="29">
        <f t="shared" si="0"/>
        <v>15</v>
      </c>
      <c r="H34" s="33">
        <f aca="true" t="shared" si="13" ref="H34:S34">SUM(H35:H36)</f>
        <v>1</v>
      </c>
      <c r="I34" s="33">
        <f t="shared" si="13"/>
        <v>1</v>
      </c>
      <c r="J34" s="33">
        <f t="shared" si="13"/>
        <v>0</v>
      </c>
      <c r="K34" s="33">
        <f t="shared" si="13"/>
        <v>2</v>
      </c>
      <c r="L34" s="33">
        <f t="shared" si="13"/>
        <v>1</v>
      </c>
      <c r="M34" s="33">
        <f t="shared" si="13"/>
        <v>1</v>
      </c>
      <c r="N34" s="33">
        <f t="shared" si="13"/>
        <v>1</v>
      </c>
      <c r="O34" s="33">
        <f t="shared" si="13"/>
        <v>3</v>
      </c>
      <c r="P34" s="33">
        <f t="shared" si="13"/>
        <v>0</v>
      </c>
      <c r="Q34" s="33">
        <f t="shared" si="13"/>
        <v>3</v>
      </c>
      <c r="R34" s="33">
        <f t="shared" si="13"/>
        <v>0</v>
      </c>
      <c r="S34" s="33">
        <f t="shared" si="13"/>
        <v>2</v>
      </c>
    </row>
    <row r="35" spans="1:19" s="10" customFormat="1" ht="15" customHeight="1">
      <c r="A35" s="31"/>
      <c r="B35" s="32"/>
      <c r="C35" s="67"/>
      <c r="D35" s="67"/>
      <c r="E35" s="32"/>
      <c r="F35" s="32" t="s">
        <v>72</v>
      </c>
      <c r="G35" s="29">
        <f t="shared" si="0"/>
        <v>8</v>
      </c>
      <c r="H35" s="34">
        <v>0</v>
      </c>
      <c r="I35" s="34">
        <v>0</v>
      </c>
      <c r="J35" s="34">
        <v>0</v>
      </c>
      <c r="K35" s="34">
        <v>1</v>
      </c>
      <c r="L35" s="34">
        <v>0</v>
      </c>
      <c r="M35" s="34">
        <v>1</v>
      </c>
      <c r="N35" s="34">
        <v>1</v>
      </c>
      <c r="O35" s="34">
        <v>2</v>
      </c>
      <c r="P35" s="34">
        <v>0</v>
      </c>
      <c r="Q35" s="34">
        <v>2</v>
      </c>
      <c r="R35" s="34">
        <v>0</v>
      </c>
      <c r="S35" s="34">
        <v>1</v>
      </c>
    </row>
    <row r="36" spans="1:19" s="10" customFormat="1" ht="18.75" customHeight="1">
      <c r="A36" s="31"/>
      <c r="B36" s="32"/>
      <c r="C36" s="32"/>
      <c r="D36" s="32"/>
      <c r="E36" s="32"/>
      <c r="F36" s="32" t="s">
        <v>73</v>
      </c>
      <c r="G36" s="29">
        <f t="shared" si="0"/>
        <v>7</v>
      </c>
      <c r="H36" s="34">
        <v>1</v>
      </c>
      <c r="I36" s="34">
        <v>1</v>
      </c>
      <c r="J36" s="34">
        <v>0</v>
      </c>
      <c r="K36" s="34">
        <v>1</v>
      </c>
      <c r="L36" s="34">
        <v>1</v>
      </c>
      <c r="M36" s="34">
        <v>0</v>
      </c>
      <c r="N36" s="34">
        <v>0</v>
      </c>
      <c r="O36" s="34">
        <v>1</v>
      </c>
      <c r="P36" s="34">
        <v>0</v>
      </c>
      <c r="Q36" s="34">
        <v>1</v>
      </c>
      <c r="R36" s="34">
        <v>0</v>
      </c>
      <c r="S36" s="34">
        <v>1</v>
      </c>
    </row>
    <row r="37" spans="1:19" s="10" customFormat="1" ht="15" customHeight="1">
      <c r="A37" s="31">
        <v>20400</v>
      </c>
      <c r="B37" s="32"/>
      <c r="C37" s="55" t="s">
        <v>70</v>
      </c>
      <c r="D37" s="67"/>
      <c r="E37" s="32"/>
      <c r="F37" s="24" t="s">
        <v>71</v>
      </c>
      <c r="G37" s="29">
        <f t="shared" si="0"/>
        <v>36</v>
      </c>
      <c r="H37" s="33">
        <f aca="true" t="shared" si="14" ref="H37:S37">SUM(H38:H39)</f>
        <v>5</v>
      </c>
      <c r="I37" s="33">
        <f t="shared" si="14"/>
        <v>1</v>
      </c>
      <c r="J37" s="33">
        <f t="shared" si="14"/>
        <v>1</v>
      </c>
      <c r="K37" s="33">
        <f t="shared" si="14"/>
        <v>4</v>
      </c>
      <c r="L37" s="33">
        <f t="shared" si="14"/>
        <v>3</v>
      </c>
      <c r="M37" s="33">
        <f t="shared" si="14"/>
        <v>2</v>
      </c>
      <c r="N37" s="33">
        <f t="shared" si="14"/>
        <v>3</v>
      </c>
      <c r="O37" s="33">
        <f t="shared" si="14"/>
        <v>3</v>
      </c>
      <c r="P37" s="33">
        <f t="shared" si="14"/>
        <v>5</v>
      </c>
      <c r="Q37" s="33">
        <f t="shared" si="14"/>
        <v>2</v>
      </c>
      <c r="R37" s="33">
        <f t="shared" si="14"/>
        <v>4</v>
      </c>
      <c r="S37" s="33">
        <f t="shared" si="14"/>
        <v>3</v>
      </c>
    </row>
    <row r="38" spans="1:19" s="10" customFormat="1" ht="15" customHeight="1">
      <c r="A38" s="31"/>
      <c r="B38" s="32"/>
      <c r="C38" s="67"/>
      <c r="D38" s="67"/>
      <c r="E38" s="32"/>
      <c r="F38" s="32" t="s">
        <v>72</v>
      </c>
      <c r="G38" s="29">
        <f t="shared" si="0"/>
        <v>19</v>
      </c>
      <c r="H38" s="34">
        <v>3</v>
      </c>
      <c r="I38" s="34">
        <v>0</v>
      </c>
      <c r="J38" s="34">
        <v>1</v>
      </c>
      <c r="K38" s="34">
        <v>2</v>
      </c>
      <c r="L38" s="34">
        <v>3</v>
      </c>
      <c r="M38" s="34">
        <v>1</v>
      </c>
      <c r="N38" s="34">
        <v>0</v>
      </c>
      <c r="O38" s="34">
        <v>3</v>
      </c>
      <c r="P38" s="34">
        <v>3</v>
      </c>
      <c r="Q38" s="34">
        <v>1</v>
      </c>
      <c r="R38" s="34">
        <v>1</v>
      </c>
      <c r="S38" s="34">
        <v>1</v>
      </c>
    </row>
    <row r="39" spans="1:19" s="10" customFormat="1" ht="15" customHeight="1">
      <c r="A39" s="31"/>
      <c r="B39" s="32"/>
      <c r="C39" s="32"/>
      <c r="D39" s="32"/>
      <c r="E39" s="32"/>
      <c r="F39" s="32" t="s">
        <v>73</v>
      </c>
      <c r="G39" s="29">
        <f t="shared" si="0"/>
        <v>17</v>
      </c>
      <c r="H39" s="34">
        <v>2</v>
      </c>
      <c r="I39" s="34">
        <v>1</v>
      </c>
      <c r="J39" s="34">
        <v>0</v>
      </c>
      <c r="K39" s="34">
        <v>2</v>
      </c>
      <c r="L39" s="34">
        <v>0</v>
      </c>
      <c r="M39" s="34">
        <v>1</v>
      </c>
      <c r="N39" s="34">
        <v>3</v>
      </c>
      <c r="O39" s="34">
        <v>0</v>
      </c>
      <c r="P39" s="34">
        <v>2</v>
      </c>
      <c r="Q39" s="34">
        <v>1</v>
      </c>
      <c r="R39" s="34">
        <v>3</v>
      </c>
      <c r="S39" s="34">
        <v>2</v>
      </c>
    </row>
    <row r="40" spans="1:19" s="10" customFormat="1" ht="15" customHeight="1">
      <c r="A40" s="31"/>
      <c r="B40" s="32"/>
      <c r="C40" s="32"/>
      <c r="D40" s="32"/>
      <c r="E40" s="32"/>
      <c r="F40" s="35"/>
      <c r="G40" s="29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s="10" customFormat="1" ht="15" customHeight="1">
      <c r="A41" s="31"/>
      <c r="B41" s="32"/>
      <c r="C41" s="32"/>
      <c r="D41" s="32"/>
      <c r="E41" s="32"/>
      <c r="F41" s="37"/>
      <c r="G41" s="29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13" customFormat="1" ht="15" customHeight="1">
      <c r="A42" s="38"/>
      <c r="B42" s="37"/>
      <c r="C42" s="37"/>
      <c r="D42" s="37"/>
      <c r="E42" s="37"/>
      <c r="F42" s="37"/>
      <c r="G42" s="29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13" customFormat="1" ht="15" customHeight="1">
      <c r="A43" s="38"/>
      <c r="B43" s="37"/>
      <c r="C43" s="37"/>
      <c r="D43" s="37"/>
      <c r="E43" s="37"/>
      <c r="F43" s="35"/>
      <c r="G43" s="29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s="13" customFormat="1" ht="15" customHeight="1">
      <c r="A44" s="38"/>
      <c r="B44" s="37"/>
      <c r="C44" s="37"/>
      <c r="D44" s="37"/>
      <c r="E44" s="37"/>
      <c r="F44" s="37"/>
      <c r="G44" s="29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13" customFormat="1" ht="15" customHeight="1">
      <c r="A45" s="38"/>
      <c r="B45" s="37"/>
      <c r="C45" s="37"/>
      <c r="D45" s="37"/>
      <c r="E45" s="37"/>
      <c r="F45" s="37"/>
      <c r="G45" s="29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13" customFormat="1" ht="15" customHeight="1">
      <c r="A46" s="38"/>
      <c r="B46" s="37"/>
      <c r="C46" s="37"/>
      <c r="D46" s="37"/>
      <c r="E46" s="37"/>
      <c r="F46" s="35"/>
      <c r="G46" s="29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s="13" customFormat="1" ht="15" customHeight="1">
      <c r="A47" s="38"/>
      <c r="B47" s="37"/>
      <c r="C47" s="37"/>
      <c r="D47" s="37"/>
      <c r="E47" s="37"/>
      <c r="F47" s="37"/>
      <c r="G47" s="29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13" customFormat="1" ht="15" customHeight="1">
      <c r="A48" s="38"/>
      <c r="B48" s="37"/>
      <c r="C48" s="37"/>
      <c r="D48" s="37"/>
      <c r="E48" s="37"/>
      <c r="F48" s="37"/>
      <c r="G48" s="29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s="13" customFormat="1" ht="15" customHeight="1">
      <c r="A49" s="38"/>
      <c r="B49" s="37"/>
      <c r="C49" s="37"/>
      <c r="D49" s="37"/>
      <c r="E49" s="37"/>
      <c r="F49" s="35"/>
      <c r="G49" s="49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s="13" customFormat="1" ht="15" customHeight="1">
      <c r="A50" s="38"/>
      <c r="B50" s="37"/>
      <c r="C50" s="37"/>
      <c r="D50" s="37"/>
      <c r="E50" s="37"/>
      <c r="F50" s="37"/>
      <c r="G50" s="49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s="13" customFormat="1" ht="15" customHeight="1">
      <c r="A51" s="45"/>
      <c r="B51" s="41"/>
      <c r="C51" s="41"/>
      <c r="D51" s="41"/>
      <c r="E51" s="41"/>
      <c r="F51" s="41"/>
      <c r="G51" s="50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16" customFormat="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6" customFormat="1" ht="1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16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16" customFormat="1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" customHeight="1">
      <c r="A58" s="6"/>
      <c r="B58" s="3"/>
      <c r="C58" s="3"/>
      <c r="D58" s="3" t="s">
        <v>74</v>
      </c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3" customFormat="1" ht="15" customHeight="1">
      <c r="A59" s="6"/>
      <c r="B59" s="5"/>
      <c r="C59" s="5"/>
      <c r="D59" s="5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3" customFormat="1" ht="15" customHeight="1">
      <c r="A60" s="6"/>
      <c r="B60" s="5"/>
      <c r="C60" s="5"/>
      <c r="D60" s="5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27">
    <mergeCell ref="D28:D29"/>
    <mergeCell ref="C31:D32"/>
    <mergeCell ref="C34:D35"/>
    <mergeCell ref="C37:D38"/>
    <mergeCell ref="D16:D17"/>
    <mergeCell ref="D19:D20"/>
    <mergeCell ref="D22:D23"/>
    <mergeCell ref="D25:D26"/>
    <mergeCell ref="C7:D8"/>
    <mergeCell ref="D10:D11"/>
    <mergeCell ref="D13:D14"/>
    <mergeCell ref="B5:F5"/>
    <mergeCell ref="B6:F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41" right="0.38" top="0.51" bottom="0.48" header="0" footer="0"/>
  <pageSetup blackAndWhite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2004-12-16T08:20:04Z</cp:lastPrinted>
  <dcterms:created xsi:type="dcterms:W3CDTF">2002-01-17T20:51:31Z</dcterms:created>
  <dcterms:modified xsi:type="dcterms:W3CDTF">2005-01-17T06:32:46Z</dcterms:modified>
  <cp:category/>
  <cp:version/>
  <cp:contentType/>
  <cp:contentStatus/>
</cp:coreProperties>
</file>