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55" activeTab="3"/>
  </bookViews>
  <sheets>
    <sheet name="指標51-54" sheetId="1" r:id="rId1"/>
    <sheet name="指標51-54元表" sheetId="2" r:id="rId2"/>
    <sheet name="前年度" sheetId="3" r:id="rId3"/>
    <sheet name="当年度" sheetId="4" r:id="rId4"/>
  </sheets>
  <definedNames/>
  <calcPr fullCalcOnLoad="1"/>
</workbook>
</file>

<file path=xl/sharedStrings.xml><?xml version="1.0" encoding="utf-8"?>
<sst xmlns="http://schemas.openxmlformats.org/spreadsheetml/2006/main" count="302" uniqueCount="87">
  <si>
    <t>保険者番号</t>
  </si>
  <si>
    <t>保険者名</t>
  </si>
  <si>
    <t>A0#63 被保険者数 退職被保険者等 年度平均</t>
  </si>
  <si>
    <t>F2#77 全体 診療費 入院 退職被保険者分 費用額</t>
  </si>
  <si>
    <t>F2#78 全体 診療費 入院外 退職被保険者分 費用額</t>
  </si>
  <si>
    <t>F2#79 全体 診療費 歯科 退職被保険者分 費用額</t>
  </si>
  <si>
    <t>F2#80 全体 診療費 小計 退職被保険者分 費用額</t>
  </si>
  <si>
    <t>F2#97 全体 診療費 入院 被扶養者分 費用額</t>
  </si>
  <si>
    <t>F2#98 全体 診療費 入院外 被扶養者分 費用額</t>
  </si>
  <si>
    <t>F2#99 全体 診療費 歯科 被扶養者分 費用額</t>
  </si>
  <si>
    <t>F2#100 全体 診療費 小計 被扶養者分 費用額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</si>
  <si>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</si>
  <si>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</si>
  <si>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</si>
  <si>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</si>
  <si>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</si>
  <si>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</si>
  <si>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</si>
  <si>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</si>
  <si>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</si>
  <si>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</si>
  <si>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</si>
  <si>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</si>
  <si>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</si>
  <si>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</si>
  <si>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</si>
  <si>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</si>
  <si>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</si>
  <si>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</si>
  <si>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</si>
  <si>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</si>
  <si>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</si>
  <si>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</si>
  <si>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都道府県計</t>
  </si>
  <si>
    <t>５１．退職者医療分一人当たり診療費（計）</t>
  </si>
  <si>
    <t>５２．退職者医療分一人当たり診療費（入院）</t>
  </si>
  <si>
    <t>５３．退職者医療分一人当たり診療費（入院外）</t>
  </si>
  <si>
    <t>５４．退職者医療分１人当たり診療費（歯科）</t>
  </si>
  <si>
    <t>順位</t>
  </si>
  <si>
    <t>保険者名</t>
  </si>
  <si>
    <t>一人当たり
診療費</t>
  </si>
  <si>
    <t>前年比</t>
  </si>
  <si>
    <t>（円）</t>
  </si>
  <si>
    <t>（％）</t>
  </si>
  <si>
    <t>（％）</t>
  </si>
  <si>
    <t>（％）</t>
  </si>
  <si>
    <t>-</t>
  </si>
  <si>
    <t>市町村計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</si>
  <si>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</si>
  <si>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</si>
  <si>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</si>
  <si>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</si>
  <si>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</si>
  <si>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</si>
  <si>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</si>
  <si>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</si>
  <si>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</si>
  <si>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</si>
  <si>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</si>
  <si>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</si>
  <si>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</si>
  <si>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</si>
  <si>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</si>
  <si>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</si>
  <si>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</si>
  <si>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</si>
  <si>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</si>
  <si>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注）　一人当たり診療費 ＝ 第8表-1「退職者医療対象分保険給付状況」診療費小計費用額 ／ 第1表「保険者別一般状況」退職者医療対象分年度平均
※第16表「保険者別療養の給付［診療費］三要素等［退職者医療対象分］一人当たり診療費計</t>
  </si>
  <si>
    <t>注）　一人当たり診療費 ＝ 第8表-1「退職者医療対象分保険給付状況」診療費入院費用額 ／ 第1表「保険者別一般状況」退職者医療対象分年度平均
※第16表「保険者別療養の給付［診療費］三要素等［退職者医療対象分］一人当たり診療費入院</t>
  </si>
  <si>
    <t>注）　一人当たり診療費 ＝ 第8表-1「退職者医療対象分保険給付状況」診療費入院外費用額 ／ 第1表「保険者別一般状況」退職者医療対象分年度平均
※第16表「保険者別療養の給付［診療費］三要素等［退職者医療対象分］一人当たり診療費入院外</t>
  </si>
  <si>
    <t>注）　一人当たり診療費 ＝ 第8表-1「退職者医療対象分保険給付状況」診療費歯科費用額 ／ 第1表「保険者別一般状況」退職者医療対象分年度平均
※第16表「保険者別療養の給付［診療費］三要素等［退職者医療対象分］一人当たり診療費歯科</t>
  </si>
  <si>
    <t>５１．退職者医療分一人当たり診療費</t>
  </si>
  <si>
    <t>５２．退職者医療分一人当たり診療費</t>
  </si>
  <si>
    <t>５３．退職者医療分一人当たり診療費</t>
  </si>
  <si>
    <t>５４．退職者医療分１人当たり診療費</t>
  </si>
  <si>
    <t>（計）</t>
  </si>
  <si>
    <t>（入院）</t>
  </si>
  <si>
    <t>（入院外）</t>
  </si>
  <si>
    <t>（歯科）</t>
  </si>
  <si>
    <t>-</t>
  </si>
  <si>
    <t>-</t>
  </si>
  <si>
    <t>注）　一人当たり診療費 ＝ 第8表-1「退職者医療分保険給付状況」診療費・計費用額 ／ 第1表「保険者別一般状況」退職被保険者等年度平均
※第16表「保険者別診療費等諸率［退職者医療分］」一人当たり診療費計</t>
  </si>
  <si>
    <t>注）　一人当たり診療費 ＝ 第8表-1「退職者医療分保険給付状況」診療費・入院費用額 ／ 第1表「保険者別一般状況」退職被保険者等年度平均
※第16表「保険者別診療費等諸費［退職者医療分］」一人当たり診療費入院</t>
  </si>
  <si>
    <t>注）　一人当たり診療費 ＝ 第8表-1「退職者医療分保険給付状況」診療費・入院外費用額 ／ 第1表「保険者別一般状況」退職被保険者等年度平均
※第16表「保険者別診療費等諸率［退職者医療分］一人当たり診療費入院外</t>
  </si>
  <si>
    <t>注）　一人当たり診療費 ＝ 第8表-1「退職者医療分保険給付状況」診療費・歯科費用額 ／ 第1表「保険者別一般状況」退職被保険者等年度平均
※第16表「保険者別診療費等諸率［退職者医療分］一人当たり診療費歯科</t>
  </si>
  <si>
    <t>－　８６　－</t>
  </si>
  <si>
    <t>平成27年度国民健康保険事業状況（大分県）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</si>
</sst>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41" fillId="0" borderId="15" xfId="0" applyFont="1" applyBorder="1" applyAlignment="1">
      <alignment horizontal="distributed" vertical="center" wrapText="1" shrinkToFit="1"/>
    </xf>
    <xf numFmtId="176" fontId="39" fillId="33" borderId="15" xfId="0" applyNumberFormat="1" applyFont="1" applyFill="1" applyBorder="1" applyAlignment="1">
      <alignment vertical="center" shrinkToFit="1"/>
    </xf>
    <xf numFmtId="176" fontId="39" fillId="33" borderId="16" xfId="0" applyNumberFormat="1" applyFont="1" applyFill="1" applyBorder="1" applyAlignment="1">
      <alignment vertical="center" shrinkToFit="1"/>
    </xf>
    <xf numFmtId="177" fontId="39" fillId="33" borderId="17" xfId="0" applyNumberFormat="1" applyFont="1" applyFill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41" fillId="0" borderId="19" xfId="0" applyFont="1" applyBorder="1" applyAlignment="1">
      <alignment horizontal="distributed" vertical="center" wrapText="1" shrinkToFit="1"/>
    </xf>
    <xf numFmtId="176" fontId="39" fillId="33" borderId="19" xfId="0" applyNumberFormat="1" applyFont="1" applyFill="1" applyBorder="1" applyAlignment="1">
      <alignment vertical="center" shrinkToFit="1"/>
    </xf>
    <xf numFmtId="177" fontId="39" fillId="33" borderId="20" xfId="0" applyNumberFormat="1" applyFont="1" applyFill="1" applyBorder="1" applyAlignment="1">
      <alignment vertical="center"/>
    </xf>
    <xf numFmtId="0" fontId="39" fillId="0" borderId="21" xfId="0" applyFont="1" applyBorder="1" applyAlignment="1">
      <alignment horizontal="right" vertical="center" indent="1"/>
    </xf>
    <xf numFmtId="0" fontId="41" fillId="0" borderId="22" xfId="0" applyFont="1" applyBorder="1" applyAlignment="1">
      <alignment horizontal="distributed" vertical="center" wrapText="1" shrinkToFit="1"/>
    </xf>
    <xf numFmtId="176" fontId="39" fillId="33" borderId="22" xfId="0" applyNumberFormat="1" applyFont="1" applyFill="1" applyBorder="1" applyAlignment="1">
      <alignment vertical="center" shrinkToFit="1"/>
    </xf>
    <xf numFmtId="177" fontId="39" fillId="33" borderId="23" xfId="0" applyNumberFormat="1" applyFont="1" applyFill="1" applyBorder="1" applyAlignment="1">
      <alignment vertical="center"/>
    </xf>
    <xf numFmtId="0" fontId="39" fillId="0" borderId="24" xfId="0" applyFont="1" applyBorder="1" applyAlignment="1">
      <alignment horizontal="right" vertical="center" indent="1"/>
    </xf>
    <xf numFmtId="0" fontId="41" fillId="0" borderId="25" xfId="0" applyFont="1" applyBorder="1" applyAlignment="1">
      <alignment horizontal="distributed" vertical="center" wrapText="1" shrinkToFit="1"/>
    </xf>
    <xf numFmtId="176" fontId="39" fillId="33" borderId="25" xfId="0" applyNumberFormat="1" applyFont="1" applyFill="1" applyBorder="1" applyAlignment="1">
      <alignment vertical="center" shrinkToFit="1"/>
    </xf>
    <xf numFmtId="177" fontId="39" fillId="33" borderId="26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right" vertical="center" indent="1"/>
    </xf>
    <xf numFmtId="0" fontId="41" fillId="0" borderId="0" xfId="0" applyFont="1" applyBorder="1" applyAlignment="1">
      <alignment horizontal="distributed" vertical="center" wrapText="1" shrinkToFit="1"/>
    </xf>
    <xf numFmtId="3" fontId="3" fillId="0" borderId="0" xfId="0" applyNumberFormat="1" applyFont="1" applyBorder="1" applyAlignment="1">
      <alignment/>
    </xf>
    <xf numFmtId="176" fontId="39" fillId="0" borderId="0" xfId="0" applyNumberFormat="1" applyFont="1" applyBorder="1" applyAlignment="1">
      <alignment vertical="center" shrinkToFit="1"/>
    </xf>
    <xf numFmtId="178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27" xfId="0" applyFont="1" applyBorder="1" applyAlignment="1">
      <alignment vertical="center"/>
    </xf>
    <xf numFmtId="0" fontId="40" fillId="0" borderId="28" xfId="0" applyFont="1" applyBorder="1" applyAlignment="1">
      <alignment horizontal="right" vertical="center"/>
    </xf>
    <xf numFmtId="0" fontId="40" fillId="0" borderId="29" xfId="0" applyFont="1" applyBorder="1" applyAlignment="1">
      <alignment horizontal="right" vertical="center"/>
    </xf>
    <xf numFmtId="0" fontId="39" fillId="0" borderId="30" xfId="0" applyFont="1" applyBorder="1" applyAlignment="1">
      <alignment vertical="center"/>
    </xf>
    <xf numFmtId="0" fontId="41" fillId="0" borderId="31" xfId="0" applyFont="1" applyBorder="1" applyAlignment="1">
      <alignment horizontal="distributed" vertical="center" wrapText="1" shrinkToFit="1"/>
    </xf>
    <xf numFmtId="176" fontId="39" fillId="0" borderId="32" xfId="0" applyNumberFormat="1" applyFont="1" applyBorder="1" applyAlignment="1">
      <alignment vertical="center" shrinkToFit="1"/>
    </xf>
    <xf numFmtId="177" fontId="39" fillId="0" borderId="33" xfId="0" applyNumberFormat="1" applyFont="1" applyBorder="1" applyAlignment="1">
      <alignment vertical="center"/>
    </xf>
    <xf numFmtId="178" fontId="39" fillId="0" borderId="28" xfId="0" applyNumberFormat="1" applyFont="1" applyBorder="1" applyAlignment="1">
      <alignment vertical="center"/>
    </xf>
    <xf numFmtId="0" fontId="39" fillId="0" borderId="34" xfId="0" applyFont="1" applyBorder="1" applyAlignment="1">
      <alignment vertical="center"/>
    </xf>
    <xf numFmtId="0" fontId="41" fillId="0" borderId="35" xfId="0" applyFont="1" applyBorder="1" applyAlignment="1">
      <alignment horizontal="distributed" vertical="center" wrapText="1" shrinkToFit="1"/>
    </xf>
    <xf numFmtId="176" fontId="39" fillId="0" borderId="28" xfId="0" applyNumberFormat="1" applyFont="1" applyBorder="1" applyAlignment="1">
      <alignment vertical="center" shrinkToFit="1"/>
    </xf>
    <xf numFmtId="177" fontId="39" fillId="0" borderId="11" xfId="0" applyNumberFormat="1" applyFont="1" applyBorder="1" applyAlignment="1">
      <alignment vertical="center"/>
    </xf>
    <xf numFmtId="0" fontId="39" fillId="0" borderId="36" xfId="0" applyFont="1" applyBorder="1" applyAlignment="1">
      <alignment horizontal="right" vertical="center" indent="1"/>
    </xf>
    <xf numFmtId="0" fontId="41" fillId="0" borderId="37" xfId="0" applyFont="1" applyBorder="1" applyAlignment="1">
      <alignment horizontal="distributed" vertical="center" wrapText="1" shrinkToFit="1"/>
    </xf>
    <xf numFmtId="176" fontId="39" fillId="0" borderId="38" xfId="0" applyNumberFormat="1" applyFont="1" applyBorder="1" applyAlignment="1">
      <alignment vertical="center" shrinkToFit="1"/>
    </xf>
    <xf numFmtId="177" fontId="39" fillId="0" borderId="17" xfId="0" applyNumberFormat="1" applyFont="1" applyBorder="1" applyAlignment="1">
      <alignment vertical="center"/>
    </xf>
    <xf numFmtId="0" fontId="39" fillId="0" borderId="39" xfId="0" applyFont="1" applyBorder="1" applyAlignment="1">
      <alignment horizontal="right" vertical="center" indent="1"/>
    </xf>
    <xf numFmtId="0" fontId="41" fillId="0" borderId="40" xfId="0" applyFont="1" applyBorder="1" applyAlignment="1">
      <alignment horizontal="distributed" vertical="center" wrapText="1" shrinkToFit="1"/>
    </xf>
    <xf numFmtId="176" fontId="39" fillId="0" borderId="41" xfId="0" applyNumberFormat="1" applyFont="1" applyBorder="1" applyAlignment="1">
      <alignment vertical="center" shrinkToFit="1"/>
    </xf>
    <xf numFmtId="177" fontId="39" fillId="0" borderId="23" xfId="0" applyNumberFormat="1" applyFont="1" applyBorder="1" applyAlignment="1">
      <alignment vertical="center"/>
    </xf>
    <xf numFmtId="0" fontId="39" fillId="0" borderId="42" xfId="0" applyFont="1" applyBorder="1" applyAlignment="1">
      <alignment horizontal="right" vertical="center" indent="1"/>
    </xf>
    <xf numFmtId="0" fontId="41" fillId="0" borderId="43" xfId="0" applyFont="1" applyBorder="1" applyAlignment="1">
      <alignment horizontal="distributed" vertical="center" wrapText="1" shrinkToFit="1"/>
    </xf>
    <xf numFmtId="176" fontId="39" fillId="0" borderId="44" xfId="0" applyNumberFormat="1" applyFont="1" applyBorder="1" applyAlignment="1">
      <alignment vertical="center" shrinkToFit="1"/>
    </xf>
    <xf numFmtId="177" fontId="39" fillId="0" borderId="26" xfId="0" applyNumberFormat="1" applyFont="1" applyBorder="1" applyAlignment="1">
      <alignment vertical="center"/>
    </xf>
    <xf numFmtId="0" fontId="39" fillId="0" borderId="45" xfId="0" applyFont="1" applyBorder="1" applyAlignment="1">
      <alignment horizontal="right" vertical="center" indent="1"/>
    </xf>
    <xf numFmtId="0" fontId="41" fillId="0" borderId="46" xfId="0" applyFont="1" applyBorder="1" applyAlignment="1">
      <alignment horizontal="distributed" vertical="center" wrapText="1" shrinkToFit="1"/>
    </xf>
    <xf numFmtId="176" fontId="39" fillId="0" borderId="47" xfId="0" applyNumberFormat="1" applyFont="1" applyBorder="1" applyAlignment="1">
      <alignment vertical="center" shrinkToFit="1"/>
    </xf>
    <xf numFmtId="177" fontId="39" fillId="0" borderId="20" xfId="0" applyNumberFormat="1" applyFont="1" applyBorder="1" applyAlignment="1">
      <alignment vertical="center"/>
    </xf>
    <xf numFmtId="0" fontId="39" fillId="0" borderId="48" xfId="0" applyFont="1" applyBorder="1" applyAlignment="1">
      <alignment horizontal="right" vertical="center" indent="1"/>
    </xf>
    <xf numFmtId="0" fontId="41" fillId="0" borderId="49" xfId="0" applyFont="1" applyBorder="1" applyAlignment="1">
      <alignment horizontal="distributed" vertical="center" wrapText="1" shrinkToFit="1"/>
    </xf>
    <xf numFmtId="176" fontId="39" fillId="0" borderId="50" xfId="0" applyNumberFormat="1" applyFont="1" applyBorder="1" applyAlignment="1">
      <alignment vertical="center" shrinkToFit="1"/>
    </xf>
    <xf numFmtId="177" fontId="39" fillId="0" borderId="51" xfId="0" applyNumberFormat="1" applyFont="1" applyBorder="1" applyAlignment="1">
      <alignment vertical="center"/>
    </xf>
    <xf numFmtId="49" fontId="41" fillId="0" borderId="0" xfId="0" applyNumberFormat="1" applyFont="1" applyAlignment="1">
      <alignment horizontal="right" vertical="center"/>
    </xf>
    <xf numFmtId="0" fontId="41" fillId="0" borderId="36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37" xfId="0" applyFont="1" applyBorder="1" applyAlignment="1">
      <alignment horizontal="distributed" vertical="center"/>
    </xf>
    <xf numFmtId="0" fontId="41" fillId="0" borderId="35" xfId="0" applyFont="1" applyBorder="1" applyAlignment="1">
      <alignment horizontal="distributed" vertical="center"/>
    </xf>
    <xf numFmtId="0" fontId="41" fillId="0" borderId="43" xfId="0" applyFont="1" applyBorder="1" applyAlignment="1">
      <alignment horizontal="distributed" vertical="center"/>
    </xf>
    <xf numFmtId="0" fontId="41" fillId="0" borderId="32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distributed" vertical="center"/>
    </xf>
    <xf numFmtId="0" fontId="41" fillId="0" borderId="5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5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25" xfId="0" applyFont="1" applyBorder="1" applyAlignment="1">
      <alignment horizontal="distributed" vertical="center"/>
    </xf>
    <xf numFmtId="0" fontId="41" fillId="0" borderId="54" xfId="0" applyFont="1" applyBorder="1" applyAlignment="1">
      <alignment horizontal="distributed" vertical="center"/>
    </xf>
    <xf numFmtId="0" fontId="41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8.57421875" style="2" customWidth="1"/>
    <col min="4" max="4" width="7.57421875" style="2" customWidth="1"/>
    <col min="5" max="5" width="2.8515625" style="2" customWidth="1"/>
    <col min="6" max="6" width="5.57421875" style="2" customWidth="1"/>
    <col min="7" max="7" width="9.00390625" style="2" customWidth="1"/>
    <col min="8" max="8" width="8.57421875" style="2" customWidth="1"/>
    <col min="9" max="9" width="7.57421875" style="2" customWidth="1"/>
    <col min="10" max="10" width="2.8515625" style="2" customWidth="1"/>
    <col min="11" max="11" width="5.57421875" style="2" customWidth="1"/>
    <col min="12" max="12" width="9.00390625" style="2" customWidth="1"/>
    <col min="13" max="13" width="8.57421875" style="2" customWidth="1"/>
    <col min="14" max="14" width="7.57421875" style="2" customWidth="1"/>
    <col min="15" max="15" width="2.8515625" style="2" customWidth="1"/>
    <col min="16" max="16" width="5.57421875" style="2" customWidth="1"/>
    <col min="17" max="17" width="9.00390625" style="2" customWidth="1"/>
    <col min="18" max="18" width="8.57421875" style="2" customWidth="1"/>
    <col min="19" max="19" width="7.57421875" style="2" customWidth="1"/>
    <col min="20" max="16384" width="9.00390625" style="2" customWidth="1"/>
  </cols>
  <sheetData>
    <row r="1" spans="1:16" ht="12">
      <c r="A1" s="2" t="s">
        <v>86</v>
      </c>
      <c r="F1" s="3"/>
      <c r="K1" s="3"/>
      <c r="P1" s="3"/>
    </row>
    <row r="3" spans="1:19" ht="12" customHeight="1">
      <c r="A3" s="32" t="s">
        <v>71</v>
      </c>
      <c r="B3" s="32"/>
      <c r="C3" s="32"/>
      <c r="D3" s="32"/>
      <c r="F3" s="32" t="s">
        <v>72</v>
      </c>
      <c r="G3" s="32"/>
      <c r="H3" s="32"/>
      <c r="I3" s="32"/>
      <c r="K3" s="32" t="s">
        <v>73</v>
      </c>
      <c r="L3" s="32"/>
      <c r="M3" s="32"/>
      <c r="N3" s="32"/>
      <c r="P3" s="32" t="s">
        <v>74</v>
      </c>
      <c r="Q3" s="32"/>
      <c r="R3" s="32"/>
      <c r="S3" s="32"/>
    </row>
    <row r="4" spans="1:19" ht="12">
      <c r="A4" s="33" t="s">
        <v>75</v>
      </c>
      <c r="B4" s="33"/>
      <c r="C4" s="33"/>
      <c r="D4" s="33"/>
      <c r="F4" s="33" t="s">
        <v>76</v>
      </c>
      <c r="G4" s="33"/>
      <c r="H4" s="33"/>
      <c r="I4" s="33"/>
      <c r="K4" s="33" t="s">
        <v>77</v>
      </c>
      <c r="L4" s="33"/>
      <c r="M4" s="33"/>
      <c r="N4" s="33"/>
      <c r="P4" s="33" t="s">
        <v>78</v>
      </c>
      <c r="Q4" s="33"/>
      <c r="R4" s="33"/>
      <c r="S4" s="33"/>
    </row>
    <row r="5" spans="1:19" s="4" customFormat="1" ht="11.25" customHeight="1">
      <c r="A5" s="66" t="s">
        <v>38</v>
      </c>
      <c r="B5" s="69" t="s">
        <v>39</v>
      </c>
      <c r="C5" s="72" t="s">
        <v>40</v>
      </c>
      <c r="D5" s="74" t="s">
        <v>41</v>
      </c>
      <c r="F5" s="66" t="s">
        <v>38</v>
      </c>
      <c r="G5" s="69" t="s">
        <v>39</v>
      </c>
      <c r="H5" s="72" t="s">
        <v>40</v>
      </c>
      <c r="I5" s="74" t="s">
        <v>41</v>
      </c>
      <c r="K5" s="66" t="s">
        <v>38</v>
      </c>
      <c r="L5" s="69" t="s">
        <v>39</v>
      </c>
      <c r="M5" s="72" t="s">
        <v>40</v>
      </c>
      <c r="N5" s="74" t="s">
        <v>41</v>
      </c>
      <c r="P5" s="66" t="s">
        <v>38</v>
      </c>
      <c r="Q5" s="69" t="s">
        <v>39</v>
      </c>
      <c r="R5" s="72" t="s">
        <v>40</v>
      </c>
      <c r="S5" s="74" t="s">
        <v>41</v>
      </c>
    </row>
    <row r="6" spans="1:19" s="4" customFormat="1" ht="11.25" customHeight="1">
      <c r="A6" s="67"/>
      <c r="B6" s="70"/>
      <c r="C6" s="73"/>
      <c r="D6" s="75"/>
      <c r="F6" s="67"/>
      <c r="G6" s="70"/>
      <c r="H6" s="73"/>
      <c r="I6" s="75"/>
      <c r="K6" s="67"/>
      <c r="L6" s="70"/>
      <c r="M6" s="73"/>
      <c r="N6" s="75"/>
      <c r="P6" s="67"/>
      <c r="Q6" s="70"/>
      <c r="R6" s="73"/>
      <c r="S6" s="75"/>
    </row>
    <row r="7" spans="1:19" s="4" customFormat="1" ht="11.25" customHeight="1">
      <c r="A7" s="67"/>
      <c r="B7" s="70"/>
      <c r="C7" s="73"/>
      <c r="D7" s="75"/>
      <c r="F7" s="67"/>
      <c r="G7" s="70"/>
      <c r="H7" s="73"/>
      <c r="I7" s="75"/>
      <c r="K7" s="67"/>
      <c r="L7" s="70"/>
      <c r="M7" s="73"/>
      <c r="N7" s="75"/>
      <c r="P7" s="67"/>
      <c r="Q7" s="70"/>
      <c r="R7" s="73"/>
      <c r="S7" s="75"/>
    </row>
    <row r="8" spans="1:19" s="3" customFormat="1" ht="10.5" customHeight="1">
      <c r="A8" s="79"/>
      <c r="B8" s="80"/>
      <c r="C8" s="34" t="s">
        <v>42</v>
      </c>
      <c r="D8" s="6" t="s">
        <v>45</v>
      </c>
      <c r="F8" s="79"/>
      <c r="G8" s="80"/>
      <c r="H8" s="34" t="s">
        <v>42</v>
      </c>
      <c r="I8" s="6" t="s">
        <v>45</v>
      </c>
      <c r="K8" s="79"/>
      <c r="L8" s="80"/>
      <c r="M8" s="35" t="s">
        <v>42</v>
      </c>
      <c r="N8" s="6" t="s">
        <v>45</v>
      </c>
      <c r="P8" s="68"/>
      <c r="Q8" s="71"/>
      <c r="R8" s="35" t="s">
        <v>42</v>
      </c>
      <c r="S8" s="8" t="s">
        <v>45</v>
      </c>
    </row>
    <row r="9" spans="1:19" ht="15.75" customHeight="1">
      <c r="A9" s="36" t="s">
        <v>46</v>
      </c>
      <c r="B9" s="37" t="s">
        <v>47</v>
      </c>
      <c r="C9" s="38">
        <f>'指標51-54元表'!D9</f>
        <v>361402</v>
      </c>
      <c r="D9" s="39">
        <f>'指標51-54元表'!E9</f>
        <v>104.12</v>
      </c>
      <c r="F9" s="36" t="s">
        <v>46</v>
      </c>
      <c r="G9" s="37" t="s">
        <v>47</v>
      </c>
      <c r="H9" s="38">
        <f>'指標51-54元表'!J9</f>
        <v>175902</v>
      </c>
      <c r="I9" s="39">
        <f>'指標51-54元表'!K9</f>
        <v>104.35</v>
      </c>
      <c r="K9" s="36" t="s">
        <v>79</v>
      </c>
      <c r="L9" s="37" t="s">
        <v>47</v>
      </c>
      <c r="M9" s="40">
        <f>'指標51-54元表'!P9</f>
        <v>160459</v>
      </c>
      <c r="N9" s="39">
        <f>'指標51-54元表'!Q9</f>
        <v>104.65</v>
      </c>
      <c r="P9" s="41" t="s">
        <v>80</v>
      </c>
      <c r="Q9" s="42" t="s">
        <v>47</v>
      </c>
      <c r="R9" s="43">
        <f>'指標51-54元表'!V9</f>
        <v>25042</v>
      </c>
      <c r="S9" s="44">
        <f>'指標51-54元表'!W9</f>
        <v>99.42</v>
      </c>
    </row>
    <row r="10" spans="1:19" ht="15.75" customHeight="1">
      <c r="A10" s="45">
        <f>'指標51-54元表'!A10</f>
        <v>3</v>
      </c>
      <c r="B10" s="46" t="s">
        <v>49</v>
      </c>
      <c r="C10" s="47">
        <f>'指標51-54元表'!D10</f>
        <v>400731</v>
      </c>
      <c r="D10" s="48">
        <f>'指標51-54元表'!E10</f>
        <v>107.33</v>
      </c>
      <c r="F10" s="45">
        <f>'指標51-54元表'!G10</f>
        <v>5</v>
      </c>
      <c r="G10" s="46" t="s">
        <v>49</v>
      </c>
      <c r="H10" s="47">
        <f>'指標51-54元表'!J10</f>
        <v>197318</v>
      </c>
      <c r="I10" s="48">
        <f>'指標51-54元表'!K10</f>
        <v>109.45</v>
      </c>
      <c r="K10" s="45">
        <f>'指標51-54元表'!M10</f>
        <v>2</v>
      </c>
      <c r="L10" s="46" t="s">
        <v>49</v>
      </c>
      <c r="M10" s="47">
        <f>'指標51-54元表'!P10</f>
        <v>177843</v>
      </c>
      <c r="N10" s="48">
        <f>'指標51-54元表'!Q10</f>
        <v>105.98</v>
      </c>
      <c r="P10" s="45">
        <f>'指標51-54元表'!S10</f>
        <v>6</v>
      </c>
      <c r="Q10" s="46" t="s">
        <v>49</v>
      </c>
      <c r="R10" s="47">
        <f>'指標51-54元表'!V10</f>
        <v>25570</v>
      </c>
      <c r="S10" s="48">
        <f>'指標51-54元表'!W10</f>
        <v>101.09</v>
      </c>
    </row>
    <row r="11" spans="1:19" ht="15.75" customHeight="1">
      <c r="A11" s="49">
        <f>'指標51-54元表'!A11</f>
        <v>13</v>
      </c>
      <c r="B11" s="50" t="s">
        <v>50</v>
      </c>
      <c r="C11" s="51">
        <f>'指標51-54元表'!D11</f>
        <v>317273</v>
      </c>
      <c r="D11" s="52">
        <f>'指標51-54元表'!E11</f>
        <v>97.79</v>
      </c>
      <c r="F11" s="49">
        <f>'指標51-54元表'!G11</f>
        <v>8</v>
      </c>
      <c r="G11" s="50" t="s">
        <v>50</v>
      </c>
      <c r="H11" s="51">
        <f>'指標51-54元表'!J11</f>
        <v>173902</v>
      </c>
      <c r="I11" s="52">
        <f>'指標51-54元表'!K11</f>
        <v>97.34</v>
      </c>
      <c r="K11" s="49">
        <f>'指標51-54元表'!M11</f>
        <v>18</v>
      </c>
      <c r="L11" s="50" t="s">
        <v>50</v>
      </c>
      <c r="M11" s="51">
        <f>'指標51-54元表'!P11</f>
        <v>119871</v>
      </c>
      <c r="N11" s="52">
        <f>'指標51-54元表'!Q11</f>
        <v>99.03</v>
      </c>
      <c r="P11" s="49">
        <f>'指標51-54元表'!S11</f>
        <v>9</v>
      </c>
      <c r="Q11" s="50" t="s">
        <v>50</v>
      </c>
      <c r="R11" s="51">
        <f>'指標51-54元表'!V11</f>
        <v>23500</v>
      </c>
      <c r="S11" s="52">
        <f>'指標51-54元表'!W11</f>
        <v>94.95</v>
      </c>
    </row>
    <row r="12" spans="1:19" ht="15.75" customHeight="1">
      <c r="A12" s="49">
        <f>'指標51-54元表'!A12</f>
        <v>4</v>
      </c>
      <c r="B12" s="50" t="s">
        <v>51</v>
      </c>
      <c r="C12" s="51">
        <f>'指標51-54元表'!D12</f>
        <v>394539</v>
      </c>
      <c r="D12" s="52">
        <f>'指標51-54元表'!E12</f>
        <v>116.44</v>
      </c>
      <c r="F12" s="49">
        <f>'指標51-54元表'!G12</f>
        <v>9</v>
      </c>
      <c r="G12" s="50" t="s">
        <v>51</v>
      </c>
      <c r="H12" s="51">
        <f>'指標51-54元表'!J12</f>
        <v>166263</v>
      </c>
      <c r="I12" s="52">
        <f>'指標51-54元表'!K12</f>
        <v>104.91</v>
      </c>
      <c r="K12" s="49">
        <f>'指標51-54元表'!M12</f>
        <v>1</v>
      </c>
      <c r="L12" s="50" t="s">
        <v>51</v>
      </c>
      <c r="M12" s="51">
        <f>'指標51-54元表'!P12</f>
        <v>200970</v>
      </c>
      <c r="N12" s="52">
        <f>'指標51-54元表'!Q12</f>
        <v>131.85</v>
      </c>
      <c r="P12" s="49">
        <f>'指標51-54元表'!S12</f>
        <v>3</v>
      </c>
      <c r="Q12" s="50" t="s">
        <v>51</v>
      </c>
      <c r="R12" s="51">
        <f>'指標51-54元表'!V12</f>
        <v>27307</v>
      </c>
      <c r="S12" s="52">
        <f>'指標51-54元表'!W12</f>
        <v>97.83</v>
      </c>
    </row>
    <row r="13" spans="1:19" ht="15.75" customHeight="1">
      <c r="A13" s="49">
        <f>'指標51-54元表'!A13</f>
        <v>14</v>
      </c>
      <c r="B13" s="50" t="s">
        <v>52</v>
      </c>
      <c r="C13" s="51">
        <f>'指標51-54元表'!D13</f>
        <v>316237</v>
      </c>
      <c r="D13" s="52">
        <f>'指標51-54元表'!E13</f>
        <v>101.43</v>
      </c>
      <c r="F13" s="49">
        <f>'指標51-54元表'!G13</f>
        <v>15</v>
      </c>
      <c r="G13" s="50" t="s">
        <v>52</v>
      </c>
      <c r="H13" s="51">
        <f>'指標51-54元表'!J13</f>
        <v>132537</v>
      </c>
      <c r="I13" s="52">
        <f>'指標51-54元表'!K13</f>
        <v>94.31</v>
      </c>
      <c r="K13" s="49">
        <f>'指標51-54元表'!M13</f>
        <v>7</v>
      </c>
      <c r="L13" s="50" t="s">
        <v>52</v>
      </c>
      <c r="M13" s="51">
        <f>'指標51-54元表'!P13</f>
        <v>159876</v>
      </c>
      <c r="N13" s="52">
        <f>'指標51-54元表'!Q13</f>
        <v>108.07</v>
      </c>
      <c r="P13" s="49">
        <f>'指標51-54元表'!S13</f>
        <v>8</v>
      </c>
      <c r="Q13" s="50" t="s">
        <v>52</v>
      </c>
      <c r="R13" s="51">
        <f>'指標51-54元表'!V13</f>
        <v>23823</v>
      </c>
      <c r="S13" s="52">
        <f>'指標51-54元表'!W13</f>
        <v>102.12</v>
      </c>
    </row>
    <row r="14" spans="1:19" ht="15.75" customHeight="1">
      <c r="A14" s="53">
        <f>'指標51-54元表'!A14</f>
        <v>10</v>
      </c>
      <c r="B14" s="54" t="s">
        <v>53</v>
      </c>
      <c r="C14" s="55">
        <f>'指標51-54元表'!D14</f>
        <v>335952</v>
      </c>
      <c r="D14" s="56">
        <f>'指標51-54元表'!E14</f>
        <v>78.29</v>
      </c>
      <c r="F14" s="53">
        <f>'指標51-54元表'!G14</f>
        <v>7</v>
      </c>
      <c r="G14" s="54" t="s">
        <v>53</v>
      </c>
      <c r="H14" s="55">
        <f>'指標51-54元表'!J14</f>
        <v>176916</v>
      </c>
      <c r="I14" s="56">
        <f>'指標51-54元表'!K14</f>
        <v>79.17</v>
      </c>
      <c r="K14" s="53">
        <f>'指標51-54元表'!M14</f>
        <v>15</v>
      </c>
      <c r="L14" s="54" t="s">
        <v>53</v>
      </c>
      <c r="M14" s="55">
        <f>'指標51-54元表'!P14</f>
        <v>130302</v>
      </c>
      <c r="N14" s="56">
        <f>'指標51-54元表'!Q14</f>
        <v>77.38</v>
      </c>
      <c r="P14" s="53">
        <f>'指標51-54元表'!S14</f>
        <v>2</v>
      </c>
      <c r="Q14" s="54" t="s">
        <v>53</v>
      </c>
      <c r="R14" s="55">
        <f>'指標51-54元表'!V14</f>
        <v>28734</v>
      </c>
      <c r="S14" s="56">
        <f>'指標51-54元表'!W14</f>
        <v>77.07</v>
      </c>
    </row>
    <row r="15" spans="1:19" ht="15.75" customHeight="1">
      <c r="A15" s="57">
        <f>'指標51-54元表'!A15</f>
        <v>1</v>
      </c>
      <c r="B15" s="58" t="s">
        <v>54</v>
      </c>
      <c r="C15" s="59">
        <f>'指標51-54元表'!D15</f>
        <v>458463</v>
      </c>
      <c r="D15" s="60">
        <f>'指標51-54元表'!E15</f>
        <v>120.19</v>
      </c>
      <c r="F15" s="57">
        <f>'指標51-54元表'!G15</f>
        <v>1</v>
      </c>
      <c r="G15" s="58" t="s">
        <v>54</v>
      </c>
      <c r="H15" s="59">
        <f>'指標51-54元表'!J15</f>
        <v>268050</v>
      </c>
      <c r="I15" s="60">
        <f>'指標51-54元表'!K15</f>
        <v>131.47</v>
      </c>
      <c r="K15" s="57">
        <f>'指標51-54元表'!M15</f>
        <v>5</v>
      </c>
      <c r="L15" s="58" t="s">
        <v>54</v>
      </c>
      <c r="M15" s="59">
        <f>'指標51-54元表'!P15</f>
        <v>169562</v>
      </c>
      <c r="N15" s="60">
        <f>'指標51-54元表'!Q15</f>
        <v>109.84</v>
      </c>
      <c r="P15" s="57">
        <f>'指標51-54元表'!S15</f>
        <v>16</v>
      </c>
      <c r="Q15" s="58" t="s">
        <v>54</v>
      </c>
      <c r="R15" s="59">
        <f>'指標51-54元表'!V15</f>
        <v>20851</v>
      </c>
      <c r="S15" s="60">
        <f>'指標51-54元表'!W15</f>
        <v>89.96</v>
      </c>
    </row>
    <row r="16" spans="1:19" ht="15.75" customHeight="1">
      <c r="A16" s="49">
        <f>'指標51-54元表'!A16</f>
        <v>5</v>
      </c>
      <c r="B16" s="50" t="s">
        <v>55</v>
      </c>
      <c r="C16" s="51">
        <f>'指標51-54元表'!D16</f>
        <v>379070</v>
      </c>
      <c r="D16" s="52">
        <f>'指標51-54元表'!E16</f>
        <v>95.48</v>
      </c>
      <c r="F16" s="49">
        <f>'指標51-54元表'!G16</f>
        <v>4</v>
      </c>
      <c r="G16" s="50" t="s">
        <v>55</v>
      </c>
      <c r="H16" s="51">
        <f>'指標51-54元表'!J16</f>
        <v>212651</v>
      </c>
      <c r="I16" s="52">
        <f>'指標51-54元表'!K16</f>
        <v>92.68</v>
      </c>
      <c r="K16" s="49">
        <f>'指標51-54元表'!M16</f>
        <v>11</v>
      </c>
      <c r="L16" s="50" t="s">
        <v>55</v>
      </c>
      <c r="M16" s="51">
        <f>'指標51-54元表'!P16</f>
        <v>145547</v>
      </c>
      <c r="N16" s="52">
        <f>'指標51-54元表'!Q16</f>
        <v>98.88</v>
      </c>
      <c r="P16" s="49">
        <f>'指標51-54元表'!S16</f>
        <v>15</v>
      </c>
      <c r="Q16" s="50" t="s">
        <v>55</v>
      </c>
      <c r="R16" s="51">
        <f>'指標51-54元表'!V16</f>
        <v>20872</v>
      </c>
      <c r="S16" s="52">
        <f>'指標51-54元表'!W16</f>
        <v>102.4</v>
      </c>
    </row>
    <row r="17" spans="1:19" ht="15.75" customHeight="1">
      <c r="A17" s="49">
        <f>'指標51-54元表'!A17</f>
        <v>11</v>
      </c>
      <c r="B17" s="50" t="s">
        <v>56</v>
      </c>
      <c r="C17" s="51">
        <f>'指標51-54元表'!D17</f>
        <v>322706</v>
      </c>
      <c r="D17" s="52">
        <f>'指標51-54元表'!E17</f>
        <v>116.22</v>
      </c>
      <c r="F17" s="49">
        <f>'指標51-54元表'!G17</f>
        <v>17</v>
      </c>
      <c r="G17" s="50" t="s">
        <v>56</v>
      </c>
      <c r="H17" s="51">
        <f>'指標51-54元表'!J17</f>
        <v>127177</v>
      </c>
      <c r="I17" s="52">
        <f>'指標51-54元表'!K17</f>
        <v>130.71</v>
      </c>
      <c r="K17" s="49">
        <f>'指標51-54元表'!M17</f>
        <v>3</v>
      </c>
      <c r="L17" s="50" t="s">
        <v>56</v>
      </c>
      <c r="M17" s="51">
        <f>'指標51-54元表'!P17</f>
        <v>174379</v>
      </c>
      <c r="N17" s="52">
        <f>'指標51-54元表'!Q17</f>
        <v>111.48</v>
      </c>
      <c r="P17" s="49">
        <f>'指標51-54元表'!S17</f>
        <v>14</v>
      </c>
      <c r="Q17" s="50" t="s">
        <v>56</v>
      </c>
      <c r="R17" s="51">
        <f>'指標51-54元表'!V17</f>
        <v>21150</v>
      </c>
      <c r="S17" s="52">
        <f>'指標51-54元表'!W17</f>
        <v>88.35</v>
      </c>
    </row>
    <row r="18" spans="1:19" ht="15.75" customHeight="1">
      <c r="A18" s="49">
        <f>'指標51-54元表'!A18</f>
        <v>16</v>
      </c>
      <c r="B18" s="50" t="s">
        <v>57</v>
      </c>
      <c r="C18" s="51">
        <f>'指標51-54元表'!D18</f>
        <v>289387</v>
      </c>
      <c r="D18" s="52">
        <f>'指標51-54元表'!E18</f>
        <v>112.14</v>
      </c>
      <c r="F18" s="49">
        <f>'指標51-54元表'!G18</f>
        <v>13</v>
      </c>
      <c r="G18" s="50" t="s">
        <v>57</v>
      </c>
      <c r="H18" s="51">
        <f>'指標51-54元表'!J18</f>
        <v>142264</v>
      </c>
      <c r="I18" s="52">
        <f>'指標51-54元表'!K18</f>
        <v>112.25</v>
      </c>
      <c r="K18" s="49">
        <f>'指標51-54元表'!M18</f>
        <v>17</v>
      </c>
      <c r="L18" s="50" t="s">
        <v>57</v>
      </c>
      <c r="M18" s="51">
        <f>'指標51-54元表'!P18</f>
        <v>125317</v>
      </c>
      <c r="N18" s="52">
        <f>'指標51-54元表'!Q18</f>
        <v>116.53</v>
      </c>
      <c r="P18" s="49">
        <f>'指標51-54元表'!S18</f>
        <v>13</v>
      </c>
      <c r="Q18" s="50" t="s">
        <v>57</v>
      </c>
      <c r="R18" s="51">
        <f>'指標51-54元表'!V18</f>
        <v>21806</v>
      </c>
      <c r="S18" s="52">
        <f>'指標51-54元表'!W18</f>
        <v>91.7</v>
      </c>
    </row>
    <row r="19" spans="1:19" ht="15.75" customHeight="1">
      <c r="A19" s="61">
        <f>'指標51-54元表'!A19</f>
        <v>7</v>
      </c>
      <c r="B19" s="62" t="s">
        <v>58</v>
      </c>
      <c r="C19" s="63">
        <f>'指標51-54元表'!D19</f>
        <v>352931</v>
      </c>
      <c r="D19" s="64">
        <f>'指標51-54元表'!E19</f>
        <v>110.44</v>
      </c>
      <c r="F19" s="61">
        <f>'指標51-54元表'!G19</f>
        <v>11</v>
      </c>
      <c r="G19" s="62" t="s">
        <v>58</v>
      </c>
      <c r="H19" s="63">
        <f>'指標51-54元表'!J19</f>
        <v>154810</v>
      </c>
      <c r="I19" s="64">
        <f>'指標51-54元表'!K19</f>
        <v>122.42</v>
      </c>
      <c r="K19" s="61">
        <f>'指標51-54元表'!M19</f>
        <v>4</v>
      </c>
      <c r="L19" s="62" t="s">
        <v>58</v>
      </c>
      <c r="M19" s="63">
        <f>'指標51-54元表'!P19</f>
        <v>172536</v>
      </c>
      <c r="N19" s="64">
        <f>'指標51-54元表'!Q19</f>
        <v>101.68</v>
      </c>
      <c r="P19" s="61">
        <f>'指標51-54元表'!S19</f>
        <v>5</v>
      </c>
      <c r="Q19" s="62" t="s">
        <v>58</v>
      </c>
      <c r="R19" s="63">
        <f>'指標51-54元表'!V19</f>
        <v>25585</v>
      </c>
      <c r="S19" s="64">
        <f>'指標51-54元表'!W19</f>
        <v>109.21</v>
      </c>
    </row>
    <row r="20" spans="1:19" ht="15.75" customHeight="1">
      <c r="A20" s="45">
        <f>'指標51-54元表'!A20</f>
        <v>9</v>
      </c>
      <c r="B20" s="46" t="s">
        <v>59</v>
      </c>
      <c r="C20" s="47">
        <f>'指標51-54元表'!D20</f>
        <v>345725</v>
      </c>
      <c r="D20" s="48">
        <f>'指標51-54元表'!E20</f>
        <v>114.9</v>
      </c>
      <c r="F20" s="45">
        <f>'指標51-54元表'!G20</f>
        <v>10</v>
      </c>
      <c r="G20" s="46" t="s">
        <v>59</v>
      </c>
      <c r="H20" s="47">
        <f>'指標51-54元表'!J20</f>
        <v>156761</v>
      </c>
      <c r="I20" s="48">
        <f>'指標51-54元表'!K20</f>
        <v>117.47</v>
      </c>
      <c r="K20" s="45">
        <f>'指標51-54元表'!M20</f>
        <v>6</v>
      </c>
      <c r="L20" s="46" t="s">
        <v>59</v>
      </c>
      <c r="M20" s="47">
        <f>'指標51-54元表'!P20</f>
        <v>162162</v>
      </c>
      <c r="N20" s="48">
        <f>'指標51-54元表'!Q20</f>
        <v>111.47</v>
      </c>
      <c r="P20" s="45">
        <f>'指標51-54元表'!S20</f>
        <v>4</v>
      </c>
      <c r="Q20" s="46" t="s">
        <v>59</v>
      </c>
      <c r="R20" s="47">
        <f>'指標51-54元表'!V20</f>
        <v>26801</v>
      </c>
      <c r="S20" s="48">
        <f>'指標51-54元表'!W20</f>
        <v>121.9</v>
      </c>
    </row>
    <row r="21" spans="1:19" ht="15.75" customHeight="1">
      <c r="A21" s="49">
        <f>'指標51-54元表'!A21</f>
        <v>2</v>
      </c>
      <c r="B21" s="50" t="s">
        <v>60</v>
      </c>
      <c r="C21" s="51">
        <f>'指標51-54元表'!D21</f>
        <v>442017</v>
      </c>
      <c r="D21" s="52">
        <f>'指標51-54元表'!E21</f>
        <v>162.6</v>
      </c>
      <c r="F21" s="49">
        <f>'指標51-54元表'!G21</f>
        <v>2</v>
      </c>
      <c r="G21" s="50" t="s">
        <v>60</v>
      </c>
      <c r="H21" s="51">
        <f>'指標51-54元表'!J21</f>
        <v>264509</v>
      </c>
      <c r="I21" s="52">
        <f>'指標51-54元表'!K21</f>
        <v>279.73</v>
      </c>
      <c r="K21" s="49">
        <f>'指標51-54元表'!M21</f>
        <v>8</v>
      </c>
      <c r="L21" s="50" t="s">
        <v>60</v>
      </c>
      <c r="M21" s="51">
        <f>'指標51-54元表'!P21</f>
        <v>156740</v>
      </c>
      <c r="N21" s="52">
        <f>'指標51-54元表'!Q21</f>
        <v>99.1</v>
      </c>
      <c r="P21" s="49">
        <f>'指標51-54元表'!S21</f>
        <v>17</v>
      </c>
      <c r="Q21" s="50" t="s">
        <v>60</v>
      </c>
      <c r="R21" s="51">
        <f>'指標51-54元表'!V21</f>
        <v>20768</v>
      </c>
      <c r="S21" s="52">
        <f>'指標51-54元表'!W21</f>
        <v>108.6</v>
      </c>
    </row>
    <row r="22" spans="1:19" ht="15.75" customHeight="1">
      <c r="A22" s="49">
        <f>'指標51-54元表'!A22</f>
        <v>12</v>
      </c>
      <c r="B22" s="50" t="s">
        <v>61</v>
      </c>
      <c r="C22" s="51">
        <f>'指標51-54元表'!D22</f>
        <v>319689</v>
      </c>
      <c r="D22" s="52">
        <f>'指標51-54元表'!E22</f>
        <v>105.22</v>
      </c>
      <c r="F22" s="49">
        <f>'指標51-54元表'!G22</f>
        <v>12</v>
      </c>
      <c r="G22" s="50" t="s">
        <v>61</v>
      </c>
      <c r="H22" s="51">
        <f>'指標51-54元表'!J22</f>
        <v>153862</v>
      </c>
      <c r="I22" s="52">
        <f>'指標51-54元表'!K22</f>
        <v>110.57</v>
      </c>
      <c r="K22" s="49">
        <f>'指標51-54元表'!M22</f>
        <v>14</v>
      </c>
      <c r="L22" s="50" t="s">
        <v>61</v>
      </c>
      <c r="M22" s="51">
        <f>'指標51-54元表'!P22</f>
        <v>133018</v>
      </c>
      <c r="N22" s="52">
        <f>'指標51-54元表'!Q22</f>
        <v>98.29</v>
      </c>
      <c r="P22" s="49">
        <f>'指標51-54元表'!S22</f>
        <v>1</v>
      </c>
      <c r="Q22" s="50" t="s">
        <v>61</v>
      </c>
      <c r="R22" s="51">
        <f>'指標51-54元表'!V22</f>
        <v>32809</v>
      </c>
      <c r="S22" s="52">
        <f>'指標51-54元表'!W22</f>
        <v>111.82</v>
      </c>
    </row>
    <row r="23" spans="1:19" ht="15.75" customHeight="1">
      <c r="A23" s="49">
        <f>'指標51-54元表'!A23</f>
        <v>6</v>
      </c>
      <c r="B23" s="50" t="s">
        <v>62</v>
      </c>
      <c r="C23" s="51">
        <f>'指標51-54元表'!D23</f>
        <v>375120</v>
      </c>
      <c r="D23" s="52">
        <f>'指標51-54元表'!E23</f>
        <v>101.76</v>
      </c>
      <c r="F23" s="49">
        <f>'指標51-54元表'!G23</f>
        <v>3</v>
      </c>
      <c r="G23" s="50" t="s">
        <v>62</v>
      </c>
      <c r="H23" s="51">
        <f>'指標51-54元表'!J23</f>
        <v>221151</v>
      </c>
      <c r="I23" s="52">
        <f>'指標51-54元表'!K23</f>
        <v>109.34</v>
      </c>
      <c r="K23" s="49">
        <f>'指標51-54元表'!M23</f>
        <v>13</v>
      </c>
      <c r="L23" s="50" t="s">
        <v>62</v>
      </c>
      <c r="M23" s="51">
        <f>'指標51-54元表'!P23</f>
        <v>134350</v>
      </c>
      <c r="N23" s="52">
        <f>'指標51-54元表'!Q23</f>
        <v>92.32</v>
      </c>
      <c r="P23" s="49">
        <f>'指標51-54元表'!S23</f>
        <v>18</v>
      </c>
      <c r="Q23" s="50" t="s">
        <v>62</v>
      </c>
      <c r="R23" s="51">
        <f>'指標51-54元表'!V23</f>
        <v>19620</v>
      </c>
      <c r="S23" s="52">
        <f>'指標51-54元表'!W23</f>
        <v>94.06</v>
      </c>
    </row>
    <row r="24" spans="1:19" ht="15.75" customHeight="1">
      <c r="A24" s="53">
        <f>'指標51-54元表'!A24</f>
        <v>18</v>
      </c>
      <c r="B24" s="54" t="s">
        <v>63</v>
      </c>
      <c r="C24" s="55">
        <f>'指標51-54元表'!D24</f>
        <v>276979</v>
      </c>
      <c r="D24" s="56">
        <f>'指標51-54元表'!E24</f>
        <v>76.06</v>
      </c>
      <c r="F24" s="53">
        <f>'指標51-54元表'!G24</f>
        <v>18</v>
      </c>
      <c r="G24" s="54" t="s">
        <v>63</v>
      </c>
      <c r="H24" s="55">
        <f>'指標51-54元表'!J24</f>
        <v>107743</v>
      </c>
      <c r="I24" s="56">
        <f>'指標51-54元表'!K24</f>
        <v>67.49</v>
      </c>
      <c r="K24" s="53">
        <f>'指標51-54元表'!M24</f>
        <v>10</v>
      </c>
      <c r="L24" s="54" t="s">
        <v>63</v>
      </c>
      <c r="M24" s="55">
        <f>'指標51-54元表'!P24</f>
        <v>146317</v>
      </c>
      <c r="N24" s="56">
        <f>'指標51-54元表'!Q24</f>
        <v>82.33</v>
      </c>
      <c r="P24" s="53">
        <f>'指標51-54元表'!S24</f>
        <v>10</v>
      </c>
      <c r="Q24" s="54" t="s">
        <v>63</v>
      </c>
      <c r="R24" s="55">
        <f>'指標51-54元表'!V24</f>
        <v>22919</v>
      </c>
      <c r="S24" s="56">
        <f>'指標51-54元表'!W24</f>
        <v>85.53</v>
      </c>
    </row>
    <row r="25" spans="1:19" ht="15.75" customHeight="1">
      <c r="A25" s="57">
        <f>'指標51-54元表'!A25</f>
        <v>8</v>
      </c>
      <c r="B25" s="58" t="s">
        <v>64</v>
      </c>
      <c r="C25" s="59">
        <f>'指標51-54元表'!D25</f>
        <v>349281</v>
      </c>
      <c r="D25" s="60">
        <f>'指標51-54元表'!E25</f>
        <v>113.79</v>
      </c>
      <c r="F25" s="57">
        <f>'指標51-54元表'!G25</f>
        <v>6</v>
      </c>
      <c r="G25" s="58" t="s">
        <v>64</v>
      </c>
      <c r="H25" s="59">
        <f>'指標51-54元表'!J25</f>
        <v>177387</v>
      </c>
      <c r="I25" s="60">
        <f>'指標51-54元表'!K25</f>
        <v>131.96</v>
      </c>
      <c r="K25" s="57">
        <f>'指標51-54元表'!M25</f>
        <v>9</v>
      </c>
      <c r="L25" s="58" t="s">
        <v>64</v>
      </c>
      <c r="M25" s="59">
        <f>'指標51-54元表'!P25</f>
        <v>147274</v>
      </c>
      <c r="N25" s="60">
        <f>'指標51-54元表'!Q25</f>
        <v>99.41</v>
      </c>
      <c r="P25" s="57">
        <f>'指標51-54元表'!S25</f>
        <v>7</v>
      </c>
      <c r="Q25" s="58" t="s">
        <v>64</v>
      </c>
      <c r="R25" s="59">
        <f>'指標51-54元表'!V25</f>
        <v>24620</v>
      </c>
      <c r="S25" s="60">
        <f>'指標51-54元表'!W25</f>
        <v>101.01</v>
      </c>
    </row>
    <row r="26" spans="1:19" ht="15.75" customHeight="1">
      <c r="A26" s="49">
        <f>'指標51-54元表'!A26</f>
        <v>15</v>
      </c>
      <c r="B26" s="50" t="s">
        <v>65</v>
      </c>
      <c r="C26" s="51">
        <f>'指標51-54元表'!D26</f>
        <v>291983</v>
      </c>
      <c r="D26" s="52">
        <f>'指標51-54元表'!E26</f>
        <v>79.21</v>
      </c>
      <c r="F26" s="49">
        <f>'指標51-54元表'!G26</f>
        <v>14</v>
      </c>
      <c r="G26" s="50" t="s">
        <v>65</v>
      </c>
      <c r="H26" s="51">
        <f>'指標51-54元表'!J26</f>
        <v>141324</v>
      </c>
      <c r="I26" s="52">
        <f>'指標51-54元表'!K26</f>
        <v>69.81</v>
      </c>
      <c r="K26" s="49">
        <f>'指標51-54元表'!M26</f>
        <v>16</v>
      </c>
      <c r="L26" s="50" t="s">
        <v>65</v>
      </c>
      <c r="M26" s="51">
        <f>'指標51-54元表'!P26</f>
        <v>128193</v>
      </c>
      <c r="N26" s="52">
        <f>'指標51-54元表'!Q26</f>
        <v>91.11</v>
      </c>
      <c r="P26" s="49">
        <f>'指標51-54元表'!S26</f>
        <v>12</v>
      </c>
      <c r="Q26" s="50" t="s">
        <v>65</v>
      </c>
      <c r="R26" s="51">
        <f>'指標51-54元表'!V26</f>
        <v>22466</v>
      </c>
      <c r="S26" s="52">
        <f>'指標51-54元表'!W26</f>
        <v>88.25</v>
      </c>
    </row>
    <row r="27" spans="1:19" ht="15.75" customHeight="1">
      <c r="A27" s="53">
        <f>'指標51-54元表'!A27</f>
        <v>17</v>
      </c>
      <c r="B27" s="54" t="s">
        <v>66</v>
      </c>
      <c r="C27" s="55">
        <f>'指標51-54元表'!D27</f>
        <v>285590</v>
      </c>
      <c r="D27" s="56">
        <f>'指標51-54元表'!E27</f>
        <v>83.62</v>
      </c>
      <c r="F27" s="53">
        <f>'指標51-54元表'!G27</f>
        <v>16</v>
      </c>
      <c r="G27" s="54" t="s">
        <v>66</v>
      </c>
      <c r="H27" s="55">
        <f>'指標51-54元表'!J27</f>
        <v>128333</v>
      </c>
      <c r="I27" s="56">
        <f>'指標51-54元表'!K27</f>
        <v>67.77</v>
      </c>
      <c r="K27" s="53">
        <f>'指標51-54元表'!M27</f>
        <v>12</v>
      </c>
      <c r="L27" s="54" t="s">
        <v>66</v>
      </c>
      <c r="M27" s="55">
        <f>'指標51-54元表'!P27</f>
        <v>134479</v>
      </c>
      <c r="N27" s="56">
        <f>'指標51-54元表'!Q27</f>
        <v>102.74</v>
      </c>
      <c r="P27" s="53">
        <f>'指標51-54元表'!S27</f>
        <v>11</v>
      </c>
      <c r="Q27" s="54" t="s">
        <v>66</v>
      </c>
      <c r="R27" s="55">
        <f>'指標51-54元表'!V27</f>
        <v>22779</v>
      </c>
      <c r="S27" s="56">
        <f>'指標51-54元表'!W27</f>
        <v>106.99</v>
      </c>
    </row>
    <row r="28" spans="1:19" s="4" customFormat="1" ht="11.25" customHeight="1">
      <c r="A28" s="76" t="s">
        <v>81</v>
      </c>
      <c r="B28" s="77"/>
      <c r="C28" s="77"/>
      <c r="D28" s="77"/>
      <c r="F28" s="76" t="s">
        <v>82</v>
      </c>
      <c r="G28" s="77"/>
      <c r="H28" s="77"/>
      <c r="I28" s="77"/>
      <c r="K28" s="76" t="s">
        <v>83</v>
      </c>
      <c r="L28" s="77"/>
      <c r="M28" s="77"/>
      <c r="N28" s="77"/>
      <c r="P28" s="76" t="s">
        <v>84</v>
      </c>
      <c r="Q28" s="77"/>
      <c r="R28" s="77"/>
      <c r="S28" s="77"/>
    </row>
    <row r="29" spans="1:19" s="4" customFormat="1" ht="11.25" customHeight="1">
      <c r="A29" s="77"/>
      <c r="B29" s="77"/>
      <c r="C29" s="77"/>
      <c r="D29" s="77"/>
      <c r="F29" s="77"/>
      <c r="G29" s="77"/>
      <c r="H29" s="77"/>
      <c r="I29" s="77"/>
      <c r="K29" s="77"/>
      <c r="L29" s="77"/>
      <c r="M29" s="77"/>
      <c r="N29" s="77"/>
      <c r="P29" s="77"/>
      <c r="Q29" s="77"/>
      <c r="R29" s="77"/>
      <c r="S29" s="77"/>
    </row>
    <row r="30" spans="1:19" s="4" customFormat="1" ht="11.25" customHeight="1">
      <c r="A30" s="77"/>
      <c r="B30" s="77"/>
      <c r="C30" s="77"/>
      <c r="D30" s="77"/>
      <c r="F30" s="77"/>
      <c r="G30" s="77"/>
      <c r="H30" s="77"/>
      <c r="I30" s="77"/>
      <c r="K30" s="77"/>
      <c r="L30" s="77"/>
      <c r="M30" s="77"/>
      <c r="N30" s="77"/>
      <c r="P30" s="77"/>
      <c r="Q30" s="77"/>
      <c r="R30" s="77"/>
      <c r="S30" s="77"/>
    </row>
    <row r="31" spans="1:19" s="4" customFormat="1" ht="11.25" customHeight="1">
      <c r="A31" s="77"/>
      <c r="B31" s="77"/>
      <c r="C31" s="77"/>
      <c r="D31" s="77"/>
      <c r="F31" s="77"/>
      <c r="G31" s="77"/>
      <c r="H31" s="77"/>
      <c r="I31" s="77"/>
      <c r="K31" s="77"/>
      <c r="L31" s="77"/>
      <c r="M31" s="77"/>
      <c r="N31" s="77"/>
      <c r="P31" s="77"/>
      <c r="Q31" s="77"/>
      <c r="R31" s="77"/>
      <c r="S31" s="77"/>
    </row>
    <row r="32" spans="1:19" s="4" customFormat="1" ht="11.25">
      <c r="A32" s="77"/>
      <c r="B32" s="77"/>
      <c r="C32" s="77"/>
      <c r="D32" s="77"/>
      <c r="F32" s="77"/>
      <c r="G32" s="77"/>
      <c r="H32" s="77"/>
      <c r="I32" s="77"/>
      <c r="K32" s="77"/>
      <c r="L32" s="77"/>
      <c r="M32" s="77"/>
      <c r="N32" s="77"/>
      <c r="P32" s="77"/>
      <c r="Q32" s="77"/>
      <c r="R32" s="77"/>
      <c r="S32" s="77"/>
    </row>
    <row r="33" spans="1:19" s="4" customFormat="1" ht="11.25">
      <c r="A33" s="77"/>
      <c r="B33" s="77"/>
      <c r="C33" s="77"/>
      <c r="D33" s="77"/>
      <c r="F33" s="77"/>
      <c r="G33" s="77"/>
      <c r="H33" s="77"/>
      <c r="I33" s="77"/>
      <c r="K33" s="77"/>
      <c r="L33" s="77"/>
      <c r="M33" s="77"/>
      <c r="N33" s="77"/>
      <c r="P33" s="77"/>
      <c r="Q33" s="77"/>
      <c r="R33" s="77"/>
      <c r="S33" s="77"/>
    </row>
    <row r="34" spans="1:19" ht="12" customHeight="1">
      <c r="A34" s="78"/>
      <c r="B34" s="78"/>
      <c r="C34" s="78"/>
      <c r="D34" s="78"/>
      <c r="F34" s="78"/>
      <c r="G34" s="78"/>
      <c r="H34" s="78"/>
      <c r="I34" s="78"/>
      <c r="K34" s="78"/>
      <c r="L34" s="78"/>
      <c r="M34" s="78"/>
      <c r="N34" s="78"/>
      <c r="P34" s="78"/>
      <c r="Q34" s="78"/>
      <c r="R34" s="78"/>
      <c r="S34" s="78"/>
    </row>
    <row r="36" ht="12">
      <c r="S36" s="65" t="s">
        <v>85</v>
      </c>
    </row>
  </sheetData>
  <sheetProtection/>
  <mergeCells count="20">
    <mergeCell ref="K5:K8"/>
    <mergeCell ref="L5:L8"/>
    <mergeCell ref="M5:M7"/>
    <mergeCell ref="N5:N7"/>
    <mergeCell ref="A5:A8"/>
    <mergeCell ref="B5:B8"/>
    <mergeCell ref="C5:C7"/>
    <mergeCell ref="D5:D7"/>
    <mergeCell ref="F5:F8"/>
    <mergeCell ref="G5:G8"/>
    <mergeCell ref="P5:P8"/>
    <mergeCell ref="Q5:Q8"/>
    <mergeCell ref="R5:R7"/>
    <mergeCell ref="S5:S7"/>
    <mergeCell ref="A28:D34"/>
    <mergeCell ref="F28:I34"/>
    <mergeCell ref="K28:N34"/>
    <mergeCell ref="P28:S34"/>
    <mergeCell ref="H5:H7"/>
    <mergeCell ref="I5:I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5.57421875" style="2" customWidth="1"/>
    <col min="2" max="2" width="9.00390625" style="2" customWidth="1"/>
    <col min="3" max="3" width="6.57421875" style="2" customWidth="1"/>
    <col min="4" max="4" width="8.57421875" style="2" customWidth="1"/>
    <col min="5" max="5" width="7.57421875" style="2" customWidth="1"/>
    <col min="6" max="6" width="3.57421875" style="2" customWidth="1"/>
    <col min="7" max="7" width="5.57421875" style="2" customWidth="1"/>
    <col min="8" max="8" width="9.00390625" style="2" customWidth="1"/>
    <col min="9" max="9" width="6.57421875" style="2" customWidth="1"/>
    <col min="10" max="10" width="8.57421875" style="2" customWidth="1"/>
    <col min="11" max="11" width="7.57421875" style="2" customWidth="1"/>
    <col min="12" max="12" width="3.57421875" style="2" customWidth="1"/>
    <col min="13" max="13" width="5.57421875" style="2" customWidth="1"/>
    <col min="14" max="14" width="9.00390625" style="2" customWidth="1"/>
    <col min="15" max="15" width="6.57421875" style="2" customWidth="1"/>
    <col min="16" max="16" width="8.57421875" style="2" customWidth="1"/>
    <col min="17" max="17" width="7.57421875" style="2" customWidth="1"/>
    <col min="18" max="18" width="3.57421875" style="2" customWidth="1"/>
    <col min="19" max="19" width="5.57421875" style="2" customWidth="1"/>
    <col min="20" max="20" width="9.00390625" style="2" customWidth="1"/>
    <col min="21" max="21" width="6.57421875" style="2" customWidth="1"/>
    <col min="22" max="22" width="8.57421875" style="2" customWidth="1"/>
    <col min="23" max="23" width="7.57421875" style="2" customWidth="1"/>
    <col min="24" max="16384" width="9.00390625" style="2" customWidth="1"/>
  </cols>
  <sheetData>
    <row r="1" spans="1:19" ht="12">
      <c r="A1" s="2" t="str">
        <f>'指標51-54'!A1</f>
        <v>平成27年度国民健康保険事業状況（大分県）</v>
      </c>
      <c r="G1" s="3"/>
      <c r="M1" s="3"/>
      <c r="S1" s="3"/>
    </row>
    <row r="3" spans="1:19" ht="12">
      <c r="A3" s="2" t="s">
        <v>34</v>
      </c>
      <c r="G3" s="2" t="s">
        <v>35</v>
      </c>
      <c r="M3" s="2" t="s">
        <v>36</v>
      </c>
      <c r="S3" s="2" t="s">
        <v>37</v>
      </c>
    </row>
    <row r="5" spans="1:23" s="4" customFormat="1" ht="11.25" customHeight="1">
      <c r="A5" s="85" t="s">
        <v>38</v>
      </c>
      <c r="B5" s="88" t="s">
        <v>39</v>
      </c>
      <c r="C5" s="83" t="str">
        <f>"H"&amp;TEXT(VALUE(MID(A1,3,2))-1,"##")</f>
        <v>H26</v>
      </c>
      <c r="D5" s="81" t="s">
        <v>40</v>
      </c>
      <c r="E5" s="74" t="s">
        <v>41</v>
      </c>
      <c r="G5" s="85" t="s">
        <v>38</v>
      </c>
      <c r="H5" s="88" t="s">
        <v>39</v>
      </c>
      <c r="I5" s="83" t="str">
        <f>$C$5</f>
        <v>H26</v>
      </c>
      <c r="J5" s="81" t="s">
        <v>40</v>
      </c>
      <c r="K5" s="74" t="s">
        <v>41</v>
      </c>
      <c r="M5" s="85" t="s">
        <v>38</v>
      </c>
      <c r="N5" s="88" t="s">
        <v>39</v>
      </c>
      <c r="O5" s="83" t="str">
        <f>$C$5</f>
        <v>H26</v>
      </c>
      <c r="P5" s="81" t="s">
        <v>40</v>
      </c>
      <c r="Q5" s="74" t="s">
        <v>41</v>
      </c>
      <c r="S5" s="85" t="s">
        <v>38</v>
      </c>
      <c r="T5" s="88" t="s">
        <v>39</v>
      </c>
      <c r="U5" s="83" t="str">
        <f>$C$5</f>
        <v>H26</v>
      </c>
      <c r="V5" s="81" t="s">
        <v>40</v>
      </c>
      <c r="W5" s="74" t="s">
        <v>41</v>
      </c>
    </row>
    <row r="6" spans="1:23" s="4" customFormat="1" ht="11.25" customHeight="1">
      <c r="A6" s="86"/>
      <c r="B6" s="89"/>
      <c r="C6" s="84"/>
      <c r="D6" s="82"/>
      <c r="E6" s="75"/>
      <c r="G6" s="86"/>
      <c r="H6" s="89"/>
      <c r="I6" s="84"/>
      <c r="J6" s="82"/>
      <c r="K6" s="75"/>
      <c r="M6" s="86"/>
      <c r="N6" s="89"/>
      <c r="O6" s="84"/>
      <c r="P6" s="82"/>
      <c r="Q6" s="75"/>
      <c r="S6" s="86"/>
      <c r="T6" s="89"/>
      <c r="U6" s="84"/>
      <c r="V6" s="82"/>
      <c r="W6" s="75"/>
    </row>
    <row r="7" spans="1:23" s="4" customFormat="1" ht="11.25" customHeight="1">
      <c r="A7" s="86"/>
      <c r="B7" s="89"/>
      <c r="C7" s="84"/>
      <c r="D7" s="82"/>
      <c r="E7" s="75"/>
      <c r="G7" s="86"/>
      <c r="H7" s="89"/>
      <c r="I7" s="84"/>
      <c r="J7" s="82"/>
      <c r="K7" s="75"/>
      <c r="M7" s="86"/>
      <c r="N7" s="89"/>
      <c r="O7" s="84"/>
      <c r="P7" s="82"/>
      <c r="Q7" s="75"/>
      <c r="S7" s="86"/>
      <c r="T7" s="89"/>
      <c r="U7" s="84"/>
      <c r="V7" s="82"/>
      <c r="W7" s="75"/>
    </row>
    <row r="8" spans="1:23" s="3" customFormat="1" ht="10.5" customHeight="1">
      <c r="A8" s="92"/>
      <c r="B8" s="91"/>
      <c r="C8" s="5" t="s">
        <v>42</v>
      </c>
      <c r="D8" s="5" t="s">
        <v>42</v>
      </c>
      <c r="E8" s="6" t="s">
        <v>43</v>
      </c>
      <c r="G8" s="92"/>
      <c r="H8" s="91"/>
      <c r="I8" s="5" t="s">
        <v>42</v>
      </c>
      <c r="J8" s="5" t="s">
        <v>42</v>
      </c>
      <c r="K8" s="6" t="s">
        <v>43</v>
      </c>
      <c r="M8" s="92"/>
      <c r="N8" s="91"/>
      <c r="O8" s="5" t="s">
        <v>42</v>
      </c>
      <c r="P8" s="7" t="s">
        <v>42</v>
      </c>
      <c r="Q8" s="6" t="s">
        <v>44</v>
      </c>
      <c r="S8" s="87"/>
      <c r="T8" s="90"/>
      <c r="U8" s="7" t="s">
        <v>42</v>
      </c>
      <c r="V8" s="7" t="s">
        <v>42</v>
      </c>
      <c r="W8" s="8" t="s">
        <v>45</v>
      </c>
    </row>
    <row r="9" spans="1:23" ht="15.75" customHeight="1">
      <c r="A9" s="9" t="s">
        <v>46</v>
      </c>
      <c r="B9" s="10" t="s">
        <v>47</v>
      </c>
      <c r="C9" s="11">
        <f>ROUND(('前年度'!G22+'前年度'!K22)/'前年度'!C22,0)</f>
        <v>347088</v>
      </c>
      <c r="D9" s="12">
        <f>ROUND(('当年度'!G22+'当年度'!K22)/'当年度'!C22,0)</f>
        <v>361402</v>
      </c>
      <c r="E9" s="13">
        <f>ROUND(D9/C9*100,2)</f>
        <v>104.12</v>
      </c>
      <c r="G9" s="9" t="s">
        <v>46</v>
      </c>
      <c r="H9" s="10" t="s">
        <v>47</v>
      </c>
      <c r="I9" s="11">
        <f>ROUND(('前年度'!D22+'前年度'!H22)/'前年度'!C22,0)</f>
        <v>168569</v>
      </c>
      <c r="J9" s="12">
        <f>ROUND(('当年度'!D22+'当年度'!H22)/'当年度'!C22,0)</f>
        <v>175902</v>
      </c>
      <c r="K9" s="13">
        <f>ROUND(J9/I9*100,2)</f>
        <v>104.35</v>
      </c>
      <c r="M9" s="9" t="s">
        <v>46</v>
      </c>
      <c r="N9" s="10" t="s">
        <v>47</v>
      </c>
      <c r="O9" s="11">
        <f>ROUND(('前年度'!E22+'前年度'!I22)/'前年度'!C22,0)</f>
        <v>153332</v>
      </c>
      <c r="P9" s="12">
        <f>ROUND(('当年度'!E22+'当年度'!I22)/'当年度'!C22,0)</f>
        <v>160459</v>
      </c>
      <c r="Q9" s="13">
        <f>ROUND(P9/O9*100,2)</f>
        <v>104.65</v>
      </c>
      <c r="S9" s="14" t="s">
        <v>48</v>
      </c>
      <c r="T9" s="15" t="s">
        <v>47</v>
      </c>
      <c r="U9" s="16">
        <f>ROUND(('前年度'!F22+'前年度'!J22)/'前年度'!C22,0)</f>
        <v>25188</v>
      </c>
      <c r="V9" s="12">
        <f>ROUND(('当年度'!F22+'当年度'!J22)/'当年度'!C22,0)</f>
        <v>25042</v>
      </c>
      <c r="W9" s="17">
        <f>ROUND(V9/U9*100,2)</f>
        <v>99.42</v>
      </c>
    </row>
    <row r="10" spans="1:23" ht="15.75" customHeight="1">
      <c r="A10" s="18">
        <f>RANK(D10,D$10:D$27,0)</f>
        <v>3</v>
      </c>
      <c r="B10" s="19" t="s">
        <v>49</v>
      </c>
      <c r="C10" s="20">
        <f>ROUND(('前年度'!G2+'前年度'!K2)/'前年度'!C2,0)</f>
        <v>373378</v>
      </c>
      <c r="D10" s="20">
        <f>ROUND(('当年度'!G2+'当年度'!K2)/'当年度'!C2,0)</f>
        <v>400731</v>
      </c>
      <c r="E10" s="21">
        <f aca="true" t="shared" si="0" ref="E10:E27">ROUND(D10/C10*100,2)</f>
        <v>107.33</v>
      </c>
      <c r="G10" s="18">
        <f aca="true" t="shared" si="1" ref="G10:G27">RANK(J10,J$10:J$27,0)</f>
        <v>5</v>
      </c>
      <c r="H10" s="19" t="s">
        <v>49</v>
      </c>
      <c r="I10" s="20">
        <f>ROUND(('前年度'!D2+'前年度'!H2)/'前年度'!C2,0)</f>
        <v>180279</v>
      </c>
      <c r="J10" s="20">
        <f>ROUND(('当年度'!D2+'当年度'!H2)/'当年度'!C2,0)</f>
        <v>197318</v>
      </c>
      <c r="K10" s="21">
        <f aca="true" t="shared" si="2" ref="K10:K27">ROUND(J10/I10*100,2)</f>
        <v>109.45</v>
      </c>
      <c r="M10" s="18">
        <f aca="true" t="shared" si="3" ref="M10:M27">RANK(P10,P$10:P$27,0)</f>
        <v>2</v>
      </c>
      <c r="N10" s="19" t="s">
        <v>49</v>
      </c>
      <c r="O10" s="20">
        <f>ROUND(('前年度'!E2+'前年度'!I2)/'前年度'!C2,0)</f>
        <v>167805</v>
      </c>
      <c r="P10" s="20">
        <f>ROUND(('当年度'!E2+'当年度'!I2)/'当年度'!C2,0)</f>
        <v>177843</v>
      </c>
      <c r="Q10" s="21">
        <f aca="true" t="shared" si="4" ref="Q10:Q27">ROUND(P10/O10*100,2)</f>
        <v>105.98</v>
      </c>
      <c r="S10" s="18">
        <f aca="true" t="shared" si="5" ref="S10:S27">RANK(V10,V$10:V$27,0)</f>
        <v>6</v>
      </c>
      <c r="T10" s="19" t="s">
        <v>49</v>
      </c>
      <c r="U10" s="20">
        <f>ROUND(('前年度'!F2+'前年度'!J2)/'前年度'!C2,0)</f>
        <v>25294</v>
      </c>
      <c r="V10" s="20">
        <f>ROUND(('当年度'!F2+'当年度'!J2)/'当年度'!C2,0)</f>
        <v>25570</v>
      </c>
      <c r="W10" s="21">
        <f aca="true" t="shared" si="6" ref="W10:W27">ROUND(V10/U10*100,2)</f>
        <v>101.09</v>
      </c>
    </row>
    <row r="11" spans="1:23" ht="15.75" customHeight="1">
      <c r="A11" s="18">
        <f aca="true" t="shared" si="7" ref="A11:A27">RANK(D11,$D$10:$D$27,0)</f>
        <v>13</v>
      </c>
      <c r="B11" s="19" t="s">
        <v>50</v>
      </c>
      <c r="C11" s="20">
        <f>ROUND(('前年度'!G3+'前年度'!K3)/'前年度'!C3,0)</f>
        <v>324459</v>
      </c>
      <c r="D11" s="20">
        <f>ROUND(('当年度'!G3+'当年度'!K3)/'当年度'!C3,0)</f>
        <v>317273</v>
      </c>
      <c r="E11" s="21">
        <f t="shared" si="0"/>
        <v>97.79</v>
      </c>
      <c r="G11" s="18">
        <f t="shared" si="1"/>
        <v>8</v>
      </c>
      <c r="H11" s="19" t="s">
        <v>50</v>
      </c>
      <c r="I11" s="20">
        <f>ROUND(('前年度'!D3+'前年度'!H3)/'前年度'!C3,0)</f>
        <v>178663</v>
      </c>
      <c r="J11" s="20">
        <f>ROUND(('当年度'!D3+'当年度'!H3)/'当年度'!C3,0)</f>
        <v>173902</v>
      </c>
      <c r="K11" s="21">
        <f t="shared" si="2"/>
        <v>97.34</v>
      </c>
      <c r="M11" s="18">
        <f t="shared" si="3"/>
        <v>18</v>
      </c>
      <c r="N11" s="19" t="s">
        <v>50</v>
      </c>
      <c r="O11" s="20">
        <f>ROUND(('前年度'!E3+'前年度'!I3)/'前年度'!C3,0)</f>
        <v>121047</v>
      </c>
      <c r="P11" s="20">
        <f>ROUND(('当年度'!E3+'当年度'!I3)/'当年度'!C3,0)</f>
        <v>119871</v>
      </c>
      <c r="Q11" s="21">
        <f t="shared" si="4"/>
        <v>99.03</v>
      </c>
      <c r="S11" s="18">
        <f t="shared" si="5"/>
        <v>9</v>
      </c>
      <c r="T11" s="19" t="s">
        <v>50</v>
      </c>
      <c r="U11" s="20">
        <f>ROUND(('前年度'!F3+'前年度'!J3)/'前年度'!C3,0)</f>
        <v>24749</v>
      </c>
      <c r="V11" s="20">
        <f>ROUND(('当年度'!F3+'当年度'!J3)/'当年度'!C3,0)</f>
        <v>23500</v>
      </c>
      <c r="W11" s="21">
        <f t="shared" si="6"/>
        <v>94.95</v>
      </c>
    </row>
    <row r="12" spans="1:23" ht="15.75" customHeight="1">
      <c r="A12" s="18">
        <f t="shared" si="7"/>
        <v>4</v>
      </c>
      <c r="B12" s="19" t="s">
        <v>51</v>
      </c>
      <c r="C12" s="20">
        <f>ROUND(('前年度'!G4+'前年度'!K4)/'前年度'!C4,0)</f>
        <v>338823</v>
      </c>
      <c r="D12" s="20">
        <f>ROUND(('当年度'!G4+'当年度'!K4)/'当年度'!C4,0)</f>
        <v>394539</v>
      </c>
      <c r="E12" s="21">
        <f t="shared" si="0"/>
        <v>116.44</v>
      </c>
      <c r="G12" s="18">
        <f t="shared" si="1"/>
        <v>9</v>
      </c>
      <c r="H12" s="19" t="s">
        <v>51</v>
      </c>
      <c r="I12" s="20">
        <f>ROUND(('前年度'!D4+'前年度'!H4)/'前年度'!C4,0)</f>
        <v>158481</v>
      </c>
      <c r="J12" s="20">
        <f>ROUND(('当年度'!D4+'当年度'!H4)/'当年度'!C4,0)</f>
        <v>166263</v>
      </c>
      <c r="K12" s="21">
        <f t="shared" si="2"/>
        <v>104.91</v>
      </c>
      <c r="M12" s="18">
        <f t="shared" si="3"/>
        <v>1</v>
      </c>
      <c r="N12" s="19" t="s">
        <v>51</v>
      </c>
      <c r="O12" s="20">
        <f>ROUND(('前年度'!E4+'前年度'!I4)/'前年度'!C4,0)</f>
        <v>152428</v>
      </c>
      <c r="P12" s="20">
        <f>ROUND(('当年度'!E4+'当年度'!I4)/'当年度'!C4,0)</f>
        <v>200970</v>
      </c>
      <c r="Q12" s="21">
        <f t="shared" si="4"/>
        <v>131.85</v>
      </c>
      <c r="S12" s="18">
        <f t="shared" si="5"/>
        <v>3</v>
      </c>
      <c r="T12" s="19" t="s">
        <v>51</v>
      </c>
      <c r="U12" s="20">
        <f>ROUND(('前年度'!F4+'前年度'!J4)/'前年度'!C4,0)</f>
        <v>27914</v>
      </c>
      <c r="V12" s="20">
        <f>ROUND(('当年度'!F4+'当年度'!J4)/'当年度'!C4,0)</f>
        <v>27307</v>
      </c>
      <c r="W12" s="21">
        <f t="shared" si="6"/>
        <v>97.83</v>
      </c>
    </row>
    <row r="13" spans="1:23" ht="15.75" customHeight="1">
      <c r="A13" s="18">
        <f t="shared" si="7"/>
        <v>14</v>
      </c>
      <c r="B13" s="19" t="s">
        <v>52</v>
      </c>
      <c r="C13" s="20">
        <f>ROUND(('前年度'!G5+'前年度'!K5)/'前年度'!C5,0)</f>
        <v>311789</v>
      </c>
      <c r="D13" s="20">
        <f>ROUND(('当年度'!G5+'当年度'!K5)/'当年度'!C5,0)</f>
        <v>316237</v>
      </c>
      <c r="E13" s="21">
        <f t="shared" si="0"/>
        <v>101.43</v>
      </c>
      <c r="G13" s="18">
        <f t="shared" si="1"/>
        <v>15</v>
      </c>
      <c r="H13" s="19" t="s">
        <v>52</v>
      </c>
      <c r="I13" s="20">
        <f>ROUND(('前年度'!D5+'前年度'!H5)/'前年度'!C5,0)</f>
        <v>140526</v>
      </c>
      <c r="J13" s="20">
        <f>ROUND(('当年度'!D5+'当年度'!H5)/'当年度'!C5,0)</f>
        <v>132537</v>
      </c>
      <c r="K13" s="21">
        <f t="shared" si="2"/>
        <v>94.31</v>
      </c>
      <c r="M13" s="18">
        <f t="shared" si="3"/>
        <v>7</v>
      </c>
      <c r="N13" s="19" t="s">
        <v>52</v>
      </c>
      <c r="O13" s="20">
        <f>ROUND(('前年度'!E5+'前年度'!I5)/'前年度'!C5,0)</f>
        <v>147934</v>
      </c>
      <c r="P13" s="20">
        <f>ROUND(('当年度'!E5+'当年度'!I5)/'当年度'!C5,0)</f>
        <v>159876</v>
      </c>
      <c r="Q13" s="21">
        <f t="shared" si="4"/>
        <v>108.07</v>
      </c>
      <c r="S13" s="18">
        <f t="shared" si="5"/>
        <v>8</v>
      </c>
      <c r="T13" s="19" t="s">
        <v>52</v>
      </c>
      <c r="U13" s="20">
        <f>ROUND(('前年度'!F5+'前年度'!J5)/'前年度'!C5,0)</f>
        <v>23329</v>
      </c>
      <c r="V13" s="20">
        <f>ROUND(('当年度'!F5+'当年度'!J5)/'当年度'!C5,0)</f>
        <v>23823</v>
      </c>
      <c r="W13" s="21">
        <f t="shared" si="6"/>
        <v>102.12</v>
      </c>
    </row>
    <row r="14" spans="1:23" ht="15.75" customHeight="1">
      <c r="A14" s="18">
        <f t="shared" si="7"/>
        <v>10</v>
      </c>
      <c r="B14" s="19" t="s">
        <v>53</v>
      </c>
      <c r="C14" s="20">
        <f>ROUND(('前年度'!G6+'前年度'!K6)/'前年度'!C6,0)</f>
        <v>429139</v>
      </c>
      <c r="D14" s="20">
        <f>ROUND(('当年度'!G6+'当年度'!K6)/'当年度'!C6,0)</f>
        <v>335952</v>
      </c>
      <c r="E14" s="21">
        <f t="shared" si="0"/>
        <v>78.29</v>
      </c>
      <c r="G14" s="18">
        <f t="shared" si="1"/>
        <v>7</v>
      </c>
      <c r="H14" s="19" t="s">
        <v>53</v>
      </c>
      <c r="I14" s="20">
        <f>ROUND(('前年度'!D6+'前年度'!H6)/'前年度'!C6,0)</f>
        <v>223471</v>
      </c>
      <c r="J14" s="20">
        <f>ROUND(('当年度'!D6+'当年度'!H6)/'当年度'!C6,0)</f>
        <v>176916</v>
      </c>
      <c r="K14" s="21">
        <f t="shared" si="2"/>
        <v>79.17</v>
      </c>
      <c r="M14" s="18">
        <f t="shared" si="3"/>
        <v>15</v>
      </c>
      <c r="N14" s="19" t="s">
        <v>53</v>
      </c>
      <c r="O14" s="20">
        <f>ROUND(('前年度'!E6+'前年度'!I6)/'前年度'!C6,0)</f>
        <v>168387</v>
      </c>
      <c r="P14" s="20">
        <f>ROUND(('当年度'!E6+'当年度'!I6)/'当年度'!C6,0)</f>
        <v>130302</v>
      </c>
      <c r="Q14" s="21">
        <f t="shared" si="4"/>
        <v>77.38</v>
      </c>
      <c r="S14" s="18">
        <f t="shared" si="5"/>
        <v>2</v>
      </c>
      <c r="T14" s="19" t="s">
        <v>53</v>
      </c>
      <c r="U14" s="20">
        <f>ROUND(('前年度'!F6+'前年度'!J6)/'前年度'!C6,0)</f>
        <v>37281</v>
      </c>
      <c r="V14" s="20">
        <f>ROUND(('当年度'!F6+'当年度'!J6)/'当年度'!C6,0)</f>
        <v>28734</v>
      </c>
      <c r="W14" s="21">
        <f t="shared" si="6"/>
        <v>77.07</v>
      </c>
    </row>
    <row r="15" spans="1:23" ht="15.75" customHeight="1">
      <c r="A15" s="18">
        <f t="shared" si="7"/>
        <v>1</v>
      </c>
      <c r="B15" s="19" t="s">
        <v>54</v>
      </c>
      <c r="C15" s="20">
        <f>ROUND(('前年度'!G7+'前年度'!K7)/'前年度'!C7,0)</f>
        <v>381438</v>
      </c>
      <c r="D15" s="20">
        <f>ROUND(('当年度'!G7+'当年度'!K7)/'当年度'!C7,0)</f>
        <v>458463</v>
      </c>
      <c r="E15" s="21">
        <f t="shared" si="0"/>
        <v>120.19</v>
      </c>
      <c r="G15" s="18">
        <f t="shared" si="1"/>
        <v>1</v>
      </c>
      <c r="H15" s="19" t="s">
        <v>54</v>
      </c>
      <c r="I15" s="20">
        <f>ROUND(('前年度'!D7+'前年度'!H7)/'前年度'!C7,0)</f>
        <v>203883</v>
      </c>
      <c r="J15" s="20">
        <f>ROUND(('当年度'!D7+'当年度'!H7)/'当年度'!C7,0)</f>
        <v>268050</v>
      </c>
      <c r="K15" s="21">
        <f t="shared" si="2"/>
        <v>131.47</v>
      </c>
      <c r="M15" s="18">
        <f t="shared" si="3"/>
        <v>5</v>
      </c>
      <c r="N15" s="19" t="s">
        <v>54</v>
      </c>
      <c r="O15" s="20">
        <f>ROUND(('前年度'!E7+'前年度'!I7)/'前年度'!C7,0)</f>
        <v>154377</v>
      </c>
      <c r="P15" s="20">
        <f>ROUND(('当年度'!E7+'当年度'!I7)/'当年度'!C7,0)</f>
        <v>169562</v>
      </c>
      <c r="Q15" s="21">
        <f t="shared" si="4"/>
        <v>109.84</v>
      </c>
      <c r="S15" s="18">
        <f t="shared" si="5"/>
        <v>16</v>
      </c>
      <c r="T15" s="19" t="s">
        <v>54</v>
      </c>
      <c r="U15" s="20">
        <f>ROUND(('前年度'!F7+'前年度'!J7)/'前年度'!C7,0)</f>
        <v>23177</v>
      </c>
      <c r="V15" s="20">
        <f>ROUND(('当年度'!F7+'当年度'!J7)/'当年度'!C7,0)</f>
        <v>20851</v>
      </c>
      <c r="W15" s="21">
        <f t="shared" si="6"/>
        <v>89.96</v>
      </c>
    </row>
    <row r="16" spans="1:23" ht="15.75" customHeight="1">
      <c r="A16" s="18">
        <f t="shared" si="7"/>
        <v>5</v>
      </c>
      <c r="B16" s="19" t="s">
        <v>55</v>
      </c>
      <c r="C16" s="20">
        <f>ROUND(('前年度'!G8+'前年度'!K8)/'前年度'!C8,0)</f>
        <v>397027</v>
      </c>
      <c r="D16" s="20">
        <f>ROUND(('当年度'!G8+'当年度'!K8)/'当年度'!C8,0)</f>
        <v>379070</v>
      </c>
      <c r="E16" s="21">
        <f t="shared" si="0"/>
        <v>95.48</v>
      </c>
      <c r="G16" s="18">
        <f t="shared" si="1"/>
        <v>4</v>
      </c>
      <c r="H16" s="19" t="s">
        <v>55</v>
      </c>
      <c r="I16" s="20">
        <f>ROUND(('前年度'!D8+'前年度'!H8)/'前年度'!C8,0)</f>
        <v>229453</v>
      </c>
      <c r="J16" s="20">
        <f>ROUND(('当年度'!D8+'当年度'!H8)/'当年度'!C8,0)</f>
        <v>212651</v>
      </c>
      <c r="K16" s="21">
        <f t="shared" si="2"/>
        <v>92.68</v>
      </c>
      <c r="M16" s="18">
        <f t="shared" si="3"/>
        <v>11</v>
      </c>
      <c r="N16" s="19" t="s">
        <v>55</v>
      </c>
      <c r="O16" s="20">
        <f>ROUND(('前年度'!E8+'前年度'!I8)/'前年度'!C8,0)</f>
        <v>147192</v>
      </c>
      <c r="P16" s="20">
        <f>ROUND(('当年度'!E8+'当年度'!I8)/'当年度'!C8,0)</f>
        <v>145547</v>
      </c>
      <c r="Q16" s="21">
        <f t="shared" si="4"/>
        <v>98.88</v>
      </c>
      <c r="S16" s="18">
        <f t="shared" si="5"/>
        <v>15</v>
      </c>
      <c r="T16" s="19" t="s">
        <v>55</v>
      </c>
      <c r="U16" s="20">
        <f>ROUND(('前年度'!F8+'前年度'!J8)/'前年度'!C8,0)</f>
        <v>20382</v>
      </c>
      <c r="V16" s="20">
        <f>ROUND(('当年度'!F8+'当年度'!J8)/'当年度'!C8,0)</f>
        <v>20872</v>
      </c>
      <c r="W16" s="21">
        <f t="shared" si="6"/>
        <v>102.4</v>
      </c>
    </row>
    <row r="17" spans="1:23" ht="15.75" customHeight="1">
      <c r="A17" s="18">
        <f t="shared" si="7"/>
        <v>11</v>
      </c>
      <c r="B17" s="19" t="s">
        <v>56</v>
      </c>
      <c r="C17" s="20">
        <f>ROUND(('前年度'!G9+'前年度'!K9)/'前年度'!C9,0)</f>
        <v>277658</v>
      </c>
      <c r="D17" s="20">
        <f>ROUND(('当年度'!G9+'当年度'!K9)/'当年度'!C9,0)</f>
        <v>322706</v>
      </c>
      <c r="E17" s="21">
        <f t="shared" si="0"/>
        <v>116.22</v>
      </c>
      <c r="G17" s="18">
        <f t="shared" si="1"/>
        <v>17</v>
      </c>
      <c r="H17" s="19" t="s">
        <v>56</v>
      </c>
      <c r="I17" s="20">
        <f>ROUND(('前年度'!D9+'前年度'!H9)/'前年度'!C9,0)</f>
        <v>97296</v>
      </c>
      <c r="J17" s="20">
        <f>ROUND(('当年度'!D9+'当年度'!H9)/'当年度'!C9,0)</f>
        <v>127177</v>
      </c>
      <c r="K17" s="21">
        <f t="shared" si="2"/>
        <v>130.71</v>
      </c>
      <c r="M17" s="18">
        <f t="shared" si="3"/>
        <v>3</v>
      </c>
      <c r="N17" s="19" t="s">
        <v>56</v>
      </c>
      <c r="O17" s="20">
        <f>ROUND(('前年度'!E9+'前年度'!I9)/'前年度'!C9,0)</f>
        <v>156421</v>
      </c>
      <c r="P17" s="20">
        <f>ROUND(('当年度'!E9+'当年度'!I9)/'当年度'!C9,0)</f>
        <v>174379</v>
      </c>
      <c r="Q17" s="21">
        <f t="shared" si="4"/>
        <v>111.48</v>
      </c>
      <c r="S17" s="18">
        <f t="shared" si="5"/>
        <v>14</v>
      </c>
      <c r="T17" s="19" t="s">
        <v>56</v>
      </c>
      <c r="U17" s="20">
        <f>ROUND(('前年度'!F9+'前年度'!J9)/'前年度'!C9,0)</f>
        <v>23940</v>
      </c>
      <c r="V17" s="20">
        <f>ROUND(('当年度'!F9+'当年度'!J9)/'当年度'!C9,0)</f>
        <v>21150</v>
      </c>
      <c r="W17" s="21">
        <f t="shared" si="6"/>
        <v>88.35</v>
      </c>
    </row>
    <row r="18" spans="1:23" ht="15.75" customHeight="1">
      <c r="A18" s="18">
        <f t="shared" si="7"/>
        <v>16</v>
      </c>
      <c r="B18" s="19" t="s">
        <v>57</v>
      </c>
      <c r="C18" s="20">
        <f>ROUND(('前年度'!G10+'前年度'!K10)/'前年度'!C10,0)</f>
        <v>258061</v>
      </c>
      <c r="D18" s="20">
        <f>ROUND(('当年度'!G10+'当年度'!K10)/'当年度'!C10,0)</f>
        <v>289387</v>
      </c>
      <c r="E18" s="21">
        <f t="shared" si="0"/>
        <v>112.14</v>
      </c>
      <c r="G18" s="18">
        <f t="shared" si="1"/>
        <v>13</v>
      </c>
      <c r="H18" s="19" t="s">
        <v>57</v>
      </c>
      <c r="I18" s="20">
        <f>ROUND(('前年度'!D10+'前年度'!H10)/'前年度'!C10,0)</f>
        <v>126740</v>
      </c>
      <c r="J18" s="20">
        <f>ROUND(('当年度'!D10+'当年度'!H10)/'当年度'!C10,0)</f>
        <v>142264</v>
      </c>
      <c r="K18" s="21">
        <f t="shared" si="2"/>
        <v>112.25</v>
      </c>
      <c r="M18" s="18">
        <f t="shared" si="3"/>
        <v>17</v>
      </c>
      <c r="N18" s="19" t="s">
        <v>57</v>
      </c>
      <c r="O18" s="20">
        <f>ROUND(('前年度'!E10+'前年度'!I10)/'前年度'!C10,0)</f>
        <v>107540</v>
      </c>
      <c r="P18" s="20">
        <f>ROUND(('当年度'!E10+'当年度'!I10)/'当年度'!C10,0)</f>
        <v>125317</v>
      </c>
      <c r="Q18" s="21">
        <f t="shared" si="4"/>
        <v>116.53</v>
      </c>
      <c r="S18" s="18">
        <f t="shared" si="5"/>
        <v>13</v>
      </c>
      <c r="T18" s="19" t="s">
        <v>57</v>
      </c>
      <c r="U18" s="20">
        <f>ROUND(('前年度'!F10+'前年度'!J10)/'前年度'!C10,0)</f>
        <v>23781</v>
      </c>
      <c r="V18" s="20">
        <f>ROUND(('当年度'!F10+'当年度'!J10)/'当年度'!C10,0)</f>
        <v>21806</v>
      </c>
      <c r="W18" s="21">
        <f t="shared" si="6"/>
        <v>91.7</v>
      </c>
    </row>
    <row r="19" spans="1:23" ht="15.75" customHeight="1">
      <c r="A19" s="18">
        <f t="shared" si="7"/>
        <v>7</v>
      </c>
      <c r="B19" s="19" t="s">
        <v>58</v>
      </c>
      <c r="C19" s="20">
        <f>ROUND(('前年度'!G11+'前年度'!K11)/'前年度'!C11,0)</f>
        <v>319573</v>
      </c>
      <c r="D19" s="20">
        <f>ROUND(('当年度'!G11+'当年度'!K11)/'当年度'!C11,0)</f>
        <v>352931</v>
      </c>
      <c r="E19" s="21">
        <f t="shared" si="0"/>
        <v>110.44</v>
      </c>
      <c r="G19" s="18">
        <f t="shared" si="1"/>
        <v>11</v>
      </c>
      <c r="H19" s="19" t="s">
        <v>58</v>
      </c>
      <c r="I19" s="20">
        <f>ROUND(('前年度'!D11+'前年度'!H11)/'前年度'!C11,0)</f>
        <v>126459</v>
      </c>
      <c r="J19" s="20">
        <f>ROUND(('当年度'!D11+'当年度'!H11)/'当年度'!C11,0)</f>
        <v>154810</v>
      </c>
      <c r="K19" s="21">
        <f t="shared" si="2"/>
        <v>122.42</v>
      </c>
      <c r="M19" s="18">
        <f t="shared" si="3"/>
        <v>4</v>
      </c>
      <c r="N19" s="19" t="s">
        <v>58</v>
      </c>
      <c r="O19" s="20">
        <f>ROUND(('前年度'!E11+'前年度'!I11)/'前年度'!C11,0)</f>
        <v>169687</v>
      </c>
      <c r="P19" s="20">
        <f>ROUND(('当年度'!E11+'当年度'!I11)/'当年度'!C11,0)</f>
        <v>172536</v>
      </c>
      <c r="Q19" s="21">
        <f t="shared" si="4"/>
        <v>101.68</v>
      </c>
      <c r="S19" s="18">
        <f t="shared" si="5"/>
        <v>5</v>
      </c>
      <c r="T19" s="19" t="s">
        <v>58</v>
      </c>
      <c r="U19" s="20">
        <f>ROUND(('前年度'!F11+'前年度'!J11)/'前年度'!C11,0)</f>
        <v>23428</v>
      </c>
      <c r="V19" s="20">
        <f>ROUND(('当年度'!F11+'当年度'!J11)/'当年度'!C11,0)</f>
        <v>25585</v>
      </c>
      <c r="W19" s="21">
        <f t="shared" si="6"/>
        <v>109.21</v>
      </c>
    </row>
    <row r="20" spans="1:23" ht="15.75" customHeight="1">
      <c r="A20" s="18">
        <f t="shared" si="7"/>
        <v>9</v>
      </c>
      <c r="B20" s="19" t="s">
        <v>59</v>
      </c>
      <c r="C20" s="20">
        <f>ROUND(('前年度'!G12+'前年度'!K12)/'前年度'!C12,0)</f>
        <v>300904</v>
      </c>
      <c r="D20" s="20">
        <f>ROUND(('当年度'!G12+'当年度'!K12)/'当年度'!C12,0)</f>
        <v>345725</v>
      </c>
      <c r="E20" s="21">
        <f t="shared" si="0"/>
        <v>114.9</v>
      </c>
      <c r="G20" s="18">
        <f t="shared" si="1"/>
        <v>10</v>
      </c>
      <c r="H20" s="19" t="s">
        <v>59</v>
      </c>
      <c r="I20" s="20">
        <f>ROUND(('前年度'!D12+'前年度'!H12)/'前年度'!C12,0)</f>
        <v>133448</v>
      </c>
      <c r="J20" s="20">
        <f>ROUND(('当年度'!D12+'当年度'!H12)/'当年度'!C12,0)</f>
        <v>156761</v>
      </c>
      <c r="K20" s="21">
        <f t="shared" si="2"/>
        <v>117.47</v>
      </c>
      <c r="M20" s="18">
        <f t="shared" si="3"/>
        <v>6</v>
      </c>
      <c r="N20" s="19" t="s">
        <v>59</v>
      </c>
      <c r="O20" s="20">
        <f>ROUND(('前年度'!E12+'前年度'!I12)/'前年度'!C12,0)</f>
        <v>145470</v>
      </c>
      <c r="P20" s="20">
        <f>ROUND(('当年度'!E12+'当年度'!I12)/'当年度'!C12,0)</f>
        <v>162162</v>
      </c>
      <c r="Q20" s="21">
        <f t="shared" si="4"/>
        <v>111.47</v>
      </c>
      <c r="S20" s="18">
        <f t="shared" si="5"/>
        <v>4</v>
      </c>
      <c r="T20" s="19" t="s">
        <v>59</v>
      </c>
      <c r="U20" s="20">
        <f>ROUND(('前年度'!F12+'前年度'!J12)/'前年度'!C12,0)</f>
        <v>21986</v>
      </c>
      <c r="V20" s="20">
        <f>ROUND(('当年度'!F12+'当年度'!J12)/'当年度'!C12,0)</f>
        <v>26801</v>
      </c>
      <c r="W20" s="21">
        <f t="shared" si="6"/>
        <v>121.9</v>
      </c>
    </row>
    <row r="21" spans="1:23" ht="15.75" customHeight="1">
      <c r="A21" s="18">
        <f t="shared" si="7"/>
        <v>2</v>
      </c>
      <c r="B21" s="19" t="s">
        <v>60</v>
      </c>
      <c r="C21" s="20">
        <f>ROUND(('前年度'!G13+'前年度'!K13)/'前年度'!C13,0)</f>
        <v>271842</v>
      </c>
      <c r="D21" s="20">
        <f>ROUND(('当年度'!G13+'当年度'!K13)/'当年度'!C13,0)</f>
        <v>442017</v>
      </c>
      <c r="E21" s="21">
        <f t="shared" si="0"/>
        <v>162.6</v>
      </c>
      <c r="G21" s="18">
        <f t="shared" si="1"/>
        <v>2</v>
      </c>
      <c r="H21" s="19" t="s">
        <v>60</v>
      </c>
      <c r="I21" s="20">
        <f>ROUND(('前年度'!D13+'前年度'!H13)/'前年度'!C13,0)</f>
        <v>94557</v>
      </c>
      <c r="J21" s="20">
        <f>ROUND(('当年度'!D13+'当年度'!H13)/'当年度'!C13,0)</f>
        <v>264509</v>
      </c>
      <c r="K21" s="21">
        <f t="shared" si="2"/>
        <v>279.73</v>
      </c>
      <c r="M21" s="18">
        <f t="shared" si="3"/>
        <v>8</v>
      </c>
      <c r="N21" s="19" t="s">
        <v>60</v>
      </c>
      <c r="O21" s="20">
        <f>ROUND(('前年度'!E13+'前年度'!I13)/'前年度'!C13,0)</f>
        <v>158162</v>
      </c>
      <c r="P21" s="20">
        <f>ROUND(('当年度'!E13+'当年度'!I13)/'当年度'!C13,0)</f>
        <v>156740</v>
      </c>
      <c r="Q21" s="21">
        <f t="shared" si="4"/>
        <v>99.1</v>
      </c>
      <c r="S21" s="18">
        <f t="shared" si="5"/>
        <v>17</v>
      </c>
      <c r="T21" s="19" t="s">
        <v>60</v>
      </c>
      <c r="U21" s="20">
        <f>ROUND(('前年度'!F13+'前年度'!J13)/'前年度'!C13,0)</f>
        <v>19123</v>
      </c>
      <c r="V21" s="20">
        <f>ROUND(('当年度'!F13+'当年度'!J13)/'当年度'!C13,0)</f>
        <v>20768</v>
      </c>
      <c r="W21" s="21">
        <f t="shared" si="6"/>
        <v>108.6</v>
      </c>
    </row>
    <row r="22" spans="1:23" ht="15.75" customHeight="1">
      <c r="A22" s="18">
        <f t="shared" si="7"/>
        <v>12</v>
      </c>
      <c r="B22" s="19" t="s">
        <v>61</v>
      </c>
      <c r="C22" s="20">
        <f>ROUND(('前年度'!G14+'前年度'!K14)/'前年度'!C14,0)</f>
        <v>303830</v>
      </c>
      <c r="D22" s="20">
        <f>ROUND(('当年度'!G14+'当年度'!K14)/'当年度'!C14,0)</f>
        <v>319689</v>
      </c>
      <c r="E22" s="21">
        <f t="shared" si="0"/>
        <v>105.22</v>
      </c>
      <c r="G22" s="18">
        <f t="shared" si="1"/>
        <v>12</v>
      </c>
      <c r="H22" s="19" t="s">
        <v>61</v>
      </c>
      <c r="I22" s="20">
        <f>ROUND(('前年度'!D14+'前年度'!H14)/'前年度'!C14,0)</f>
        <v>139156</v>
      </c>
      <c r="J22" s="20">
        <f>ROUND(('当年度'!D14+'当年度'!H14)/'当年度'!C14,0)</f>
        <v>153862</v>
      </c>
      <c r="K22" s="21">
        <f t="shared" si="2"/>
        <v>110.57</v>
      </c>
      <c r="M22" s="18">
        <f t="shared" si="3"/>
        <v>14</v>
      </c>
      <c r="N22" s="19" t="s">
        <v>61</v>
      </c>
      <c r="O22" s="20">
        <f>ROUND(('前年度'!E14+'前年度'!I14)/'前年度'!C14,0)</f>
        <v>135334</v>
      </c>
      <c r="P22" s="20">
        <f>ROUND(('当年度'!E14+'当年度'!I14)/'当年度'!C14,0)</f>
        <v>133018</v>
      </c>
      <c r="Q22" s="21">
        <f t="shared" si="4"/>
        <v>98.29</v>
      </c>
      <c r="S22" s="18">
        <f t="shared" si="5"/>
        <v>1</v>
      </c>
      <c r="T22" s="19" t="s">
        <v>61</v>
      </c>
      <c r="U22" s="20">
        <f>ROUND(('前年度'!F14+'前年度'!J14)/'前年度'!C14,0)</f>
        <v>29341</v>
      </c>
      <c r="V22" s="20">
        <f>ROUND(('当年度'!F14+'当年度'!J14)/'当年度'!C14,0)</f>
        <v>32809</v>
      </c>
      <c r="W22" s="21">
        <f t="shared" si="6"/>
        <v>111.82</v>
      </c>
    </row>
    <row r="23" spans="1:23" ht="15.75" customHeight="1">
      <c r="A23" s="18">
        <f t="shared" si="7"/>
        <v>6</v>
      </c>
      <c r="B23" s="19" t="s">
        <v>62</v>
      </c>
      <c r="C23" s="20">
        <f>ROUND(('前年度'!G15+'前年度'!K15)/'前年度'!C15,0)</f>
        <v>368638</v>
      </c>
      <c r="D23" s="20">
        <f>ROUND(('当年度'!G15+'当年度'!K15)/'当年度'!C15,0)</f>
        <v>375120</v>
      </c>
      <c r="E23" s="21">
        <f t="shared" si="0"/>
        <v>101.76</v>
      </c>
      <c r="G23" s="18">
        <f t="shared" si="1"/>
        <v>3</v>
      </c>
      <c r="H23" s="19" t="s">
        <v>62</v>
      </c>
      <c r="I23" s="20">
        <f>ROUND(('前年度'!D15+'前年度'!H15)/'前年度'!C15,0)</f>
        <v>202257</v>
      </c>
      <c r="J23" s="20">
        <f>ROUND(('当年度'!D15+'当年度'!H15)/'当年度'!C15,0)</f>
        <v>221151</v>
      </c>
      <c r="K23" s="21">
        <f t="shared" si="2"/>
        <v>109.34</v>
      </c>
      <c r="M23" s="18">
        <f t="shared" si="3"/>
        <v>13</v>
      </c>
      <c r="N23" s="19" t="s">
        <v>62</v>
      </c>
      <c r="O23" s="20">
        <f>ROUND(('前年度'!E15+'前年度'!I15)/'前年度'!C15,0)</f>
        <v>145524</v>
      </c>
      <c r="P23" s="20">
        <f>ROUND(('当年度'!E15+'当年度'!I15)/'当年度'!C15,0)</f>
        <v>134350</v>
      </c>
      <c r="Q23" s="21">
        <f t="shared" si="4"/>
        <v>92.32</v>
      </c>
      <c r="S23" s="18">
        <f t="shared" si="5"/>
        <v>18</v>
      </c>
      <c r="T23" s="19" t="s">
        <v>62</v>
      </c>
      <c r="U23" s="20">
        <f>ROUND(('前年度'!F15+'前年度'!J15)/'前年度'!C15,0)</f>
        <v>20858</v>
      </c>
      <c r="V23" s="20">
        <f>ROUND(('当年度'!F15+'当年度'!J15)/'当年度'!C15,0)</f>
        <v>19620</v>
      </c>
      <c r="W23" s="21">
        <f t="shared" si="6"/>
        <v>94.06</v>
      </c>
    </row>
    <row r="24" spans="1:23" ht="15.75" customHeight="1">
      <c r="A24" s="18">
        <f t="shared" si="7"/>
        <v>18</v>
      </c>
      <c r="B24" s="19" t="s">
        <v>63</v>
      </c>
      <c r="C24" s="20">
        <f>ROUND(('前年度'!G16+'前年度'!K16)/'前年度'!C16,0)</f>
        <v>364178</v>
      </c>
      <c r="D24" s="20">
        <f>ROUND(('当年度'!G16+'当年度'!K16)/'当年度'!C16,0)</f>
        <v>276979</v>
      </c>
      <c r="E24" s="21">
        <f t="shared" si="0"/>
        <v>76.06</v>
      </c>
      <c r="G24" s="18">
        <f t="shared" si="1"/>
        <v>18</v>
      </c>
      <c r="H24" s="19" t="s">
        <v>63</v>
      </c>
      <c r="I24" s="20">
        <f>ROUND(('前年度'!D16+'前年度'!H16)/'前年度'!C16,0)</f>
        <v>159653</v>
      </c>
      <c r="J24" s="20">
        <f>ROUND(('当年度'!D16+'当年度'!H16)/'当年度'!C16,0)</f>
        <v>107743</v>
      </c>
      <c r="K24" s="21">
        <f t="shared" si="2"/>
        <v>67.49</v>
      </c>
      <c r="M24" s="18">
        <f t="shared" si="3"/>
        <v>10</v>
      </c>
      <c r="N24" s="19" t="s">
        <v>63</v>
      </c>
      <c r="O24" s="20">
        <f>ROUND(('前年度'!E16+'前年度'!I16)/'前年度'!C16,0)</f>
        <v>177728</v>
      </c>
      <c r="P24" s="20">
        <f>ROUND(('当年度'!E16+'当年度'!I16)/'当年度'!C16,0)</f>
        <v>146317</v>
      </c>
      <c r="Q24" s="21">
        <f t="shared" si="4"/>
        <v>82.33</v>
      </c>
      <c r="S24" s="18">
        <f t="shared" si="5"/>
        <v>10</v>
      </c>
      <c r="T24" s="19" t="s">
        <v>63</v>
      </c>
      <c r="U24" s="20">
        <f>ROUND(('前年度'!F16+'前年度'!J16)/'前年度'!C16,0)</f>
        <v>26797</v>
      </c>
      <c r="V24" s="20">
        <f>ROUND(('当年度'!F16+'当年度'!J16)/'当年度'!C16,0)</f>
        <v>22919</v>
      </c>
      <c r="W24" s="21">
        <f t="shared" si="6"/>
        <v>85.53</v>
      </c>
    </row>
    <row r="25" spans="1:23" ht="15.75" customHeight="1">
      <c r="A25" s="18">
        <f t="shared" si="7"/>
        <v>8</v>
      </c>
      <c r="B25" s="19" t="s">
        <v>64</v>
      </c>
      <c r="C25" s="20">
        <f>ROUND(('前年度'!G17+'前年度'!K17)/'前年度'!C17,0)</f>
        <v>306948</v>
      </c>
      <c r="D25" s="20">
        <f>ROUND(('当年度'!G17+'当年度'!K17)/'当年度'!C17,0)</f>
        <v>349281</v>
      </c>
      <c r="E25" s="21">
        <f t="shared" si="0"/>
        <v>113.79</v>
      </c>
      <c r="G25" s="18">
        <f t="shared" si="1"/>
        <v>6</v>
      </c>
      <c r="H25" s="19" t="s">
        <v>64</v>
      </c>
      <c r="I25" s="20">
        <f>ROUND(('前年度'!D17+'前年度'!H17)/'前年度'!C17,0)</f>
        <v>134427</v>
      </c>
      <c r="J25" s="20">
        <f>ROUND(('当年度'!D17+'当年度'!H17)/'当年度'!C17,0)</f>
        <v>177387</v>
      </c>
      <c r="K25" s="21">
        <f t="shared" si="2"/>
        <v>131.96</v>
      </c>
      <c r="M25" s="18">
        <f t="shared" si="3"/>
        <v>9</v>
      </c>
      <c r="N25" s="19" t="s">
        <v>64</v>
      </c>
      <c r="O25" s="20">
        <f>ROUND(('前年度'!E17+'前年度'!I17)/'前年度'!C17,0)</f>
        <v>148146</v>
      </c>
      <c r="P25" s="20">
        <f>ROUND(('当年度'!E17+'当年度'!I17)/'当年度'!C17,0)</f>
        <v>147274</v>
      </c>
      <c r="Q25" s="21">
        <f t="shared" si="4"/>
        <v>99.41</v>
      </c>
      <c r="S25" s="18">
        <f t="shared" si="5"/>
        <v>7</v>
      </c>
      <c r="T25" s="19" t="s">
        <v>64</v>
      </c>
      <c r="U25" s="20">
        <f>ROUND(('前年度'!F17+'前年度'!J17)/'前年度'!C17,0)</f>
        <v>24375</v>
      </c>
      <c r="V25" s="20">
        <f>ROUND(('当年度'!F17+'当年度'!J17)/'当年度'!C17,0)</f>
        <v>24620</v>
      </c>
      <c r="W25" s="21">
        <f t="shared" si="6"/>
        <v>101.01</v>
      </c>
    </row>
    <row r="26" spans="1:23" ht="15.75" customHeight="1">
      <c r="A26" s="18">
        <f t="shared" si="7"/>
        <v>15</v>
      </c>
      <c r="B26" s="19" t="s">
        <v>65</v>
      </c>
      <c r="C26" s="20">
        <f>ROUND(('前年度'!G18+'前年度'!K18)/'前年度'!C18,0)</f>
        <v>368607</v>
      </c>
      <c r="D26" s="20">
        <f>ROUND(('当年度'!G18+'当年度'!K18)/'当年度'!C18,0)</f>
        <v>291983</v>
      </c>
      <c r="E26" s="21">
        <f t="shared" si="0"/>
        <v>79.21</v>
      </c>
      <c r="G26" s="18">
        <f t="shared" si="1"/>
        <v>14</v>
      </c>
      <c r="H26" s="19" t="s">
        <v>65</v>
      </c>
      <c r="I26" s="20">
        <f>ROUND(('前年度'!D18+'前年度'!H18)/'前年度'!C18,0)</f>
        <v>202451</v>
      </c>
      <c r="J26" s="20">
        <f>ROUND(('当年度'!D18+'当年度'!H18)/'当年度'!C18,0)</f>
        <v>141324</v>
      </c>
      <c r="K26" s="21">
        <f t="shared" si="2"/>
        <v>69.81</v>
      </c>
      <c r="M26" s="18">
        <f t="shared" si="3"/>
        <v>16</v>
      </c>
      <c r="N26" s="19" t="s">
        <v>65</v>
      </c>
      <c r="O26" s="20">
        <f>ROUND(('前年度'!E18+'前年度'!I18)/'前年度'!C18,0)</f>
        <v>140699</v>
      </c>
      <c r="P26" s="20">
        <f>ROUND(('当年度'!E18+'当年度'!I18)/'当年度'!C18,0)</f>
        <v>128193</v>
      </c>
      <c r="Q26" s="21">
        <f t="shared" si="4"/>
        <v>91.11</v>
      </c>
      <c r="S26" s="18">
        <f t="shared" si="5"/>
        <v>12</v>
      </c>
      <c r="T26" s="19" t="s">
        <v>65</v>
      </c>
      <c r="U26" s="20">
        <f>ROUND(('前年度'!F18+'前年度'!J18)/'前年度'!C18,0)</f>
        <v>25458</v>
      </c>
      <c r="V26" s="20">
        <f>ROUND(('当年度'!F18+'当年度'!J18)/'当年度'!C18,0)</f>
        <v>22466</v>
      </c>
      <c r="W26" s="21">
        <f t="shared" si="6"/>
        <v>88.25</v>
      </c>
    </row>
    <row r="27" spans="1:23" ht="15.75" customHeight="1">
      <c r="A27" s="22">
        <f t="shared" si="7"/>
        <v>17</v>
      </c>
      <c r="B27" s="23" t="s">
        <v>66</v>
      </c>
      <c r="C27" s="24">
        <f>ROUND(('前年度'!G19+'前年度'!K19)/'前年度'!C19,0)</f>
        <v>341544</v>
      </c>
      <c r="D27" s="24">
        <f>ROUND(('当年度'!G19+'当年度'!K19)/'当年度'!C19,0)</f>
        <v>285590</v>
      </c>
      <c r="E27" s="25">
        <f t="shared" si="0"/>
        <v>83.62</v>
      </c>
      <c r="G27" s="22">
        <f t="shared" si="1"/>
        <v>16</v>
      </c>
      <c r="H27" s="23" t="s">
        <v>66</v>
      </c>
      <c r="I27" s="24">
        <f>ROUND(('前年度'!D19+'前年度'!H19)/'前年度'!C19,0)</f>
        <v>189359</v>
      </c>
      <c r="J27" s="24">
        <f>ROUND(('当年度'!D19+'当年度'!H19)/'当年度'!C19,0)</f>
        <v>128333</v>
      </c>
      <c r="K27" s="25">
        <f t="shared" si="2"/>
        <v>67.77</v>
      </c>
      <c r="M27" s="22">
        <f t="shared" si="3"/>
        <v>12</v>
      </c>
      <c r="N27" s="23" t="s">
        <v>66</v>
      </c>
      <c r="O27" s="24">
        <f>ROUND(('前年度'!E19+'前年度'!I19)/'前年度'!C19,0)</f>
        <v>130894</v>
      </c>
      <c r="P27" s="24">
        <f>ROUND(('当年度'!E19+'当年度'!I19)/'当年度'!C19,0)</f>
        <v>134479</v>
      </c>
      <c r="Q27" s="25">
        <f t="shared" si="4"/>
        <v>102.74</v>
      </c>
      <c r="S27" s="22">
        <f t="shared" si="5"/>
        <v>11</v>
      </c>
      <c r="T27" s="23" t="s">
        <v>66</v>
      </c>
      <c r="U27" s="24">
        <f>ROUND(('前年度'!F19+'前年度'!J19)/'前年度'!C19,0)</f>
        <v>21291</v>
      </c>
      <c r="V27" s="24">
        <f>ROUND(('当年度'!F19+'当年度'!J19)/'当年度'!C19,0)</f>
        <v>22779</v>
      </c>
      <c r="W27" s="25">
        <f t="shared" si="6"/>
        <v>106.99</v>
      </c>
    </row>
    <row r="28" spans="1:23" s="31" customFormat="1" ht="12">
      <c r="A28" s="26"/>
      <c r="B28" s="27"/>
      <c r="C28" s="28"/>
      <c r="D28" s="29"/>
      <c r="E28" s="30"/>
      <c r="G28" s="26"/>
      <c r="H28" s="27"/>
      <c r="I28" s="28"/>
      <c r="J28" s="29"/>
      <c r="K28" s="30"/>
      <c r="M28" s="26"/>
      <c r="N28" s="27"/>
      <c r="O28" s="28"/>
      <c r="P28" s="29"/>
      <c r="Q28" s="30"/>
      <c r="S28" s="26"/>
      <c r="T28" s="27"/>
      <c r="U28" s="28"/>
      <c r="V28" s="29"/>
      <c r="W28" s="30"/>
    </row>
    <row r="29" spans="1:23" s="4" customFormat="1" ht="11.25" customHeight="1">
      <c r="A29" s="76" t="s">
        <v>67</v>
      </c>
      <c r="B29" s="77"/>
      <c r="C29" s="77"/>
      <c r="D29" s="77"/>
      <c r="E29" s="77"/>
      <c r="G29" s="76" t="s">
        <v>68</v>
      </c>
      <c r="H29" s="77"/>
      <c r="I29" s="77"/>
      <c r="J29" s="77"/>
      <c r="K29" s="77"/>
      <c r="M29" s="76" t="s">
        <v>69</v>
      </c>
      <c r="N29" s="77"/>
      <c r="O29" s="77"/>
      <c r="P29" s="77"/>
      <c r="Q29" s="77"/>
      <c r="S29" s="76" t="s">
        <v>70</v>
      </c>
      <c r="T29" s="77"/>
      <c r="U29" s="77"/>
      <c r="V29" s="77"/>
      <c r="W29" s="77"/>
    </row>
    <row r="30" spans="1:23" s="4" customFormat="1" ht="11.25" customHeight="1">
      <c r="A30" s="77"/>
      <c r="B30" s="77"/>
      <c r="C30" s="77"/>
      <c r="D30" s="77"/>
      <c r="E30" s="77"/>
      <c r="G30" s="77"/>
      <c r="H30" s="77"/>
      <c r="I30" s="77"/>
      <c r="J30" s="77"/>
      <c r="K30" s="77"/>
      <c r="M30" s="77"/>
      <c r="N30" s="77"/>
      <c r="O30" s="77"/>
      <c r="P30" s="77"/>
      <c r="Q30" s="77"/>
      <c r="S30" s="77"/>
      <c r="T30" s="77"/>
      <c r="U30" s="77"/>
      <c r="V30" s="77"/>
      <c r="W30" s="77"/>
    </row>
    <row r="31" spans="1:23" s="4" customFormat="1" ht="11.25" customHeight="1">
      <c r="A31" s="77"/>
      <c r="B31" s="77"/>
      <c r="C31" s="77"/>
      <c r="D31" s="77"/>
      <c r="E31" s="77"/>
      <c r="G31" s="77"/>
      <c r="H31" s="77"/>
      <c r="I31" s="77"/>
      <c r="J31" s="77"/>
      <c r="K31" s="77"/>
      <c r="M31" s="77"/>
      <c r="N31" s="77"/>
      <c r="O31" s="77"/>
      <c r="P31" s="77"/>
      <c r="Q31" s="77"/>
      <c r="S31" s="77"/>
      <c r="T31" s="77"/>
      <c r="U31" s="77"/>
      <c r="V31" s="77"/>
      <c r="W31" s="77"/>
    </row>
    <row r="32" spans="1:23" s="4" customFormat="1" ht="11.25">
      <c r="A32" s="77"/>
      <c r="B32" s="77"/>
      <c r="C32" s="77"/>
      <c r="D32" s="77"/>
      <c r="E32" s="77"/>
      <c r="G32" s="77"/>
      <c r="H32" s="77"/>
      <c r="I32" s="77"/>
      <c r="J32" s="77"/>
      <c r="K32" s="77"/>
      <c r="M32" s="77"/>
      <c r="N32" s="77"/>
      <c r="O32" s="77"/>
      <c r="P32" s="77"/>
      <c r="Q32" s="77"/>
      <c r="S32" s="77"/>
      <c r="T32" s="77"/>
      <c r="U32" s="77"/>
      <c r="V32" s="77"/>
      <c r="W32" s="77"/>
    </row>
    <row r="33" spans="1:23" s="4" customFormat="1" ht="11.25">
      <c r="A33" s="77"/>
      <c r="B33" s="77"/>
      <c r="C33" s="77"/>
      <c r="D33" s="77"/>
      <c r="E33" s="77"/>
      <c r="G33" s="77"/>
      <c r="H33" s="77"/>
      <c r="I33" s="77"/>
      <c r="J33" s="77"/>
      <c r="K33" s="77"/>
      <c r="M33" s="77"/>
      <c r="N33" s="77"/>
      <c r="O33" s="77"/>
      <c r="P33" s="77"/>
      <c r="Q33" s="77"/>
      <c r="S33" s="77"/>
      <c r="T33" s="77"/>
      <c r="U33" s="77"/>
      <c r="V33" s="77"/>
      <c r="W33" s="77"/>
    </row>
    <row r="34" spans="1:23" ht="12" customHeight="1">
      <c r="A34" s="78"/>
      <c r="B34" s="78"/>
      <c r="C34" s="78"/>
      <c r="D34" s="78"/>
      <c r="E34" s="78"/>
      <c r="G34" s="78"/>
      <c r="H34" s="78"/>
      <c r="I34" s="78"/>
      <c r="J34" s="78"/>
      <c r="K34" s="78"/>
      <c r="M34" s="78"/>
      <c r="N34" s="78"/>
      <c r="O34" s="78"/>
      <c r="P34" s="78"/>
      <c r="Q34" s="78"/>
      <c r="S34" s="78"/>
      <c r="T34" s="78"/>
      <c r="U34" s="78"/>
      <c r="V34" s="78"/>
      <c r="W34" s="78"/>
    </row>
  </sheetData>
  <sheetProtection/>
  <mergeCells count="24">
    <mergeCell ref="A5:A8"/>
    <mergeCell ref="B5:B8"/>
    <mergeCell ref="C5:C7"/>
    <mergeCell ref="D5:D7"/>
    <mergeCell ref="E5:E7"/>
    <mergeCell ref="G5:G8"/>
    <mergeCell ref="T5:T8"/>
    <mergeCell ref="U5:U7"/>
    <mergeCell ref="H5:H8"/>
    <mergeCell ref="I5:I7"/>
    <mergeCell ref="J5:J7"/>
    <mergeCell ref="K5:K7"/>
    <mergeCell ref="M5:M8"/>
    <mergeCell ref="N5:N8"/>
    <mergeCell ref="V5:V7"/>
    <mergeCell ref="W5:W7"/>
    <mergeCell ref="A29:E34"/>
    <mergeCell ref="G29:K34"/>
    <mergeCell ref="M29:Q34"/>
    <mergeCell ref="S29:W34"/>
    <mergeCell ref="O5:O7"/>
    <mergeCell ref="P5:P7"/>
    <mergeCell ref="Q5:Q7"/>
    <mergeCell ref="S5:S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24"/>
    </sheetView>
  </sheetViews>
  <sheetFormatPr defaultColWidth="9.140625" defaultRowHeight="15"/>
  <sheetData>
    <row r="1" spans="1:11" ht="8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>
      <c r="A2">
        <v>1</v>
      </c>
      <c r="B2" t="s">
        <v>11</v>
      </c>
      <c r="C2">
        <v>5997</v>
      </c>
      <c r="D2">
        <v>914279455</v>
      </c>
      <c r="E2">
        <v>808453873</v>
      </c>
      <c r="F2">
        <v>113949120</v>
      </c>
      <c r="G2">
        <v>1836682448</v>
      </c>
      <c r="H2">
        <v>166851938</v>
      </c>
      <c r="I2">
        <v>197871409</v>
      </c>
      <c r="J2">
        <v>37740690</v>
      </c>
      <c r="K2">
        <v>402464037</v>
      </c>
    </row>
    <row r="3" spans="1:11" ht="13.5">
      <c r="A3">
        <v>2</v>
      </c>
      <c r="B3" t="s">
        <v>12</v>
      </c>
      <c r="C3">
        <v>1258</v>
      </c>
      <c r="D3">
        <v>183534470</v>
      </c>
      <c r="E3">
        <v>116591888</v>
      </c>
      <c r="F3">
        <v>24006230</v>
      </c>
      <c r="G3">
        <v>324132588</v>
      </c>
      <c r="H3">
        <v>41223580</v>
      </c>
      <c r="I3">
        <v>35685380</v>
      </c>
      <c r="J3">
        <v>7127720</v>
      </c>
      <c r="K3">
        <v>84036680</v>
      </c>
    </row>
    <row r="4" spans="1:11" ht="13.5">
      <c r="A4">
        <v>3</v>
      </c>
      <c r="B4" t="s">
        <v>13</v>
      </c>
      <c r="C4">
        <v>1510</v>
      </c>
      <c r="D4">
        <v>199261040</v>
      </c>
      <c r="E4">
        <v>185660385</v>
      </c>
      <c r="F4">
        <v>32188130</v>
      </c>
      <c r="G4">
        <v>417109555</v>
      </c>
      <c r="H4">
        <v>40045230</v>
      </c>
      <c r="I4">
        <v>44505580</v>
      </c>
      <c r="J4">
        <v>9962040</v>
      </c>
      <c r="K4">
        <v>94512850</v>
      </c>
    </row>
    <row r="5" spans="1:11" ht="13.5">
      <c r="A5">
        <v>4</v>
      </c>
      <c r="B5" t="s">
        <v>14</v>
      </c>
      <c r="C5">
        <v>1135</v>
      </c>
      <c r="D5">
        <v>147931611</v>
      </c>
      <c r="E5">
        <v>151226100</v>
      </c>
      <c r="F5">
        <v>22228150</v>
      </c>
      <c r="G5">
        <v>321385861</v>
      </c>
      <c r="H5">
        <v>11565540</v>
      </c>
      <c r="I5">
        <v>16678730</v>
      </c>
      <c r="J5">
        <v>4250770</v>
      </c>
      <c r="K5">
        <v>32495040</v>
      </c>
    </row>
    <row r="6" spans="1:11" ht="13.5">
      <c r="A6">
        <v>5</v>
      </c>
      <c r="B6" t="s">
        <v>15</v>
      </c>
      <c r="C6">
        <v>812</v>
      </c>
      <c r="D6">
        <v>158732070</v>
      </c>
      <c r="E6">
        <v>116597320</v>
      </c>
      <c r="F6">
        <v>24762800</v>
      </c>
      <c r="G6">
        <v>300092190</v>
      </c>
      <c r="H6">
        <v>22726440</v>
      </c>
      <c r="I6">
        <v>20132730</v>
      </c>
      <c r="J6">
        <v>5509480</v>
      </c>
      <c r="K6">
        <v>48368650</v>
      </c>
    </row>
    <row r="7" spans="1:11" ht="13.5">
      <c r="A7">
        <v>6</v>
      </c>
      <c r="B7" t="s">
        <v>16</v>
      </c>
      <c r="C7">
        <v>744</v>
      </c>
      <c r="D7">
        <v>132300850</v>
      </c>
      <c r="E7">
        <v>95326890</v>
      </c>
      <c r="F7">
        <v>13081880</v>
      </c>
      <c r="G7">
        <v>240709620</v>
      </c>
      <c r="H7">
        <v>19388170</v>
      </c>
      <c r="I7">
        <v>19529730</v>
      </c>
      <c r="J7">
        <v>4162060</v>
      </c>
      <c r="K7">
        <v>43079960</v>
      </c>
    </row>
    <row r="8" spans="1:11" ht="13.5">
      <c r="A8">
        <v>7</v>
      </c>
      <c r="B8" t="s">
        <v>17</v>
      </c>
      <c r="C8">
        <v>320</v>
      </c>
      <c r="D8">
        <v>56667010</v>
      </c>
      <c r="E8">
        <v>37130170</v>
      </c>
      <c r="F8">
        <v>4322720</v>
      </c>
      <c r="G8">
        <v>98119900</v>
      </c>
      <c r="H8">
        <v>16757820</v>
      </c>
      <c r="I8">
        <v>9971220</v>
      </c>
      <c r="J8">
        <v>2199610</v>
      </c>
      <c r="K8">
        <v>28928650</v>
      </c>
    </row>
    <row r="9" spans="1:11" ht="13.5">
      <c r="A9">
        <v>8</v>
      </c>
      <c r="B9" t="s">
        <v>18</v>
      </c>
      <c r="C9">
        <v>468</v>
      </c>
      <c r="D9">
        <v>39283800</v>
      </c>
      <c r="E9">
        <v>63676460</v>
      </c>
      <c r="F9">
        <v>8488840</v>
      </c>
      <c r="G9">
        <v>111449100</v>
      </c>
      <c r="H9">
        <v>6250930</v>
      </c>
      <c r="I9">
        <v>9528590</v>
      </c>
      <c r="J9">
        <v>2715240</v>
      </c>
      <c r="K9">
        <v>18494760</v>
      </c>
    </row>
    <row r="10" spans="1:11" ht="13.5">
      <c r="A10">
        <v>9</v>
      </c>
      <c r="B10" t="s">
        <v>19</v>
      </c>
      <c r="C10">
        <v>481</v>
      </c>
      <c r="D10">
        <v>48974310</v>
      </c>
      <c r="E10">
        <v>43100610</v>
      </c>
      <c r="F10">
        <v>7787110</v>
      </c>
      <c r="G10">
        <v>99862030</v>
      </c>
      <c r="H10">
        <v>11987390</v>
      </c>
      <c r="I10">
        <v>8626290</v>
      </c>
      <c r="J10">
        <v>3651460</v>
      </c>
      <c r="K10">
        <v>24265140</v>
      </c>
    </row>
    <row r="11" spans="1:11" ht="13.5">
      <c r="A11">
        <v>10</v>
      </c>
      <c r="B11" t="s">
        <v>20</v>
      </c>
      <c r="C11">
        <v>597</v>
      </c>
      <c r="D11">
        <v>71721460</v>
      </c>
      <c r="E11">
        <v>64632844</v>
      </c>
      <c r="F11">
        <v>9420990</v>
      </c>
      <c r="G11">
        <v>145775294</v>
      </c>
      <c r="H11">
        <v>3774440</v>
      </c>
      <c r="I11">
        <v>36670045</v>
      </c>
      <c r="J11">
        <v>4565380</v>
      </c>
      <c r="K11">
        <v>45009865</v>
      </c>
    </row>
    <row r="12" spans="1:11" ht="13.5">
      <c r="A12">
        <v>11</v>
      </c>
      <c r="B12" t="s">
        <v>21</v>
      </c>
      <c r="C12">
        <v>1113</v>
      </c>
      <c r="D12">
        <v>115199013</v>
      </c>
      <c r="E12">
        <v>126768518</v>
      </c>
      <c r="F12">
        <v>18846640</v>
      </c>
      <c r="G12">
        <v>260814171</v>
      </c>
      <c r="H12">
        <v>33328350</v>
      </c>
      <c r="I12">
        <v>35140110</v>
      </c>
      <c r="J12">
        <v>5623800</v>
      </c>
      <c r="K12">
        <v>74092260</v>
      </c>
    </row>
    <row r="13" spans="1:11" ht="13.5">
      <c r="A13">
        <v>16</v>
      </c>
      <c r="B13" t="s">
        <v>22</v>
      </c>
      <c r="C13">
        <v>85</v>
      </c>
      <c r="D13">
        <v>6222910</v>
      </c>
      <c r="E13">
        <v>10719250</v>
      </c>
      <c r="F13">
        <v>1331270</v>
      </c>
      <c r="G13">
        <v>18273430</v>
      </c>
      <c r="H13">
        <v>1814430</v>
      </c>
      <c r="I13">
        <v>2724550</v>
      </c>
      <c r="J13">
        <v>294200</v>
      </c>
      <c r="K13">
        <v>4833180</v>
      </c>
    </row>
    <row r="14" spans="1:11" ht="13.5">
      <c r="A14">
        <v>20</v>
      </c>
      <c r="B14" t="s">
        <v>23</v>
      </c>
      <c r="C14">
        <v>383</v>
      </c>
      <c r="D14">
        <v>49560200</v>
      </c>
      <c r="E14">
        <v>42568370</v>
      </c>
      <c r="F14">
        <v>7305390</v>
      </c>
      <c r="G14">
        <v>99433960</v>
      </c>
      <c r="H14">
        <v>3736410</v>
      </c>
      <c r="I14">
        <v>9264470</v>
      </c>
      <c r="J14">
        <v>3932140</v>
      </c>
      <c r="K14">
        <v>16933020</v>
      </c>
    </row>
    <row r="15" spans="1:11" ht="13.5">
      <c r="A15">
        <v>46</v>
      </c>
      <c r="B15" t="s">
        <v>24</v>
      </c>
      <c r="C15">
        <v>246</v>
      </c>
      <c r="D15">
        <v>41890730</v>
      </c>
      <c r="E15">
        <v>22558940</v>
      </c>
      <c r="F15">
        <v>3286650</v>
      </c>
      <c r="G15">
        <v>67736320</v>
      </c>
      <c r="H15">
        <v>7864380</v>
      </c>
      <c r="I15">
        <v>13240010</v>
      </c>
      <c r="J15">
        <v>1844310</v>
      </c>
      <c r="K15">
        <v>22948700</v>
      </c>
    </row>
    <row r="16" spans="1:11" ht="13.5">
      <c r="A16">
        <v>47</v>
      </c>
      <c r="B16" t="s">
        <v>25</v>
      </c>
      <c r="C16">
        <v>216</v>
      </c>
      <c r="D16">
        <v>27203860</v>
      </c>
      <c r="E16">
        <v>33800410</v>
      </c>
      <c r="F16">
        <v>3995120</v>
      </c>
      <c r="G16">
        <v>64999390</v>
      </c>
      <c r="H16">
        <v>7281220</v>
      </c>
      <c r="I16">
        <v>4588880</v>
      </c>
      <c r="J16">
        <v>1792980</v>
      </c>
      <c r="K16">
        <v>13663080</v>
      </c>
    </row>
    <row r="17" spans="1:11" ht="13.5">
      <c r="A17">
        <v>101</v>
      </c>
      <c r="B17" t="s">
        <v>26</v>
      </c>
      <c r="C17">
        <v>863</v>
      </c>
      <c r="D17">
        <v>101891004</v>
      </c>
      <c r="E17">
        <v>106702660</v>
      </c>
      <c r="F17">
        <v>16794190</v>
      </c>
      <c r="G17">
        <v>225387854</v>
      </c>
      <c r="H17">
        <v>14119902</v>
      </c>
      <c r="I17">
        <v>21147030</v>
      </c>
      <c r="J17">
        <v>4241680</v>
      </c>
      <c r="K17">
        <v>39508612</v>
      </c>
    </row>
    <row r="18" spans="1:11" ht="13.5">
      <c r="A18">
        <v>102</v>
      </c>
      <c r="B18" t="s">
        <v>27</v>
      </c>
      <c r="C18">
        <v>508</v>
      </c>
      <c r="D18">
        <v>81280000</v>
      </c>
      <c r="E18">
        <v>56982400</v>
      </c>
      <c r="F18">
        <v>10135640</v>
      </c>
      <c r="G18">
        <v>148398040</v>
      </c>
      <c r="H18">
        <v>21565000</v>
      </c>
      <c r="I18">
        <v>14492690</v>
      </c>
      <c r="J18">
        <v>2796800</v>
      </c>
      <c r="K18">
        <v>38854490</v>
      </c>
    </row>
    <row r="19" spans="1:11" ht="13.5">
      <c r="A19">
        <v>103</v>
      </c>
      <c r="B19" t="s">
        <v>28</v>
      </c>
      <c r="C19">
        <v>719</v>
      </c>
      <c r="D19">
        <v>118852880</v>
      </c>
      <c r="E19">
        <v>78203330</v>
      </c>
      <c r="F19">
        <v>12587290</v>
      </c>
      <c r="G19">
        <v>209643500</v>
      </c>
      <c r="H19">
        <v>17296300</v>
      </c>
      <c r="I19">
        <v>15909400</v>
      </c>
      <c r="J19">
        <v>2721080</v>
      </c>
      <c r="K19">
        <v>35926780</v>
      </c>
    </row>
    <row r="20" spans="1:11" ht="13.5">
      <c r="A20">
        <v>301</v>
      </c>
      <c r="B20" t="s">
        <v>29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3.5">
      <c r="A21">
        <v>302</v>
      </c>
      <c r="B21" t="s">
        <v>30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3.5">
      <c r="A22" t="s">
        <v>31</v>
      </c>
      <c r="C22">
        <v>17455</v>
      </c>
      <c r="D22">
        <v>2494786673</v>
      </c>
      <c r="E22">
        <v>2160700418</v>
      </c>
      <c r="F22">
        <v>334518160</v>
      </c>
      <c r="G22">
        <v>4990005251</v>
      </c>
      <c r="H22">
        <v>447577470</v>
      </c>
      <c r="I22">
        <v>515706844</v>
      </c>
      <c r="J22">
        <v>105131440</v>
      </c>
      <c r="K22">
        <v>1068415754</v>
      </c>
    </row>
    <row r="23" spans="1:11" ht="13.5">
      <c r="A23" t="s">
        <v>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3.5">
      <c r="A24" t="s">
        <v>33</v>
      </c>
      <c r="C24">
        <v>17455</v>
      </c>
      <c r="D24">
        <v>2494786673</v>
      </c>
      <c r="E24">
        <v>2160700418</v>
      </c>
      <c r="F24">
        <v>334518160</v>
      </c>
      <c r="G24">
        <v>4990005251</v>
      </c>
      <c r="H24">
        <v>447577470</v>
      </c>
      <c r="I24">
        <v>515706844</v>
      </c>
      <c r="J24">
        <v>105131440</v>
      </c>
      <c r="K24">
        <v>1068415754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2" sqref="C2:K24"/>
    </sheetView>
  </sheetViews>
  <sheetFormatPr defaultColWidth="9.140625" defaultRowHeight="15"/>
  <sheetData>
    <row r="1" spans="1:11" ht="8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3.5">
      <c r="A2">
        <v>1</v>
      </c>
      <c r="B2" t="s">
        <v>11</v>
      </c>
      <c r="C2">
        <v>4506</v>
      </c>
      <c r="D2">
        <v>775548404</v>
      </c>
      <c r="E2">
        <v>654782833</v>
      </c>
      <c r="F2">
        <v>88031380</v>
      </c>
      <c r="G2">
        <v>1518362617</v>
      </c>
      <c r="H2">
        <v>113568500</v>
      </c>
      <c r="I2">
        <v>146578130</v>
      </c>
      <c r="J2">
        <v>27186230</v>
      </c>
      <c r="K2">
        <v>287332860</v>
      </c>
    </row>
    <row r="3" spans="1:11" ht="13.5">
      <c r="A3">
        <v>2</v>
      </c>
      <c r="B3" t="s">
        <v>12</v>
      </c>
      <c r="C3">
        <v>984</v>
      </c>
      <c r="D3">
        <v>138220320</v>
      </c>
      <c r="E3">
        <v>91468380</v>
      </c>
      <c r="F3">
        <v>17155410</v>
      </c>
      <c r="G3">
        <v>246844110</v>
      </c>
      <c r="H3">
        <v>32899560</v>
      </c>
      <c r="I3">
        <v>26484800</v>
      </c>
      <c r="J3">
        <v>5968170</v>
      </c>
      <c r="K3">
        <v>65352530</v>
      </c>
    </row>
    <row r="4" spans="1:11" ht="13.5">
      <c r="A4">
        <v>3</v>
      </c>
      <c r="B4" t="s">
        <v>13</v>
      </c>
      <c r="C4">
        <v>1075</v>
      </c>
      <c r="D4">
        <v>170225520</v>
      </c>
      <c r="E4">
        <v>176752633</v>
      </c>
      <c r="F4">
        <v>22169070</v>
      </c>
      <c r="G4">
        <v>369147223</v>
      </c>
      <c r="H4">
        <v>8507200</v>
      </c>
      <c r="I4">
        <v>39289770</v>
      </c>
      <c r="J4">
        <v>7185490</v>
      </c>
      <c r="K4">
        <v>54982460</v>
      </c>
    </row>
    <row r="5" spans="1:11" ht="13.5">
      <c r="A5">
        <v>4</v>
      </c>
      <c r="B5" t="s">
        <v>14</v>
      </c>
      <c r="C5">
        <v>851</v>
      </c>
      <c r="D5">
        <v>101511660</v>
      </c>
      <c r="E5">
        <v>119353920</v>
      </c>
      <c r="F5">
        <v>17081140</v>
      </c>
      <c r="G5">
        <v>237946720</v>
      </c>
      <c r="H5">
        <v>11277720</v>
      </c>
      <c r="I5">
        <v>16700880</v>
      </c>
      <c r="J5">
        <v>3192090</v>
      </c>
      <c r="K5">
        <v>31170690</v>
      </c>
    </row>
    <row r="6" spans="1:11" ht="13.5">
      <c r="A6">
        <v>5</v>
      </c>
      <c r="B6" t="s">
        <v>15</v>
      </c>
      <c r="C6">
        <v>939</v>
      </c>
      <c r="D6">
        <v>141754910</v>
      </c>
      <c r="E6">
        <v>95043550</v>
      </c>
      <c r="F6">
        <v>22178000</v>
      </c>
      <c r="G6">
        <v>258976460</v>
      </c>
      <c r="H6">
        <v>24369200</v>
      </c>
      <c r="I6">
        <v>27310290</v>
      </c>
      <c r="J6">
        <v>4803190</v>
      </c>
      <c r="K6">
        <v>56482680</v>
      </c>
    </row>
    <row r="7" spans="1:11" ht="13.5">
      <c r="A7">
        <v>6</v>
      </c>
      <c r="B7" t="s">
        <v>16</v>
      </c>
      <c r="C7">
        <v>492</v>
      </c>
      <c r="D7">
        <v>114533380</v>
      </c>
      <c r="E7">
        <v>73542200</v>
      </c>
      <c r="F7">
        <v>7436510</v>
      </c>
      <c r="G7">
        <v>195512090</v>
      </c>
      <c r="H7">
        <v>17347330</v>
      </c>
      <c r="I7">
        <v>9882300</v>
      </c>
      <c r="J7">
        <v>2822060</v>
      </c>
      <c r="K7">
        <v>30051690</v>
      </c>
    </row>
    <row r="8" spans="1:11" ht="13.5">
      <c r="A8">
        <v>7</v>
      </c>
      <c r="B8" t="s">
        <v>17</v>
      </c>
      <c r="C8">
        <v>231</v>
      </c>
      <c r="D8">
        <v>36028140</v>
      </c>
      <c r="E8">
        <v>27766570</v>
      </c>
      <c r="F8">
        <v>3683930</v>
      </c>
      <c r="G8">
        <v>67478640</v>
      </c>
      <c r="H8">
        <v>13094130</v>
      </c>
      <c r="I8">
        <v>5854760</v>
      </c>
      <c r="J8">
        <v>1137570</v>
      </c>
      <c r="K8">
        <v>20086460</v>
      </c>
    </row>
    <row r="9" spans="1:11" ht="13.5">
      <c r="A9">
        <v>8</v>
      </c>
      <c r="B9" t="s">
        <v>18</v>
      </c>
      <c r="C9">
        <v>350</v>
      </c>
      <c r="D9">
        <v>38714530</v>
      </c>
      <c r="E9">
        <v>54351500</v>
      </c>
      <c r="F9">
        <v>5547490</v>
      </c>
      <c r="G9">
        <v>98613520</v>
      </c>
      <c r="H9">
        <v>5797540</v>
      </c>
      <c r="I9">
        <v>6681130</v>
      </c>
      <c r="J9">
        <v>1854960</v>
      </c>
      <c r="K9">
        <v>14333630</v>
      </c>
    </row>
    <row r="10" spans="1:11" ht="13.5">
      <c r="A10">
        <v>9</v>
      </c>
      <c r="B10" t="s">
        <v>19</v>
      </c>
      <c r="C10">
        <v>365</v>
      </c>
      <c r="D10">
        <v>34289890</v>
      </c>
      <c r="E10">
        <v>32735960</v>
      </c>
      <c r="F10">
        <v>5902440</v>
      </c>
      <c r="G10">
        <v>72928290</v>
      </c>
      <c r="H10">
        <v>17636440</v>
      </c>
      <c r="I10">
        <v>13004800</v>
      </c>
      <c r="J10">
        <v>2056700</v>
      </c>
      <c r="K10">
        <v>32697940</v>
      </c>
    </row>
    <row r="11" spans="1:11" ht="13.5">
      <c r="A11">
        <v>10</v>
      </c>
      <c r="B11" t="s">
        <v>20</v>
      </c>
      <c r="C11">
        <v>470</v>
      </c>
      <c r="D11">
        <v>60670570</v>
      </c>
      <c r="E11">
        <v>48368125</v>
      </c>
      <c r="F11">
        <v>8859250</v>
      </c>
      <c r="G11">
        <v>117897945</v>
      </c>
      <c r="H11">
        <v>12090210</v>
      </c>
      <c r="I11">
        <v>32723700</v>
      </c>
      <c r="J11">
        <v>3165890</v>
      </c>
      <c r="K11">
        <v>47979800</v>
      </c>
    </row>
    <row r="12" spans="1:11" ht="13.5">
      <c r="A12">
        <v>11</v>
      </c>
      <c r="B12" t="s">
        <v>21</v>
      </c>
      <c r="C12">
        <v>906</v>
      </c>
      <c r="D12">
        <v>114978610</v>
      </c>
      <c r="E12">
        <v>114027160</v>
      </c>
      <c r="F12">
        <v>17410830</v>
      </c>
      <c r="G12">
        <v>246416600</v>
      </c>
      <c r="H12">
        <v>27047230</v>
      </c>
      <c r="I12">
        <v>32891390</v>
      </c>
      <c r="J12">
        <v>6871240</v>
      </c>
      <c r="K12">
        <v>66809860</v>
      </c>
    </row>
    <row r="13" spans="1:11" ht="13.5">
      <c r="A13">
        <v>16</v>
      </c>
      <c r="B13" t="s">
        <v>22</v>
      </c>
      <c r="C13">
        <v>67</v>
      </c>
      <c r="D13">
        <v>16027280</v>
      </c>
      <c r="E13">
        <v>9167250</v>
      </c>
      <c r="F13">
        <v>733420</v>
      </c>
      <c r="G13">
        <v>25927950</v>
      </c>
      <c r="H13">
        <v>1694810</v>
      </c>
      <c r="I13">
        <v>1334350</v>
      </c>
      <c r="J13">
        <v>658040</v>
      </c>
      <c r="K13">
        <v>3687200</v>
      </c>
    </row>
    <row r="14" spans="1:11" ht="13.5">
      <c r="A14">
        <v>20</v>
      </c>
      <c r="B14" t="s">
        <v>23</v>
      </c>
      <c r="C14">
        <v>309</v>
      </c>
      <c r="D14">
        <v>43113672</v>
      </c>
      <c r="E14">
        <v>36043804</v>
      </c>
      <c r="F14">
        <v>8368210</v>
      </c>
      <c r="G14">
        <v>87525686</v>
      </c>
      <c r="H14">
        <v>4429800</v>
      </c>
      <c r="I14">
        <v>5058760</v>
      </c>
      <c r="J14">
        <v>1769790</v>
      </c>
      <c r="K14">
        <v>11258350</v>
      </c>
    </row>
    <row r="15" spans="1:11" ht="13.5">
      <c r="A15">
        <v>46</v>
      </c>
      <c r="B15" t="s">
        <v>24</v>
      </c>
      <c r="C15">
        <v>201</v>
      </c>
      <c r="D15">
        <v>42669470</v>
      </c>
      <c r="E15">
        <v>18555970</v>
      </c>
      <c r="F15">
        <v>2817330</v>
      </c>
      <c r="G15">
        <v>64042770</v>
      </c>
      <c r="H15">
        <v>1781800</v>
      </c>
      <c r="I15">
        <v>8448280</v>
      </c>
      <c r="J15">
        <v>1126320</v>
      </c>
      <c r="K15">
        <v>11356400</v>
      </c>
    </row>
    <row r="16" spans="1:11" ht="13.5">
      <c r="A16">
        <v>47</v>
      </c>
      <c r="B16" t="s">
        <v>25</v>
      </c>
      <c r="C16">
        <v>214</v>
      </c>
      <c r="D16">
        <v>12299240</v>
      </c>
      <c r="E16">
        <v>27571960</v>
      </c>
      <c r="F16">
        <v>3672820</v>
      </c>
      <c r="G16">
        <v>43544020</v>
      </c>
      <c r="H16">
        <v>10757770</v>
      </c>
      <c r="I16">
        <v>3739780</v>
      </c>
      <c r="J16">
        <v>1231870</v>
      </c>
      <c r="K16">
        <v>15729420</v>
      </c>
    </row>
    <row r="17" spans="1:11" ht="13.5">
      <c r="A17">
        <v>101</v>
      </c>
      <c r="B17" t="s">
        <v>26</v>
      </c>
      <c r="C17">
        <v>682</v>
      </c>
      <c r="D17">
        <v>96251010</v>
      </c>
      <c r="E17">
        <v>85602240</v>
      </c>
      <c r="F17">
        <v>13169130</v>
      </c>
      <c r="G17">
        <v>195022380</v>
      </c>
      <c r="H17">
        <v>24726850</v>
      </c>
      <c r="I17">
        <v>14838810</v>
      </c>
      <c r="J17">
        <v>3621690</v>
      </c>
      <c r="K17">
        <v>43187350</v>
      </c>
    </row>
    <row r="18" spans="1:11" ht="13.5">
      <c r="A18">
        <v>102</v>
      </c>
      <c r="B18" t="s">
        <v>27</v>
      </c>
      <c r="C18">
        <v>413</v>
      </c>
      <c r="D18">
        <v>44036180</v>
      </c>
      <c r="E18">
        <v>42968260</v>
      </c>
      <c r="F18">
        <v>7679400</v>
      </c>
      <c r="G18">
        <v>94683840</v>
      </c>
      <c r="H18">
        <v>14330770</v>
      </c>
      <c r="I18">
        <v>9975300</v>
      </c>
      <c r="J18">
        <v>1598870</v>
      </c>
      <c r="K18">
        <v>25904940</v>
      </c>
    </row>
    <row r="19" spans="1:11" ht="13.5">
      <c r="A19">
        <v>103</v>
      </c>
      <c r="B19" t="s">
        <v>28</v>
      </c>
      <c r="C19">
        <v>543</v>
      </c>
      <c r="D19">
        <v>56600460</v>
      </c>
      <c r="E19">
        <v>64445761</v>
      </c>
      <c r="F19">
        <v>9755530</v>
      </c>
      <c r="G19">
        <v>130801751</v>
      </c>
      <c r="H19">
        <v>13084380</v>
      </c>
      <c r="I19">
        <v>8576090</v>
      </c>
      <c r="J19">
        <v>2613220</v>
      </c>
      <c r="K19">
        <v>24273690</v>
      </c>
    </row>
    <row r="20" spans="1:11" ht="13.5">
      <c r="A20">
        <v>301</v>
      </c>
      <c r="B20" t="s">
        <v>29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3.5">
      <c r="A21">
        <v>302</v>
      </c>
      <c r="B21" t="s">
        <v>30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3.5">
      <c r="A22" t="s">
        <v>31</v>
      </c>
      <c r="C22">
        <v>13598</v>
      </c>
      <c r="D22">
        <v>2037473246</v>
      </c>
      <c r="E22">
        <v>1772548076</v>
      </c>
      <c r="F22">
        <v>261651290</v>
      </c>
      <c r="G22">
        <v>4071672612</v>
      </c>
      <c r="H22">
        <v>354441240</v>
      </c>
      <c r="I22">
        <v>409373320</v>
      </c>
      <c r="J22">
        <v>78863390</v>
      </c>
      <c r="K22">
        <v>842677950</v>
      </c>
    </row>
    <row r="23" spans="1:11" ht="13.5">
      <c r="A23" t="s">
        <v>32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3.5">
      <c r="A24" t="s">
        <v>33</v>
      </c>
      <c r="C24">
        <v>13598</v>
      </c>
      <c r="D24">
        <v>2037473246</v>
      </c>
      <c r="E24">
        <v>1772548076</v>
      </c>
      <c r="F24">
        <v>261651290</v>
      </c>
      <c r="G24">
        <v>4071672612</v>
      </c>
      <c r="H24">
        <v>354441240</v>
      </c>
      <c r="I24">
        <v>409373320</v>
      </c>
      <c r="J24">
        <v>78863390</v>
      </c>
      <c r="K24">
        <v>842677950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2015-05-01T08:45:54Z</cp:lastPrinted>
  <dcterms:created xsi:type="dcterms:W3CDTF">2015-05-01T08:27:33Z</dcterms:created>
  <dcterms:modified xsi:type="dcterms:W3CDTF">2017-05-02T02:12:57Z</dcterms:modified>
  <cp:category/>
  <cp:version/>
  <cp:contentType/>
  <cp:contentStatus/>
</cp:coreProperties>
</file>