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8800" windowHeight="124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AM37" i="9"/>
  <c r="U37" i="9"/>
  <c r="C37"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E36" i="9" s="1"/>
  <c r="BE37" i="9" s="1"/>
  <c r="BE38" i="9" s="1"/>
  <c r="BW34" i="9"/>
  <c r="BW35" i="9" s="1"/>
  <c r="BW36" i="9" s="1"/>
  <c r="BW37" i="9" s="1"/>
  <c r="BW38" i="9" s="1"/>
  <c r="CO34" i="9" l="1"/>
  <c r="CO35" i="9" s="1"/>
  <c r="CO36" i="9" s="1"/>
  <c r="CO37" i="9" s="1"/>
</calcChain>
</file>

<file path=xl/sharedStrings.xml><?xml version="1.0" encoding="utf-8"?>
<sst xmlns="http://schemas.openxmlformats.org/spreadsheetml/2006/main" count="1044" uniqueCount="543">
  <si>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</si>
  <si>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</si>
  <si>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</si>
  <si>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</si>
  <si>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</si>
  <si>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</si>
  <si>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</si>
  <si>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</si>
  <si>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</si>
  <si>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</si>
  <si>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</si>
  <si>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</si>
  <si>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</si>
  <si>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</si>
  <si>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</si>
  <si>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</si>
  <si>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</si>
  <si>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</si>
  <si>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</si>
  <si>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</si>
  <si>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</si>
  <si>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</si>
  <si>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</si>
  <si>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</si>
  <si>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</si>
  <si>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</si>
  <si>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</si>
  <si>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</si>
  <si>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</si>
  <si>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</si>
  <si>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</si>
  <si>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</si>
  <si>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</si>
  <si>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</si>
  <si>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</si>
  <si>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</si>
  <si>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</si>
  <si>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</si>
  <si>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</si>
  <si>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</si>
  <si>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</si>
  <si>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</si>
  <si>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</si>
  <si>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</si>
  <si>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</si>
  <si>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</si>
  <si>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</si>
  <si>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</si>
  <si>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</si>
  <si>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</si>
  <si>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</si>
  <si>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</si>
  <si>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</si>
  <si>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</si>
  <si>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</si>
  <si>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</si>
  <si>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</si>
  <si>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</si>
  <si>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</si>
  <si>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</si>
  <si>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</si>
  <si>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</si>
  <si>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</si>
  <si>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</si>
  <si>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</si>
  <si>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</si>
  <si>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</si>
  <si>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</si>
  <si>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</si>
  <si>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</si>
  <si>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</si>
  <si>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</si>
  <si>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</si>
  <si>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</si>
  <si>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</si>
  <si>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</si>
  <si>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</si>
  <si>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</si>
  <si>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</si>
  <si>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</si>
  <si>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</si>
  <si>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</si>
  <si>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</si>
  <si>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</si>
  <si>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</si>
  <si>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</si>
  <si>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</si>
  <si>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</si>
  <si>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</si>
  <si>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</si>
  <si>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</si>
  <si>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</si>
  <si>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</si>
  <si>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</si>
  <si>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</si>
  <si>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</si>
  <si>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</si>
  <si>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</si>
  <si>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</si>
  <si>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</si>
  <si>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</si>
  <si>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</si>
  <si>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</si>
  <si>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</si>
  <si>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</si>
  <si>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</si>
  <si>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</si>
  <si>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</si>
  <si>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</si>
  <si>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</si>
  <si>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</si>
  <si>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</si>
  <si>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</si>
  <si>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</si>
  <si>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</si>
  <si>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</si>
  <si>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</si>
  <si>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</si>
  <si>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</si>
  <si>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</si>
  <si>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</si>
  <si>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</si>
  <si>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</si>
  <si>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</si>
  <si>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</si>
  <si>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</si>
  <si>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</si>
  <si>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</si>
  <si>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</si>
  <si>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</si>
  <si>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</si>
  <si>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</si>
  <si>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</si>
  <si>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</si>
  <si>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</si>
  <si>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</si>
  <si>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</si>
  <si>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</si>
  <si>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</si>
  <si>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</si>
  <si>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</si>
  <si>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</si>
  <si>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</si>
  <si>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</si>
  <si>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</si>
  <si>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</si>
  <si>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</si>
  <si>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</si>
  <si>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</si>
  <si>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</si>
  <si>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</si>
  <si>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</si>
  <si>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</si>
  <si>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</si>
  <si>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</si>
  <si>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</si>
  <si>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</si>
  <si>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</si>
  <si>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</si>
  <si>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</si>
  <si>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</si>
  <si>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</si>
  <si>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</si>
  <si>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</si>
  <si>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</si>
  <si>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</si>
  <si>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</si>
  <si>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</si>
  <si>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</si>
  <si>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</si>
  <si>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</si>
  <si>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</si>
  <si>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</si>
  <si>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</si>
  <si>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</si>
  <si>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</si>
  <si>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</si>
  <si>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</si>
  <si>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</si>
  <si>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</si>
  <si>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</si>
  <si>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</si>
  <si>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</si>
  <si>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</si>
  <si>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</si>
  <si>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</si>
  <si>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</si>
  <si>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</si>
  <si>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</si>
  <si>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</si>
  <si>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</si>
  <si>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</si>
  <si>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</si>
  <si>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</si>
  <si>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</si>
  <si>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</si>
  <si>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</si>
  <si>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</si>
  <si>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</si>
  <si>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</si>
  <si>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</si>
  <si>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</si>
  <si>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</si>
  <si>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</si>
  <si>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</si>
  <si>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</si>
  <si>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</si>
  <si>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</si>
  <si>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</si>
  <si>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</si>
  <si>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</si>
  <si>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</si>
  <si>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</si>
  <si>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</si>
  <si>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</si>
  <si>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</si>
  <si>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</si>
  <si>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</si>
  <si>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</si>
  <si>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</si>
  <si>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</si>
  <si>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</si>
  <si>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</si>
  <si>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</si>
  <si>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</si>
  <si>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</si>
  <si>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</si>
  <si>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</si>
  <si>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</si>
  <si>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</si>
  <si>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</si>
  <si>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</si>
  <si>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</si>
  <si>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</si>
  <si>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</si>
  <si>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</si>
  <si>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</si>
  <si>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</si>
  <si>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</si>
  <si>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</si>
  <si>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</si>
  <si>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</si>
  <si>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</si>
  <si>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</si>
  <si>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</si>
  <si>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</si>
  <si>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</si>
  <si>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</si>
  <si>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</si>
  <si>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</si>
  <si>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</si>
  <si>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</si>
  <si>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</si>
  <si>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</si>
  <si>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</si>
  <si>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</si>
  <si>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</si>
  <si>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</si>
  <si>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</si>
  <si>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</si>
  <si>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</si>
  <si>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</si>
  <si>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</si>
  <si>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</si>
  <si>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</si>
  <si>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</si>
  <si>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</si>
  <si>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</si>
  <si>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</si>
  <si>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</si>
  <si>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</si>
  <si>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</si>
  <si>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</si>
  <si>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</si>
  <si>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</si>
  <si>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</si>
  <si>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</si>
  <si>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</si>
  <si>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</si>
  <si>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</si>
  <si>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</si>
  <si>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</si>
  <si>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</si>
  <si>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</si>
  <si>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</si>
  <si>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</si>
  <si>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</si>
  <si>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</si>
  <si>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</si>
  <si>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</si>
  <si>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</si>
  <si>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</si>
  <si>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</si>
  <si>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</si>
  <si>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</si>
  <si>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</si>
  <si>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</si>
  <si>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</si>
  <si>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</si>
  <si>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</si>
  <si>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</si>
  <si>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</si>
  <si>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</si>
  <si>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</si>
  <si>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</si>
  <si>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</si>
  <si>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</si>
  <si>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</si>
  <si>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</si>
  <si>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</si>
  <si>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</si>
  <si>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</si>
  <si>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</si>
  <si>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</si>
  <si>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</si>
  <si>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</si>
  <si>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</si>
  <si>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</si>
  <si>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</si>
  <si>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</si>
  <si>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</si>
  <si>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</si>
  <si>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</si>
  <si>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</si>
  <si>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</si>
  <si>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</si>
  <si>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</si>
  <si>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</si>
  <si>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</si>
  <si>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</si>
  <si>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</si>
  <si>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</si>
  <si>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</si>
  <si>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</si>
  <si>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</si>
  <si>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</si>
  <si>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</si>
  <si>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</si>
  <si>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</si>
  <si>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</si>
  <si>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</si>
  <si>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</si>
  <si>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</si>
  <si>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</si>
  <si>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</si>
  <si>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</si>
  <si>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</si>
  <si>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</si>
  <si>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</si>
  <si>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</si>
  <si>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</si>
  <si>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</si>
  <si>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</si>
  <si>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</si>
  <si>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</si>
  <si>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</si>
  <si>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</si>
  <si>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</si>
  <si>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</si>
  <si>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</si>
  <si>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</si>
  <si>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</si>
  <si>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</si>
  <si>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</si>
  <si>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</si>
  <si>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</si>
  <si>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</si>
  <si>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</si>
  <si>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</si>
  <si>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</si>
  <si>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</si>
  <si>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</si>
  <si>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</si>
  <si>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</si>
  <si>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</si>
  <si>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</si>
  <si>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</si>
  <si>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</si>
  <si>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</si>
  <si>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</si>
  <si>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</si>
  <si>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</si>
  <si>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</si>
  <si>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</si>
  <si>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</si>
  <si>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</si>
  <si>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</si>
  <si>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</si>
  <si>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</si>
  <si>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</si>
  <si>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</si>
  <si>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</si>
  <si>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</si>
  <si>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</si>
  <si>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</si>
  <si>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</si>
  <si>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</si>
  <si>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</si>
  <si>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</si>
  <si>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</si>
  <si>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</si>
  <si>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</si>
  <si>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</si>
  <si>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</si>
  <si>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</si>
  <si>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</si>
  <si>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</si>
  <si>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</si>
  <si>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</si>
  <si>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</si>
  <si>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</si>
  <si>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</si>
  <si>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</si>
  <si>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</si>
  <si>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</si>
  <si>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</si>
  <si>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</si>
  <si>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</si>
  <si>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</si>
  <si>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</si>
  <si>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</si>
  <si>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</si>
  <si>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</si>
  <si>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</si>
  <si>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</si>
  <si>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</si>
  <si>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</si>
  <si>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</si>
  <si>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</si>
  <si>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</si>
  <si>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</si>
  <si>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</si>
  <si>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</si>
  <si>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</si>
  <si>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</si>
  <si>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</si>
  <si>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</si>
  <si>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</si>
  <si>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</si>
  <si>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</si>
  <si>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</si>
  <si>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</si>
  <si>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</si>
  <si>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</si>
  <si>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</si>
  <si>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</si>
  <si>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</si>
  <si>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</si>
  <si>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</si>
  <si>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</si>
  <si>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</si>
  <si>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</si>
  <si>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</si>
  <si>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</si>
  <si>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</si>
  <si>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</si>
  <si>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</si>
  <si>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</si>
  <si>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</si>
  <si>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</si>
  <si>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</si>
  <si>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</si>
  <si>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</si>
  <si>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</si>
  <si>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</si>
  <si>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</si>
  <si>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</si>
  <si>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</si>
  <si>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</si>
  <si>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</si>
  <si>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</si>
  <si>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</si>
  <si>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</si>
  <si>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</si>
  <si>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</si>
  <si>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</si>
  <si>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</si>
  <si>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</si>
  <si>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</si>
  <si>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</si>
  <si>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</si>
  <si>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</si>
  <si>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</si>
  <si>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</si>
  <si>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</si>
  <si>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</si>
  <si>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</si>
  <si>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</si>
  <si>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</si>
  <si>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</si>
  <si>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</si>
  <si>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</si>
  <si>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</si>
  <si>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</si>
  <si>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</si>
  <si>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</si>
  <si>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</si>
  <si>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</si>
  <si>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</si>
  <si>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</si>
  <si>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</si>
  <si>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</si>
  <si>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</si>
  <si>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</si>
  <si>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</si>
  <si>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</si>
  <si>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</si>
  <si>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</si>
  <si>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</si>
  <si>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</si>
  <si>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</si>
  <si>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</si>
  <si>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</si>
  <si>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</si>
  <si>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</si>
  <si>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</si>
  <si>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</si>
  <si>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</si>
  <si>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</si>
  <si>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</si>
  <si>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</si>
  <si>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</si>
  <si>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3.92</t>
  </si>
  <si>
    <t>一般会計</t>
  </si>
  <si>
    <t>水道事業会計</t>
  </si>
  <si>
    <t>介護保険特別会計</t>
  </si>
  <si>
    <t>国民健康保険特別会計</t>
  </si>
  <si>
    <t>後期高齢者医療特別会計</t>
  </si>
  <si>
    <t>ケーブルネットワーク事業特別会計</t>
  </si>
  <si>
    <t>簡易水道事業特別会計</t>
  </si>
  <si>
    <t>公共下水道事業特別会計</t>
  </si>
  <si>
    <t>その他会計（赤字）</t>
  </si>
  <si>
    <t>その他会計（黒字）</t>
  </si>
  <si>
    <t>宇佐・高田・国東広域事務組合</t>
    <rPh sb="0" eb="2">
      <t>ウサ</t>
    </rPh>
    <rPh sb="3" eb="5">
      <t>タカダ</t>
    </rPh>
    <rPh sb="6" eb="8">
      <t>クニサキ</t>
    </rPh>
    <rPh sb="8" eb="10">
      <t>コウイキ</t>
    </rPh>
    <rPh sb="10" eb="12">
      <t>ジム</t>
    </rPh>
    <rPh sb="12" eb="14">
      <t>クミアイ</t>
    </rPh>
    <phoneticPr fontId="5"/>
  </si>
  <si>
    <t>-</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</si>
  <si>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</si>
  <si>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</si>
  <si>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</si>
  <si>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</si>
  <si>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</si>
  <si>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</si>
  <si>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（社）豊後高田市農業公社</t>
    <rPh sb="1" eb="2">
      <t>シャ</t>
    </rPh>
    <rPh sb="3" eb="8">
      <t>ブンゴタカダシ</t>
    </rPh>
    <rPh sb="8" eb="10">
      <t>ノウギョウ</t>
    </rPh>
    <rPh sb="10" eb="12">
      <t>コウシャ</t>
    </rPh>
    <phoneticPr fontId="5"/>
  </si>
  <si>
    <t>豊後高田市観光まちづくり（株）</t>
    <rPh sb="0" eb="5">
      <t>ブンゴタカダシ</t>
    </rPh>
    <rPh sb="5" eb="7">
      <t>カンコウ</t>
    </rPh>
    <rPh sb="13" eb="14">
      <t>カブ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</si>
</sst>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82816</c:v>
                </c:pt>
                <c:pt idx="1">
                  <c:v>128567</c:v>
                </c:pt>
                <c:pt idx="2">
                  <c:v>82502</c:v>
                </c:pt>
                <c:pt idx="3">
                  <c:v>95682</c:v>
                </c:pt>
                <c:pt idx="4">
                  <c:v>80443</c:v>
                </c:pt>
              </c:numCache>
            </c:numRef>
          </c:val>
          <c:smooth val="0"/>
        </c:ser>
        <c:dLbls>
          <c:showLegendKey val="0"/>
          <c:showVal val="0"/>
          <c:showCatName val="0"/>
          <c:showSerName val="0"/>
          <c:showPercent val="0"/>
          <c:showBubbleSize val="0"/>
        </c:dLbls>
        <c:marker val="1"/>
        <c:smooth val="0"/>
        <c:axId val="124824960"/>
        <c:axId val="140514816"/>
      </c:lineChart>
      <c:catAx>
        <c:axId val="124824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514816"/>
        <c:crosses val="autoZero"/>
        <c:auto val="1"/>
        <c:lblAlgn val="ctr"/>
        <c:lblOffset val="100"/>
        <c:tickLblSkip val="1"/>
        <c:tickMarkSkip val="1"/>
        <c:noMultiLvlLbl val="0"/>
      </c:catAx>
      <c:valAx>
        <c:axId val="140514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2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7.23</c:v>
                </c:pt>
                <c:pt idx="1">
                  <c:v>2.98</c:v>
                </c:pt>
                <c:pt idx="2">
                  <c:v>3.23</c:v>
                </c:pt>
                <c:pt idx="3">
                  <c:v>3.49</c:v>
                </c:pt>
                <c:pt idx="4">
                  <c:v>5.54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16.260000000000002</c:v>
                </c:pt>
                <c:pt idx="1">
                  <c:v>15.56</c:v>
                </c:pt>
                <c:pt idx="2">
                  <c:v>17.190000000000001</c:v>
                </c:pt>
                <c:pt idx="3">
                  <c:v>19.05</c:v>
                </c:pt>
                <c:pt idx="4">
                  <c:v>22.6</c:v>
                </c:pt>
              </c:numCache>
            </c:numRef>
          </c:val>
        </c:ser>
        <c:dLbls>
          <c:showLegendKey val="0"/>
          <c:showVal val="0"/>
          <c:showCatName val="0"/>
          <c:showSerName val="0"/>
          <c:showPercent val="0"/>
          <c:showBubbleSize val="0"/>
        </c:dLbls>
        <c:gapWidth val="250"/>
        <c:overlap val="100"/>
        <c:axId val="144108544"/>
        <c:axId val="14411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5.94</c:v>
                </c:pt>
                <c:pt idx="1">
                  <c:v>-3.92</c:v>
                </c:pt>
                <c:pt idx="2">
                  <c:v>1.73</c:v>
                </c:pt>
                <c:pt idx="3">
                  <c:v>1.86</c:v>
                </c:pt>
                <c:pt idx="4">
                  <c:v>5.65</c:v>
                </c:pt>
              </c:numCache>
            </c:numRef>
          </c:val>
          <c:smooth val="0"/>
        </c:ser>
        <c:dLbls>
          <c:showLegendKey val="0"/>
          <c:showVal val="0"/>
          <c:showCatName val="0"/>
          <c:showSerName val="0"/>
          <c:showPercent val="0"/>
          <c:showBubbleSize val="0"/>
        </c:dLbls>
        <c:marker val="1"/>
        <c:smooth val="0"/>
        <c:axId val="144108544"/>
        <c:axId val="144110720"/>
      </c:lineChart>
      <c:catAx>
        <c:axId val="14410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110720"/>
        <c:crosses val="autoZero"/>
        <c:auto val="1"/>
        <c:lblAlgn val="ctr"/>
        <c:lblOffset val="100"/>
        <c:tickLblSkip val="1"/>
        <c:tickMarkSkip val="1"/>
        <c:noMultiLvlLbl val="0"/>
      </c:catAx>
      <c:valAx>
        <c:axId val="14411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10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2.02</c:v>
                </c:pt>
                <c:pt idx="2">
                  <c:v>#N/A</c:v>
                </c:pt>
                <c:pt idx="3">
                  <c:v>0.86</c:v>
                </c:pt>
                <c:pt idx="4">
                  <c:v>#N/A</c:v>
                </c:pt>
                <c:pt idx="5">
                  <c:v>0.96</c:v>
                </c:pt>
                <c:pt idx="6">
                  <c:v>#N/A</c:v>
                </c:pt>
                <c:pt idx="7">
                  <c:v>0.2</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0.09</c:v>
                </c:pt>
                <c:pt idx="2">
                  <c:v>#N/A</c:v>
                </c:pt>
                <c:pt idx="3">
                  <c:v>0.35</c:v>
                </c:pt>
                <c:pt idx="4">
                  <c:v>#N/A</c:v>
                </c:pt>
                <c:pt idx="5">
                  <c:v>0.19</c:v>
                </c:pt>
                <c:pt idx="6">
                  <c:v>#N/A</c:v>
                </c:pt>
                <c:pt idx="7">
                  <c:v>0.52</c:v>
                </c:pt>
                <c:pt idx="8">
                  <c:v>#N/A</c:v>
                </c:pt>
                <c:pt idx="9">
                  <c:v>0.33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2.91</c:v>
                </c:pt>
                <c:pt idx="2">
                  <c:v>#N/A</c:v>
                </c:pt>
                <c:pt idx="3">
                  <c:v>2.84</c:v>
                </c:pt>
                <c:pt idx="4">
                  <c:v>#N/A</c:v>
                </c:pt>
                <c:pt idx="5">
                  <c:v>2.72</c:v>
                </c:pt>
                <c:pt idx="6">
                  <c:v>#N/A</c:v>
                </c:pt>
                <c:pt idx="7">
                  <c:v>2.79</c:v>
                </c:pt>
                <c:pt idx="8">
                  <c:v>#N/A</c:v>
                </c:pt>
                <c:pt idx="9">
                  <c:v>3.02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7.23</c:v>
                </c:pt>
                <c:pt idx="2">
                  <c:v>#N/A</c:v>
                </c:pt>
                <c:pt idx="3">
                  <c:v>2.98</c:v>
                </c:pt>
                <c:pt idx="4">
                  <c:v>#N/A</c:v>
                </c:pt>
                <c:pt idx="5">
                  <c:v>3.23</c:v>
                </c:pt>
                <c:pt idx="6">
                  <c:v>#N/A</c:v>
                </c:pt>
                <c:pt idx="7">
                  <c:v>3.49</c:v>
                </c:pt>
                <c:pt idx="8">
                  <c:v>#N/A</c:v>
                </c:pt>
                <c:pt idx="9">
                  <c:v>5.54</c:v>
                </c:pt>
              </c:numCache>
            </c:numRef>
          </c:val>
        </c:ser>
        <c:dLbls>
          <c:showLegendKey val="0"/>
          <c:showVal val="0"/>
          <c:showCatName val="0"/>
          <c:showSerName val="0"/>
          <c:showPercent val="0"/>
          <c:showBubbleSize val="0"/>
        </c:dLbls>
        <c:gapWidth val="150"/>
        <c:overlap val="100"/>
        <c:axId val="144307712"/>
        <c:axId val="144309248"/>
      </c:barChart>
      <c:catAx>
        <c:axId val="1443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309248"/>
        <c:crosses val="autoZero"/>
        <c:auto val="1"/>
        <c:lblAlgn val="ctr"/>
        <c:lblOffset val="100"/>
        <c:tickLblSkip val="1"/>
        <c:tickMarkSkip val="1"/>
        <c:noMultiLvlLbl val="0"/>
      </c:catAx>
      <c:valAx>
        <c:axId val="14430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30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1978</c:v>
                </c:pt>
                <c:pt idx="5">
                  <c:v>2005</c:v>
                </c:pt>
                <c:pt idx="8">
                  <c:v>2094</c:v>
                </c:pt>
                <c:pt idx="11">
                  <c:v>2219</c:v>
                </c:pt>
                <c:pt idx="14">
                  <c:v>2024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c:v>
                </c:pt>
                <c:pt idx="3">
                  <c:v>41</c:v>
                </c:pt>
                <c:pt idx="6">
                  <c:v>38</c:v>
                </c:pt>
                <c:pt idx="9">
                  <c:v>36</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617</c:v>
                </c:pt>
                <c:pt idx="3">
                  <c:v>577</c:v>
                </c:pt>
                <c:pt idx="6">
                  <c:v>589</c:v>
                </c:pt>
                <c:pt idx="9">
                  <c:v>566</c:v>
                </c:pt>
                <c:pt idx="12">
                  <c:v>589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2315</c:v>
                </c:pt>
                <c:pt idx="3">
                  <c:v>2294</c:v>
                </c:pt>
                <c:pt idx="6">
                  <c:v>2397</c:v>
                </c:pt>
                <c:pt idx="9">
                  <c:v>2328</c:v>
                </c:pt>
                <c:pt idx="12">
                  <c:v>2106</c:v>
                </c:pt>
              </c:numCache>
            </c:numRef>
          </c:val>
        </c:ser>
        <c:dLbls>
          <c:showLegendKey val="0"/>
          <c:showVal val="0"/>
          <c:showCatName val="0"/>
          <c:showSerName val="0"/>
          <c:showPercent val="0"/>
          <c:showBubbleSize val="0"/>
        </c:dLbls>
        <c:gapWidth val="100"/>
        <c:overlap val="100"/>
        <c:axId val="140145408"/>
        <c:axId val="14014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997</c:v>
                </c:pt>
                <c:pt idx="2">
                  <c:v>#N/A</c:v>
                </c:pt>
                <c:pt idx="3">
                  <c:v>#N/A</c:v>
                </c:pt>
                <c:pt idx="4">
                  <c:v>907</c:v>
                </c:pt>
                <c:pt idx="5">
                  <c:v>#N/A</c:v>
                </c:pt>
                <c:pt idx="6">
                  <c:v>#N/A</c:v>
                </c:pt>
                <c:pt idx="7">
                  <c:v>930</c:v>
                </c:pt>
                <c:pt idx="8">
                  <c:v>#N/A</c:v>
                </c:pt>
                <c:pt idx="9">
                  <c:v>#N/A</c:v>
                </c:pt>
                <c:pt idx="10">
                  <c:v>711</c:v>
                </c:pt>
                <c:pt idx="11">
                  <c:v>#N/A</c:v>
                </c:pt>
                <c:pt idx="12">
                  <c:v>#N/A</c:v>
                </c:pt>
                <c:pt idx="13">
                  <c:v>704</c:v>
                </c:pt>
                <c:pt idx="14">
                  <c:v>#N/A</c:v>
                </c:pt>
              </c:numCache>
            </c:numRef>
          </c:val>
          <c:smooth val="0"/>
        </c:ser>
        <c:dLbls>
          <c:showLegendKey val="0"/>
          <c:showVal val="0"/>
          <c:showCatName val="0"/>
          <c:showSerName val="0"/>
          <c:showPercent val="0"/>
          <c:showBubbleSize val="0"/>
        </c:dLbls>
        <c:marker val="1"/>
        <c:smooth val="0"/>
        <c:axId val="140145408"/>
        <c:axId val="140147328"/>
      </c:lineChart>
      <c:catAx>
        <c:axId val="14014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147328"/>
        <c:crosses val="autoZero"/>
        <c:auto val="1"/>
        <c:lblAlgn val="ctr"/>
        <c:lblOffset val="100"/>
        <c:tickLblSkip val="1"/>
        <c:tickMarkSkip val="1"/>
        <c:noMultiLvlLbl val="0"/>
      </c:catAx>
      <c:valAx>
        <c:axId val="14014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4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18052</c:v>
                </c:pt>
                <c:pt idx="5">
                  <c:v>17747</c:v>
                </c:pt>
                <c:pt idx="8">
                  <c:v>17981</c:v>
                </c:pt>
                <c:pt idx="11">
                  <c:v>17997</c:v>
                </c:pt>
                <c:pt idx="14">
                  <c:v>17503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1334</c:v>
                </c:pt>
                <c:pt idx="5">
                  <c:v>1209</c:v>
                </c:pt>
                <c:pt idx="8">
                  <c:v>1100</c:v>
                </c:pt>
                <c:pt idx="11">
                  <c:v>820</c:v>
                </c:pt>
                <c:pt idx="14">
                  <c:v>707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5998</c:v>
                </c:pt>
                <c:pt idx="5">
                  <c:v>7092</c:v>
                </c:pt>
                <c:pt idx="8">
                  <c:v>7747</c:v>
                </c:pt>
                <c:pt idx="11">
                  <c:v>8465</c:v>
                </c:pt>
                <c:pt idx="14">
                  <c:v>9374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c:v>
                </c:pt>
                <c:pt idx="3">
                  <c:v>3</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3034</c:v>
                </c:pt>
                <c:pt idx="3">
                  <c:v>2889</c:v>
                </c:pt>
                <c:pt idx="6">
                  <c:v>2721</c:v>
                </c:pt>
                <c:pt idx="9">
                  <c:v>2609</c:v>
                </c:pt>
                <c:pt idx="12">
                  <c:v>2611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7876</c:v>
                </c:pt>
                <c:pt idx="3">
                  <c:v>7250</c:v>
                </c:pt>
                <c:pt idx="6">
                  <c:v>6681</c:v>
                </c:pt>
                <c:pt idx="9">
                  <c:v>5867</c:v>
                </c:pt>
                <c:pt idx="12">
                  <c:v>5565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202</c:v>
                </c:pt>
                <c:pt idx="3">
                  <c:v>170</c:v>
                </c:pt>
                <c:pt idx="6">
                  <c:v>155</c:v>
                </c:pt>
                <c:pt idx="9">
                  <c:v>108</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18889</c:v>
                </c:pt>
                <c:pt idx="3">
                  <c:v>18452</c:v>
                </c:pt>
                <c:pt idx="6">
                  <c:v>17946</c:v>
                </c:pt>
                <c:pt idx="9">
                  <c:v>18032</c:v>
                </c:pt>
                <c:pt idx="12">
                  <c:v>17562</c:v>
                </c:pt>
              </c:numCache>
            </c:numRef>
          </c:val>
        </c:ser>
        <c:dLbls>
          <c:showLegendKey val="0"/>
          <c:showVal val="0"/>
          <c:showCatName val="0"/>
          <c:showSerName val="0"/>
          <c:showPercent val="0"/>
          <c:showBubbleSize val="0"/>
        </c:dLbls>
        <c:gapWidth val="100"/>
        <c:overlap val="100"/>
        <c:axId val="111243648"/>
        <c:axId val="11124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4621</c:v>
                </c:pt>
                <c:pt idx="2">
                  <c:v>#N/A</c:v>
                </c:pt>
                <c:pt idx="3">
                  <c:v>#N/A</c:v>
                </c:pt>
                <c:pt idx="4">
                  <c:v>2714</c:v>
                </c:pt>
                <c:pt idx="5">
                  <c:v>#N/A</c:v>
                </c:pt>
                <c:pt idx="6">
                  <c:v>#N/A</c:v>
                </c:pt>
                <c:pt idx="7">
                  <c:v>677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243648"/>
        <c:axId val="111245568"/>
      </c:lineChart>
      <c:catAx>
        <c:axId val="1112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45568"/>
        <c:crosses val="autoZero"/>
        <c:auto val="1"/>
        <c:lblAlgn val="ctr"/>
        <c:lblOffset val="100"/>
        <c:tickLblSkip val="1"/>
        <c:tickMarkSkip val="1"/>
        <c:noMultiLvlLbl val="0"/>
      </c:catAx>
      <c:valAx>
        <c:axId val="11124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23,685
23,387
206.65
15,203,943
14,604,768
510,750
9,226,561
17,562,047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類似団体平均、全国平均、大分県平均をいずれも下回っている。過去</a:t>
          </a:r>
          <a:r>
            <a:rPr kumimoji="1" lang="en-US" altLang="ja-JP" sz="1300">
              <a:latin typeface="ＭＳ Ｐゴシック"/>
            </a:rPr>
            <a:t>5</a:t>
          </a:r>
          <a:r>
            <a:rPr kumimoji="1" lang="ja-JP" altLang="en-US" sz="1300">
              <a:latin typeface="ＭＳ Ｐゴシック"/>
            </a:rPr>
            <a:t>年間はほぼ横ばいで推移しているが、今後も市税等の収入が大きく変動する要素はなく、横ばい傾向が続くものと思われる。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104775</xdr:rowOff>
    </xdr:to>
    <xdr:cxnSp macro="">
      <xdr:nvCxnSpPr>
        <xdr:cNvPr id="68" name="直線コネクタ 67"/>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104775</xdr:rowOff>
    </xdr:from>
    <xdr:to>
      <xdr:col>6</xdr:col>
      <xdr:colOff>0</xdr:colOff>
      <xdr:row>44</xdr:row>
      <xdr:rowOff>104775</xdr:rowOff>
    </xdr:to>
    <xdr:cxnSp macro="">
      <xdr:nvCxnSpPr>
        <xdr:cNvPr id="71" name="直線コネクタ 70"/>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4" name="直線コネクタ 73"/>
        <xdr:cNvCxnSpPr/>
      </xdr:nvCxnSpPr>
      <xdr:spPr>
        <a:xfrm>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84667</xdr:rowOff>
    </xdr:to>
    <xdr:cxnSp macro="">
      <xdr:nvCxnSpPr>
        <xdr:cNvPr id="77" name="直線コネクタ 76"/>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53975</xdr:rowOff>
    </xdr:from>
    <xdr:to>
      <xdr:col>6</xdr:col>
      <xdr:colOff>50800</xdr:colOff>
      <xdr:row>44</xdr:row>
      <xdr:rowOff>155575</xdr:rowOff>
    </xdr:to>
    <xdr:sp macro="" textlink="">
      <xdr:nvSpPr>
        <xdr:cNvPr id="89" name="円/楕円 88"/>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140352</xdr:rowOff>
    </xdr:from>
    <xdr:ext cx="736600" cy="259045"/>
    <xdr:sp macro="" textlink="">
      <xdr:nvSpPr>
        <xdr:cNvPr id="90" name="テキスト ボックス 89"/>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53975</xdr:rowOff>
    </xdr:from>
    <xdr:to>
      <xdr:col>4</xdr:col>
      <xdr:colOff>533400</xdr:colOff>
      <xdr:row>44</xdr:row>
      <xdr:rowOff>155575</xdr:rowOff>
    </xdr:to>
    <xdr:sp macro="" textlink="">
      <xdr:nvSpPr>
        <xdr:cNvPr id="91" name="円/楕円 90"/>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140352</xdr:rowOff>
    </xdr:from>
    <xdr:ext cx="762000" cy="259045"/>
    <xdr:sp macro="" textlink="">
      <xdr:nvSpPr>
        <xdr:cNvPr id="92" name="テキスト ボックス 91"/>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年間は類似団体内平均値とほぼ同水準で推移している。平成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年度にかけて、金利</a:t>
          </a:r>
          <a:r>
            <a:rPr kumimoji="1" lang="en-US" altLang="ja-JP" sz="1300">
              <a:latin typeface="ＭＳ Ｐゴシック"/>
            </a:rPr>
            <a:t>5</a:t>
          </a:r>
          <a:r>
            <a:rPr kumimoji="1" lang="ja-JP" altLang="en-US" sz="1300">
              <a:latin typeface="ＭＳ Ｐゴシック"/>
            </a:rPr>
            <a:t>％を超える市債の借り換えを行い、公債費を抑制していることが、大きな変動がない要因と思われる。今後も経常一般財源収入が大きく増える見込みはなく、一方で大型事業による今後の公債費の上昇が予定されており、今後の経常収支比率は上昇傾向となる。なお、平成</a:t>
          </a:r>
          <a:r>
            <a:rPr kumimoji="1" lang="en-US" altLang="ja-JP" sz="1300">
              <a:latin typeface="ＭＳ Ｐゴシック"/>
            </a:rPr>
            <a:t>26</a:t>
          </a:r>
          <a:r>
            <a:rPr kumimoji="1" lang="ja-JP" altLang="en-US" sz="1300">
              <a:latin typeface="ＭＳ Ｐゴシック"/>
            </a:rPr>
            <a:t>年度は臨時財政対策債の借入を抑制することから、経常収支比率は上昇すると思われる。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53884</xdr:rowOff>
    </xdr:from>
    <xdr:to>
      <xdr:col>7</xdr:col>
      <xdr:colOff>152400</xdr:colOff>
      <xdr:row>61</xdr:row>
      <xdr:rowOff>74567</xdr:rowOff>
    </xdr:to>
    <xdr:cxnSp macro="">
      <xdr:nvCxnSpPr>
        <xdr:cNvPr id="133" name="直線コネクタ 132"/>
        <xdr:cNvCxnSpPr/>
      </xdr:nvCxnSpPr>
      <xdr:spPr>
        <a:xfrm>
          <a:off x="4114800" y="1051233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53884</xdr:rowOff>
    </xdr:from>
    <xdr:to>
      <xdr:col>6</xdr:col>
      <xdr:colOff>0</xdr:colOff>
      <xdr:row>62</xdr:row>
      <xdr:rowOff>3084</xdr:rowOff>
    </xdr:to>
    <xdr:cxnSp macro="">
      <xdr:nvCxnSpPr>
        <xdr:cNvPr id="136" name="直線コネクタ 135"/>
        <xdr:cNvCxnSpPr/>
      </xdr:nvCxnSpPr>
      <xdr:spPr>
        <a:xfrm flipV="1">
          <a:off x="3225800" y="105123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105591</xdr:rowOff>
    </xdr:from>
    <xdr:to>
      <xdr:col>4</xdr:col>
      <xdr:colOff>482600</xdr:colOff>
      <xdr:row>62</xdr:row>
      <xdr:rowOff>3084</xdr:rowOff>
    </xdr:to>
    <xdr:cxnSp macro="">
      <xdr:nvCxnSpPr>
        <xdr:cNvPr id="139" name="直線コネクタ 138"/>
        <xdr:cNvCxnSpPr/>
      </xdr:nvCxnSpPr>
      <xdr:spPr>
        <a:xfrm>
          <a:off x="2336800" y="1056404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105591</xdr:rowOff>
    </xdr:from>
    <xdr:to>
      <xdr:col>3</xdr:col>
      <xdr:colOff>279400</xdr:colOff>
      <xdr:row>61</xdr:row>
      <xdr:rowOff>119380</xdr:rowOff>
    </xdr:to>
    <xdr:cxnSp macro="">
      <xdr:nvCxnSpPr>
        <xdr:cNvPr id="142" name="直線コネクタ 141"/>
        <xdr:cNvCxnSpPr/>
      </xdr:nvCxnSpPr>
      <xdr:spPr>
        <a:xfrm flipV="1">
          <a:off x="1447800" y="105640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23767</xdr:rowOff>
    </xdr:from>
    <xdr:to>
      <xdr:col>7</xdr:col>
      <xdr:colOff>203200</xdr:colOff>
      <xdr:row>61</xdr:row>
      <xdr:rowOff>125367</xdr:rowOff>
    </xdr:to>
    <xdr:sp macro="" textlink="">
      <xdr:nvSpPr>
        <xdr:cNvPr id="152" name="円/楕円 151"/>
        <xdr:cNvSpPr/>
      </xdr:nvSpPr>
      <xdr:spPr>
        <a:xfrm>
          <a:off x="4902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40294</xdr:rowOff>
    </xdr:from>
    <xdr:ext cx="762000" cy="259045"/>
    <xdr:sp macro="" textlink="">
      <xdr:nvSpPr>
        <xdr:cNvPr id="153" name="財政構造の弾力性該当値テキスト"/>
        <xdr:cNvSpPr txBox="1"/>
      </xdr:nvSpPr>
      <xdr:spPr>
        <a:xfrm>
          <a:off x="50419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3084</xdr:rowOff>
    </xdr:from>
    <xdr:to>
      <xdr:col>6</xdr:col>
      <xdr:colOff>50800</xdr:colOff>
      <xdr:row>61</xdr:row>
      <xdr:rowOff>104684</xdr:rowOff>
    </xdr:to>
    <xdr:sp macro="" textlink="">
      <xdr:nvSpPr>
        <xdr:cNvPr id="154" name="円/楕円 153"/>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114861</xdr:rowOff>
    </xdr:from>
    <xdr:ext cx="736600" cy="259045"/>
    <xdr:sp macro="" textlink="">
      <xdr:nvSpPr>
        <xdr:cNvPr id="155" name="テキスト ボックス 154"/>
        <xdr:cNvSpPr txBox="1"/>
      </xdr:nvSpPr>
      <xdr:spPr>
        <a:xfrm>
          <a:off x="3733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123734</xdr:rowOff>
    </xdr:from>
    <xdr:to>
      <xdr:col>4</xdr:col>
      <xdr:colOff>533400</xdr:colOff>
      <xdr:row>62</xdr:row>
      <xdr:rowOff>53884</xdr:rowOff>
    </xdr:to>
    <xdr:sp macro="" textlink="">
      <xdr:nvSpPr>
        <xdr:cNvPr id="156" name="円/楕円 155"/>
        <xdr:cNvSpPr/>
      </xdr:nvSpPr>
      <xdr:spPr>
        <a:xfrm>
          <a:off x="3175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38661</xdr:rowOff>
    </xdr:from>
    <xdr:ext cx="762000" cy="259045"/>
    <xdr:sp macro="" textlink="">
      <xdr:nvSpPr>
        <xdr:cNvPr id="157" name="テキスト ボックス 156"/>
        <xdr:cNvSpPr txBox="1"/>
      </xdr:nvSpPr>
      <xdr:spPr>
        <a:xfrm>
          <a:off x="2844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54791</xdr:rowOff>
    </xdr:from>
    <xdr:to>
      <xdr:col>3</xdr:col>
      <xdr:colOff>330200</xdr:colOff>
      <xdr:row>61</xdr:row>
      <xdr:rowOff>156391</xdr:rowOff>
    </xdr:to>
    <xdr:sp macro="" textlink="">
      <xdr:nvSpPr>
        <xdr:cNvPr id="158" name="円/楕円 157"/>
        <xdr:cNvSpPr/>
      </xdr:nvSpPr>
      <xdr:spPr>
        <a:xfrm>
          <a:off x="2286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141168</xdr:rowOff>
    </xdr:from>
    <xdr:ext cx="762000" cy="259045"/>
    <xdr:sp macro="" textlink="">
      <xdr:nvSpPr>
        <xdr:cNvPr id="159" name="テキスト ボックス 158"/>
        <xdr:cNvSpPr txBox="1"/>
      </xdr:nvSpPr>
      <xdr:spPr>
        <a:xfrm>
          <a:off x="1955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60" name="円/楕円 159"/>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61" name="テキスト ボックス 160"/>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[194,417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は類似団体平均、全国平均、大分県平均を大きく上回っているが、詳細な数字がないため、要因については分析できないが、人口千人あたりの職員数が類似団体平均よりも多いことから、人件費も要因のひとつになっていると思われる。今後も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65469</xdr:rowOff>
    </xdr:from>
    <xdr:to>
      <xdr:col>7</xdr:col>
      <xdr:colOff>152400</xdr:colOff>
      <xdr:row>81</xdr:row>
      <xdr:rowOff>69593</xdr:rowOff>
    </xdr:to>
    <xdr:cxnSp macro="">
      <xdr:nvCxnSpPr>
        <xdr:cNvPr id="195" name="直線コネクタ 194"/>
        <xdr:cNvCxnSpPr/>
      </xdr:nvCxnSpPr>
      <xdr:spPr>
        <a:xfrm>
          <a:off x="4114800" y="13952919"/>
          <a:ext cx="838200" cy="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65469</xdr:rowOff>
    </xdr:from>
    <xdr:to>
      <xdr:col>6</xdr:col>
      <xdr:colOff>0</xdr:colOff>
      <xdr:row>81</xdr:row>
      <xdr:rowOff>69114</xdr:rowOff>
    </xdr:to>
    <xdr:cxnSp macro="">
      <xdr:nvCxnSpPr>
        <xdr:cNvPr id="198" name="直線コネクタ 197"/>
        <xdr:cNvCxnSpPr/>
      </xdr:nvCxnSpPr>
      <xdr:spPr>
        <a:xfrm flipV="1">
          <a:off x="3225800" y="13952919"/>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59772</xdr:rowOff>
    </xdr:from>
    <xdr:to>
      <xdr:col>4</xdr:col>
      <xdr:colOff>482600</xdr:colOff>
      <xdr:row>81</xdr:row>
      <xdr:rowOff>69114</xdr:rowOff>
    </xdr:to>
    <xdr:cxnSp macro="">
      <xdr:nvCxnSpPr>
        <xdr:cNvPr id="201" name="直線コネクタ 200"/>
        <xdr:cNvCxnSpPr/>
      </xdr:nvCxnSpPr>
      <xdr:spPr>
        <a:xfrm>
          <a:off x="2336800" y="13947222"/>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59762</xdr:rowOff>
    </xdr:from>
    <xdr:to>
      <xdr:col>3</xdr:col>
      <xdr:colOff>279400</xdr:colOff>
      <xdr:row>81</xdr:row>
      <xdr:rowOff>59772</xdr:rowOff>
    </xdr:to>
    <xdr:cxnSp macro="">
      <xdr:nvCxnSpPr>
        <xdr:cNvPr id="204" name="直線コネクタ 203"/>
        <xdr:cNvCxnSpPr/>
      </xdr:nvCxnSpPr>
      <xdr:spPr>
        <a:xfrm>
          <a:off x="1447800" y="13947212"/>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18793</xdr:rowOff>
    </xdr:from>
    <xdr:to>
      <xdr:col>7</xdr:col>
      <xdr:colOff>203200</xdr:colOff>
      <xdr:row>81</xdr:row>
      <xdr:rowOff>120393</xdr:rowOff>
    </xdr:to>
    <xdr:sp macro="" textlink="">
      <xdr:nvSpPr>
        <xdr:cNvPr id="214" name="円/楕円 213"/>
        <xdr:cNvSpPr/>
      </xdr:nvSpPr>
      <xdr:spPr>
        <a:xfrm>
          <a:off x="4902200" y="139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67070</xdr:rowOff>
    </xdr:from>
    <xdr:ext cx="762000" cy="259045"/>
    <xdr:sp macro="" textlink="">
      <xdr:nvSpPr>
        <xdr:cNvPr id="215" name="人件費・物件費等の状況該当値テキスト"/>
        <xdr:cNvSpPr txBox="1"/>
      </xdr:nvSpPr>
      <xdr:spPr>
        <a:xfrm>
          <a:off x="5041900" y="139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14669</xdr:rowOff>
    </xdr:from>
    <xdr:to>
      <xdr:col>6</xdr:col>
      <xdr:colOff>50800</xdr:colOff>
      <xdr:row>81</xdr:row>
      <xdr:rowOff>116269</xdr:rowOff>
    </xdr:to>
    <xdr:sp macro="" textlink="">
      <xdr:nvSpPr>
        <xdr:cNvPr id="216" name="円/楕円 215"/>
        <xdr:cNvSpPr/>
      </xdr:nvSpPr>
      <xdr:spPr>
        <a:xfrm>
          <a:off x="4064000" y="1390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101046</xdr:rowOff>
    </xdr:from>
    <xdr:ext cx="736600" cy="259045"/>
    <xdr:sp macro="" textlink="">
      <xdr:nvSpPr>
        <xdr:cNvPr id="217" name="テキスト ボックス 216"/>
        <xdr:cNvSpPr txBox="1"/>
      </xdr:nvSpPr>
      <xdr:spPr>
        <a:xfrm>
          <a:off x="3733800" y="1398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18314</xdr:rowOff>
    </xdr:from>
    <xdr:to>
      <xdr:col>4</xdr:col>
      <xdr:colOff>533400</xdr:colOff>
      <xdr:row>81</xdr:row>
      <xdr:rowOff>119914</xdr:rowOff>
    </xdr:to>
    <xdr:sp macro="" textlink="">
      <xdr:nvSpPr>
        <xdr:cNvPr id="218" name="円/楕円 217"/>
        <xdr:cNvSpPr/>
      </xdr:nvSpPr>
      <xdr:spPr>
        <a:xfrm>
          <a:off x="3175000" y="139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104691</xdr:rowOff>
    </xdr:from>
    <xdr:ext cx="762000" cy="259045"/>
    <xdr:sp macro="" textlink="">
      <xdr:nvSpPr>
        <xdr:cNvPr id="219" name="テキスト ボックス 218"/>
        <xdr:cNvSpPr txBox="1"/>
      </xdr:nvSpPr>
      <xdr:spPr>
        <a:xfrm>
          <a:off x="2844800" y="1399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8972</xdr:rowOff>
    </xdr:from>
    <xdr:to>
      <xdr:col>3</xdr:col>
      <xdr:colOff>330200</xdr:colOff>
      <xdr:row>81</xdr:row>
      <xdr:rowOff>110572</xdr:rowOff>
    </xdr:to>
    <xdr:sp macro="" textlink="">
      <xdr:nvSpPr>
        <xdr:cNvPr id="220" name="円/楕円 219"/>
        <xdr:cNvSpPr/>
      </xdr:nvSpPr>
      <xdr:spPr>
        <a:xfrm>
          <a:off x="2286000" y="138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95349</xdr:rowOff>
    </xdr:from>
    <xdr:ext cx="762000" cy="259045"/>
    <xdr:sp macro="" textlink="">
      <xdr:nvSpPr>
        <xdr:cNvPr id="221" name="テキスト ボックス 220"/>
        <xdr:cNvSpPr txBox="1"/>
      </xdr:nvSpPr>
      <xdr:spPr>
        <a:xfrm>
          <a:off x="1955800" y="1398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182,207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8962</xdr:rowOff>
    </xdr:from>
    <xdr:to>
      <xdr:col>2</xdr:col>
      <xdr:colOff>127000</xdr:colOff>
      <xdr:row>81</xdr:row>
      <xdr:rowOff>110562</xdr:rowOff>
    </xdr:to>
    <xdr:sp macro="" textlink="">
      <xdr:nvSpPr>
        <xdr:cNvPr id="222" name="円/楕円 221"/>
        <xdr:cNvSpPr/>
      </xdr:nvSpPr>
      <xdr:spPr>
        <a:xfrm>
          <a:off x="1397000" y="138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95339</xdr:rowOff>
    </xdr:from>
    <xdr:ext cx="762000" cy="259045"/>
    <xdr:sp macro="" textlink="">
      <xdr:nvSpPr>
        <xdr:cNvPr id="223" name="テキスト ボックス 222"/>
        <xdr:cNvSpPr txBox="1"/>
      </xdr:nvSpPr>
      <xdr:spPr>
        <a:xfrm>
          <a:off x="1066800" y="1398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類似団体平均、全国市平均、全国町村平均をいずれも上回っている。国家公務員の給与削減にあわせ、本市としても平成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月から引き下げを行ったところである。なお、平成</a:t>
          </a:r>
          <a:r>
            <a:rPr kumimoji="1" lang="en-US" altLang="ja-JP" sz="1300">
              <a:latin typeface="ＭＳ Ｐゴシック"/>
            </a:rPr>
            <a:t>27</a:t>
          </a:r>
          <a:r>
            <a:rPr kumimoji="1" lang="ja-JP" altLang="en-US" sz="1300">
              <a:latin typeface="ＭＳ Ｐゴシック"/>
            </a:rPr>
            <a:t>年度からは給与制度の総合的見直しによる新給与制度が実施されており、給与水準は下がることとなる。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54821</xdr:rowOff>
    </xdr:from>
    <xdr:to>
      <xdr:col>24</xdr:col>
      <xdr:colOff>558800</xdr:colOff>
      <xdr:row>89</xdr:row>
      <xdr:rowOff>29634</xdr:rowOff>
    </xdr:to>
    <xdr:cxnSp macro="">
      <xdr:nvCxnSpPr>
        <xdr:cNvPr id="257" name="直線コネクタ 256"/>
        <xdr:cNvCxnSpPr/>
      </xdr:nvCxnSpPr>
      <xdr:spPr>
        <a:xfrm flipV="1">
          <a:off x="16179800" y="14970971"/>
          <a:ext cx="838200" cy="3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57786</xdr:rowOff>
    </xdr:to>
    <xdr:cxnSp macro="">
      <xdr:nvCxnSpPr>
        <xdr:cNvPr id="260" name="直線コネクタ 259"/>
        <xdr:cNvCxnSpPr/>
      </xdr:nvCxnSpPr>
      <xdr:spPr>
        <a:xfrm flipV="1">
          <a:off x="15290800" y="1528868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89</xdr:row>
      <xdr:rowOff>57786</xdr:rowOff>
    </xdr:to>
    <xdr:cxnSp macro="">
      <xdr:nvCxnSpPr>
        <xdr:cNvPr id="263" name="直線コネクタ 262"/>
        <xdr:cNvCxnSpPr/>
      </xdr:nvCxnSpPr>
      <xdr:spPr>
        <a:xfrm>
          <a:off x="14401800" y="14966950"/>
          <a:ext cx="889000" cy="3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38736</xdr:rowOff>
    </xdr:from>
    <xdr:to>
      <xdr:col>21</xdr:col>
      <xdr:colOff>0</xdr:colOff>
      <xdr:row>87</xdr:row>
      <xdr:rowOff>50800</xdr:rowOff>
    </xdr:to>
    <xdr:cxnSp macro="">
      <xdr:nvCxnSpPr>
        <xdr:cNvPr id="266" name="直線コネクタ 265"/>
        <xdr:cNvCxnSpPr/>
      </xdr:nvCxnSpPr>
      <xdr:spPr>
        <a:xfrm>
          <a:off x="13512800" y="1495488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4021</xdr:rowOff>
    </xdr:from>
    <xdr:to>
      <xdr:col>24</xdr:col>
      <xdr:colOff>609600</xdr:colOff>
      <xdr:row>87</xdr:row>
      <xdr:rowOff>105621</xdr:rowOff>
    </xdr:to>
    <xdr:sp macro="" textlink="">
      <xdr:nvSpPr>
        <xdr:cNvPr id="276" name="円/楕円 275"/>
        <xdr:cNvSpPr/>
      </xdr:nvSpPr>
      <xdr:spPr>
        <a:xfrm>
          <a:off x="169672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147548</xdr:rowOff>
    </xdr:from>
    <xdr:ext cx="762000" cy="259045"/>
    <xdr:sp macro="" textlink="">
      <xdr:nvSpPr>
        <xdr:cNvPr id="277" name="給与水準   （国との比較）該当値テキスト"/>
        <xdr:cNvSpPr txBox="1"/>
      </xdr:nvSpPr>
      <xdr:spPr>
        <a:xfrm>
          <a:off x="17106900" y="1489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150284</xdr:rowOff>
    </xdr:from>
    <xdr:to>
      <xdr:col>23</xdr:col>
      <xdr:colOff>457200</xdr:colOff>
      <xdr:row>89</xdr:row>
      <xdr:rowOff>80434</xdr:rowOff>
    </xdr:to>
    <xdr:sp macro="" textlink="">
      <xdr:nvSpPr>
        <xdr:cNvPr id="278" name="円/楕円 277"/>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65211</xdr:rowOff>
    </xdr:from>
    <xdr:ext cx="736600" cy="259045"/>
    <xdr:sp macro="" textlink="">
      <xdr:nvSpPr>
        <xdr:cNvPr id="279" name="テキスト ボックス 278"/>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6986</xdr:rowOff>
    </xdr:from>
    <xdr:to>
      <xdr:col>22</xdr:col>
      <xdr:colOff>254000</xdr:colOff>
      <xdr:row>89</xdr:row>
      <xdr:rowOff>108586</xdr:rowOff>
    </xdr:to>
    <xdr:sp macro="" textlink="">
      <xdr:nvSpPr>
        <xdr:cNvPr id="280" name="円/楕円 279"/>
        <xdr:cNvSpPr/>
      </xdr:nvSpPr>
      <xdr:spPr>
        <a:xfrm>
          <a:off x="15240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93363</xdr:rowOff>
    </xdr:from>
    <xdr:ext cx="762000" cy="259045"/>
    <xdr:sp macro="" textlink="">
      <xdr:nvSpPr>
        <xdr:cNvPr id="281" name="テキスト ボックス 280"/>
        <xdr:cNvSpPr txBox="1"/>
      </xdr:nvSpPr>
      <xdr:spPr>
        <a:xfrm>
          <a:off x="14909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2" name="円/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159386</xdr:rowOff>
    </xdr:from>
    <xdr:to>
      <xdr:col>19</xdr:col>
      <xdr:colOff>533400</xdr:colOff>
      <xdr:row>87</xdr:row>
      <xdr:rowOff>89536</xdr:rowOff>
    </xdr:to>
    <xdr:sp macro="" textlink="">
      <xdr:nvSpPr>
        <xdr:cNvPr id="284" name="円/楕円 283"/>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74313</xdr:rowOff>
    </xdr:from>
    <xdr:ext cx="762000" cy="259045"/>
    <xdr:sp macro="" textlink="">
      <xdr:nvSpPr>
        <xdr:cNvPr id="285" name="テキスト ボックス 284"/>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大分県平均をいずれも上回っているが、本市の行革計画としてはクリアしており、今後の職員数の大きな変動はない。今後は退職者数とのバランスを考慮しながら、各年代における採用職員数の平準化を図っていかなかればならない。</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126940</xdr:rowOff>
    </xdr:from>
    <xdr:to>
      <xdr:col>24</xdr:col>
      <xdr:colOff>558800</xdr:colOff>
      <xdr:row>63</xdr:row>
      <xdr:rowOff>131535</xdr:rowOff>
    </xdr:to>
    <xdr:cxnSp macro="">
      <xdr:nvCxnSpPr>
        <xdr:cNvPr id="322" name="直線コネクタ 321"/>
        <xdr:cNvCxnSpPr/>
      </xdr:nvCxnSpPr>
      <xdr:spPr>
        <a:xfrm>
          <a:off x="16179800" y="10928290"/>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126940</xdr:rowOff>
    </xdr:from>
    <xdr:to>
      <xdr:col>23</xdr:col>
      <xdr:colOff>406400</xdr:colOff>
      <xdr:row>63</xdr:row>
      <xdr:rowOff>168305</xdr:rowOff>
    </xdr:to>
    <xdr:cxnSp macro="">
      <xdr:nvCxnSpPr>
        <xdr:cNvPr id="325" name="直線コネクタ 324"/>
        <xdr:cNvCxnSpPr/>
      </xdr:nvCxnSpPr>
      <xdr:spPr>
        <a:xfrm flipV="1">
          <a:off x="15290800" y="1092829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168305</xdr:rowOff>
    </xdr:from>
    <xdr:to>
      <xdr:col>22</xdr:col>
      <xdr:colOff>203200</xdr:colOff>
      <xdr:row>64</xdr:row>
      <xdr:rowOff>27880</xdr:rowOff>
    </xdr:to>
    <xdr:cxnSp macro="">
      <xdr:nvCxnSpPr>
        <xdr:cNvPr id="328" name="直線コネクタ 327"/>
        <xdr:cNvCxnSpPr/>
      </xdr:nvCxnSpPr>
      <xdr:spPr>
        <a:xfrm flipV="1">
          <a:off x="14401800" y="1096965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27880</xdr:rowOff>
    </xdr:from>
    <xdr:to>
      <xdr:col>21</xdr:col>
      <xdr:colOff>0</xdr:colOff>
      <xdr:row>64</xdr:row>
      <xdr:rowOff>60053</xdr:rowOff>
    </xdr:to>
    <xdr:cxnSp macro="">
      <xdr:nvCxnSpPr>
        <xdr:cNvPr id="331" name="直線コネクタ 330"/>
        <xdr:cNvCxnSpPr/>
      </xdr:nvCxnSpPr>
      <xdr:spPr>
        <a:xfrm flipV="1">
          <a:off x="13512800" y="1100068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80735</xdr:rowOff>
    </xdr:from>
    <xdr:to>
      <xdr:col>24</xdr:col>
      <xdr:colOff>609600</xdr:colOff>
      <xdr:row>64</xdr:row>
      <xdr:rowOff>10885</xdr:rowOff>
    </xdr:to>
    <xdr:sp macro="" textlink="">
      <xdr:nvSpPr>
        <xdr:cNvPr id="341" name="円/楕円 340"/>
        <xdr:cNvSpPr/>
      </xdr:nvSpPr>
      <xdr:spPr>
        <a:xfrm>
          <a:off x="16967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52812</xdr:rowOff>
    </xdr:from>
    <xdr:ext cx="762000" cy="259045"/>
    <xdr:sp macro="" textlink="">
      <xdr:nvSpPr>
        <xdr:cNvPr id="342" name="定員管理の状況該当値テキスト"/>
        <xdr:cNvSpPr txBox="1"/>
      </xdr:nvSpPr>
      <xdr:spPr>
        <a:xfrm>
          <a:off x="17106900" y="1085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76140</xdr:rowOff>
    </xdr:from>
    <xdr:to>
      <xdr:col>23</xdr:col>
      <xdr:colOff>457200</xdr:colOff>
      <xdr:row>64</xdr:row>
      <xdr:rowOff>6290</xdr:rowOff>
    </xdr:to>
    <xdr:sp macro="" textlink="">
      <xdr:nvSpPr>
        <xdr:cNvPr id="343" name="円/楕円 342"/>
        <xdr:cNvSpPr/>
      </xdr:nvSpPr>
      <xdr:spPr>
        <a:xfrm>
          <a:off x="16129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162517</xdr:rowOff>
    </xdr:from>
    <xdr:ext cx="736600" cy="259045"/>
    <xdr:sp macro="" textlink="">
      <xdr:nvSpPr>
        <xdr:cNvPr id="344" name="テキスト ボックス 343"/>
        <xdr:cNvSpPr txBox="1"/>
      </xdr:nvSpPr>
      <xdr:spPr>
        <a:xfrm>
          <a:off x="15798800" y="109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117505</xdr:rowOff>
    </xdr:from>
    <xdr:to>
      <xdr:col>22</xdr:col>
      <xdr:colOff>254000</xdr:colOff>
      <xdr:row>64</xdr:row>
      <xdr:rowOff>47655</xdr:rowOff>
    </xdr:to>
    <xdr:sp macro="" textlink="">
      <xdr:nvSpPr>
        <xdr:cNvPr id="345" name="円/楕円 344"/>
        <xdr:cNvSpPr/>
      </xdr:nvSpPr>
      <xdr:spPr>
        <a:xfrm>
          <a:off x="15240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32432</xdr:rowOff>
    </xdr:from>
    <xdr:ext cx="762000" cy="259045"/>
    <xdr:sp macro="" textlink="">
      <xdr:nvSpPr>
        <xdr:cNvPr id="346" name="テキスト ボックス 345"/>
        <xdr:cNvSpPr txBox="1"/>
      </xdr:nvSpPr>
      <xdr:spPr>
        <a:xfrm>
          <a:off x="14909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148530</xdr:rowOff>
    </xdr:from>
    <xdr:to>
      <xdr:col>21</xdr:col>
      <xdr:colOff>50800</xdr:colOff>
      <xdr:row>64</xdr:row>
      <xdr:rowOff>78680</xdr:rowOff>
    </xdr:to>
    <xdr:sp macro="" textlink="">
      <xdr:nvSpPr>
        <xdr:cNvPr id="347" name="円/楕円 346"/>
        <xdr:cNvSpPr/>
      </xdr:nvSpPr>
      <xdr:spPr>
        <a:xfrm>
          <a:off x="14351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63457</xdr:rowOff>
    </xdr:from>
    <xdr:ext cx="762000" cy="259045"/>
    <xdr:sp macro="" textlink="">
      <xdr:nvSpPr>
        <xdr:cNvPr id="348" name="テキスト ボックス 347"/>
        <xdr:cNvSpPr txBox="1"/>
      </xdr:nvSpPr>
      <xdr:spPr>
        <a:xfrm>
          <a:off x="14020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9253</xdr:rowOff>
    </xdr:from>
    <xdr:to>
      <xdr:col>19</xdr:col>
      <xdr:colOff>533400</xdr:colOff>
      <xdr:row>64</xdr:row>
      <xdr:rowOff>110853</xdr:rowOff>
    </xdr:to>
    <xdr:sp macro="" textlink="">
      <xdr:nvSpPr>
        <xdr:cNvPr id="349" name="円/楕円 348"/>
        <xdr:cNvSpPr/>
      </xdr:nvSpPr>
      <xdr:spPr>
        <a:xfrm>
          <a:off x="13462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95630</xdr:rowOff>
    </xdr:from>
    <xdr:ext cx="762000" cy="259045"/>
    <xdr:sp macro="" textlink="">
      <xdr:nvSpPr>
        <xdr:cNvPr id="350" name="テキスト ボックス 349"/>
        <xdr:cNvSpPr txBox="1"/>
      </xdr:nvSpPr>
      <xdr:spPr>
        <a:xfrm>
          <a:off x="13131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少し下回っているが、ほぼ同じような推移をしている。主な要因としては、起債の元利償還金の額が減少傾向であることである。今後も大型事業が控えており、公債費の状況に留意しなければならな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144961</xdr:rowOff>
    </xdr:from>
    <xdr:to>
      <xdr:col>24</xdr:col>
      <xdr:colOff>558800</xdr:colOff>
      <xdr:row>38</xdr:row>
      <xdr:rowOff>4535</xdr:rowOff>
    </xdr:to>
    <xdr:cxnSp macro="">
      <xdr:nvCxnSpPr>
        <xdr:cNvPr id="386" name="直線コネクタ 385"/>
        <xdr:cNvCxnSpPr/>
      </xdr:nvCxnSpPr>
      <xdr:spPr>
        <a:xfrm flipV="1">
          <a:off x="16179800" y="648861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4535</xdr:rowOff>
    </xdr:from>
    <xdr:to>
      <xdr:col>23</xdr:col>
      <xdr:colOff>406400</xdr:colOff>
      <xdr:row>38</xdr:row>
      <xdr:rowOff>52796</xdr:rowOff>
    </xdr:to>
    <xdr:cxnSp macro="">
      <xdr:nvCxnSpPr>
        <xdr:cNvPr id="389" name="直線コネクタ 388"/>
        <xdr:cNvCxnSpPr/>
      </xdr:nvCxnSpPr>
      <xdr:spPr>
        <a:xfrm flipV="1">
          <a:off x="15290800" y="65196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52796</xdr:rowOff>
    </xdr:from>
    <xdr:to>
      <xdr:col>22</xdr:col>
      <xdr:colOff>203200</xdr:colOff>
      <xdr:row>38</xdr:row>
      <xdr:rowOff>90715</xdr:rowOff>
    </xdr:to>
    <xdr:cxnSp macro="">
      <xdr:nvCxnSpPr>
        <xdr:cNvPr id="392" name="直線コネクタ 391"/>
        <xdr:cNvCxnSpPr/>
      </xdr:nvCxnSpPr>
      <xdr:spPr>
        <a:xfrm flipV="1">
          <a:off x="14401800" y="656789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90715</xdr:rowOff>
    </xdr:from>
    <xdr:to>
      <xdr:col>21</xdr:col>
      <xdr:colOff>0</xdr:colOff>
      <xdr:row>38</xdr:row>
      <xdr:rowOff>145869</xdr:rowOff>
    </xdr:to>
    <xdr:cxnSp macro="">
      <xdr:nvCxnSpPr>
        <xdr:cNvPr id="395" name="直線コネクタ 394"/>
        <xdr:cNvCxnSpPr/>
      </xdr:nvCxnSpPr>
      <xdr:spPr>
        <a:xfrm flipV="1">
          <a:off x="13512800" y="660581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23784</xdr:rowOff>
    </xdr:from>
    <xdr:ext cx="762000" cy="259045"/>
    <xdr:sp macro="" textlink="">
      <xdr:nvSpPr>
        <xdr:cNvPr id="399" name="テキスト ボックス 398"/>
        <xdr:cNvSpPr txBox="1"/>
      </xdr:nvSpPr>
      <xdr:spPr>
        <a:xfrm>
          <a:off x="1313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94161</xdr:rowOff>
    </xdr:from>
    <xdr:to>
      <xdr:col>24</xdr:col>
      <xdr:colOff>609600</xdr:colOff>
      <xdr:row>38</xdr:row>
      <xdr:rowOff>24312</xdr:rowOff>
    </xdr:to>
    <xdr:sp macro="" textlink="">
      <xdr:nvSpPr>
        <xdr:cNvPr id="405" name="円/楕円 404"/>
        <xdr:cNvSpPr/>
      </xdr:nvSpPr>
      <xdr:spPr>
        <a:xfrm>
          <a:off x="169672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110688</xdr:rowOff>
    </xdr:from>
    <xdr:ext cx="762000" cy="259045"/>
    <xdr:sp macro="" textlink="">
      <xdr:nvSpPr>
        <xdr:cNvPr id="406" name="公債費負担の状況該当値テキスト"/>
        <xdr:cNvSpPr txBox="1"/>
      </xdr:nvSpPr>
      <xdr:spPr>
        <a:xfrm>
          <a:off x="17106900" y="628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125186</xdr:rowOff>
    </xdr:from>
    <xdr:to>
      <xdr:col>23</xdr:col>
      <xdr:colOff>457200</xdr:colOff>
      <xdr:row>38</xdr:row>
      <xdr:rowOff>55336</xdr:rowOff>
    </xdr:to>
    <xdr:sp macro="" textlink="">
      <xdr:nvSpPr>
        <xdr:cNvPr id="407" name="円/楕円 406"/>
        <xdr:cNvSpPr/>
      </xdr:nvSpPr>
      <xdr:spPr>
        <a:xfrm>
          <a:off x="16129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65513</xdr:rowOff>
    </xdr:from>
    <xdr:ext cx="736600" cy="259045"/>
    <xdr:sp macro="" textlink="">
      <xdr:nvSpPr>
        <xdr:cNvPr id="408" name="テキスト ボックス 407"/>
        <xdr:cNvSpPr txBox="1"/>
      </xdr:nvSpPr>
      <xdr:spPr>
        <a:xfrm>
          <a:off x="15798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1996</xdr:rowOff>
    </xdr:from>
    <xdr:to>
      <xdr:col>22</xdr:col>
      <xdr:colOff>254000</xdr:colOff>
      <xdr:row>38</xdr:row>
      <xdr:rowOff>103596</xdr:rowOff>
    </xdr:to>
    <xdr:sp macro="" textlink="">
      <xdr:nvSpPr>
        <xdr:cNvPr id="409" name="円/楕円 408"/>
        <xdr:cNvSpPr/>
      </xdr:nvSpPr>
      <xdr:spPr>
        <a:xfrm>
          <a:off x="15240000" y="65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113773</xdr:rowOff>
    </xdr:from>
    <xdr:ext cx="762000" cy="259045"/>
    <xdr:sp macro="" textlink="">
      <xdr:nvSpPr>
        <xdr:cNvPr id="410" name="テキスト ボックス 409"/>
        <xdr:cNvSpPr txBox="1"/>
      </xdr:nvSpPr>
      <xdr:spPr>
        <a:xfrm>
          <a:off x="14909800" y="62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11" name="円/楕円 410"/>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12" name="テキスト ボックス 411"/>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95069</xdr:rowOff>
    </xdr:from>
    <xdr:to>
      <xdr:col>19</xdr:col>
      <xdr:colOff>533400</xdr:colOff>
      <xdr:row>39</xdr:row>
      <xdr:rowOff>25219</xdr:rowOff>
    </xdr:to>
    <xdr:sp macro="" textlink="">
      <xdr:nvSpPr>
        <xdr:cNvPr id="413" name="円/楕円 412"/>
        <xdr:cNvSpPr/>
      </xdr:nvSpPr>
      <xdr:spPr>
        <a:xfrm>
          <a:off x="13462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35396</xdr:rowOff>
    </xdr:from>
    <xdr:ext cx="762000" cy="259045"/>
    <xdr:sp macro="" textlink="">
      <xdr:nvSpPr>
        <xdr:cNvPr id="414" name="テキスト ボックス 413"/>
        <xdr:cNvSpPr txBox="1"/>
      </xdr:nvSpPr>
      <xdr:spPr>
        <a:xfrm>
          <a:off x="13131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将来負担額よりも充当可能財源等が多いことから、</a:t>
          </a:r>
          <a:r>
            <a:rPr lang="ja-JP" altLang="ja-JP" sz="1300" b="0" i="0" baseline="0">
              <a:solidFill>
                <a:schemeClr val="dk1"/>
              </a:solidFill>
              <a:effectLst/>
              <a:latin typeface="+mn-lt"/>
              <a:ea typeface="+mn-ea"/>
              <a:cs typeface="+mn-cs"/>
            </a:rPr>
            <a:t>分</a:t>
          </a:r>
          <a:r>
            <a:rPr lang="ja-JP" altLang="en-US" sz="1300" b="0" i="0" baseline="0">
              <a:solidFill>
                <a:schemeClr val="dk1"/>
              </a:solidFill>
              <a:effectLst/>
              <a:latin typeface="+mn-lt"/>
              <a:ea typeface="+mn-ea"/>
              <a:cs typeface="+mn-cs"/>
            </a:rPr>
            <a:t>子</a:t>
          </a:r>
          <a:r>
            <a:rPr lang="ja-JP" altLang="ja-JP" sz="1300" b="0" i="0" baseline="0">
              <a:solidFill>
                <a:schemeClr val="dk1"/>
              </a:solidFill>
              <a:effectLst/>
              <a:latin typeface="+mn-lt"/>
              <a:ea typeface="+mn-ea"/>
              <a:cs typeface="+mn-cs"/>
            </a:rPr>
            <a:t>がマイナスとなる</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年度については「比率なし」となっている。主な要因としては、充当可能基金の増</a:t>
          </a:r>
          <a:r>
            <a:rPr lang="ja-JP" altLang="en-US" sz="1300" b="0" i="0" baseline="0">
              <a:solidFill>
                <a:schemeClr val="dk1"/>
              </a:solidFill>
              <a:effectLst/>
              <a:latin typeface="+mn-lt"/>
              <a:ea typeface="+mn-ea"/>
              <a:cs typeface="+mn-cs"/>
            </a:rPr>
            <a:t>、基準財政需要額算入見込額の増、地方債現在高の減、</a:t>
          </a:r>
          <a:r>
            <a:rPr lang="ja-JP" altLang="ja-JP" sz="1300" b="0" i="0" baseline="0">
              <a:solidFill>
                <a:schemeClr val="dk1"/>
              </a:solidFill>
              <a:effectLst/>
              <a:latin typeface="+mn-lt"/>
              <a:ea typeface="+mn-ea"/>
              <a:cs typeface="+mn-cs"/>
            </a:rPr>
            <a:t>公営企業債等繰入見込額の減によるものである。今後も公債費の上昇に留意しなければならない。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160316</xdr:rowOff>
    </xdr:from>
    <xdr:to>
      <xdr:col>22</xdr:col>
      <xdr:colOff>203200</xdr:colOff>
      <xdr:row>14</xdr:row>
      <xdr:rowOff>42958</xdr:rowOff>
    </xdr:to>
    <xdr:cxnSp macro="">
      <xdr:nvCxnSpPr>
        <xdr:cNvPr id="448" name="直線コネクタ 447"/>
        <xdr:cNvCxnSpPr/>
      </xdr:nvCxnSpPr>
      <xdr:spPr>
        <a:xfrm flipV="1">
          <a:off x="14401800" y="2389166"/>
          <a:ext cx="889000" cy="5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42958</xdr:rowOff>
    </xdr:from>
    <xdr:to>
      <xdr:col>21</xdr:col>
      <xdr:colOff>0</xdr:colOff>
      <xdr:row>14</xdr:row>
      <xdr:rowOff>101071</xdr:rowOff>
    </xdr:to>
    <xdr:cxnSp macro="">
      <xdr:nvCxnSpPr>
        <xdr:cNvPr id="451" name="直線コネクタ 450"/>
        <xdr:cNvCxnSpPr/>
      </xdr:nvCxnSpPr>
      <xdr:spPr>
        <a:xfrm flipV="1">
          <a:off x="13512800" y="2443258"/>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4" name="フローチャート : 判断 453"/>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5" name="テキスト ボックス 454"/>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107982</xdr:rowOff>
    </xdr:from>
    <xdr:to>
      <xdr:col>21</xdr:col>
      <xdr:colOff>50800</xdr:colOff>
      <xdr:row>15</xdr:row>
      <xdr:rowOff>38132</xdr:rowOff>
    </xdr:to>
    <xdr:sp macro="" textlink="">
      <xdr:nvSpPr>
        <xdr:cNvPr id="456" name="フローチャート : 判断 455"/>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22909</xdr:rowOff>
    </xdr:from>
    <xdr:ext cx="762000" cy="259045"/>
    <xdr:sp macro="" textlink="">
      <xdr:nvSpPr>
        <xdr:cNvPr id="457" name="テキスト ボックス 456"/>
        <xdr:cNvSpPr txBox="1"/>
      </xdr:nvSpPr>
      <xdr:spPr>
        <a:xfrm>
          <a:off x="14020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58" name="フローチャート : 判断 457"/>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67951</xdr:rowOff>
    </xdr:from>
    <xdr:ext cx="762000" cy="259045"/>
    <xdr:sp macro="" textlink="">
      <xdr:nvSpPr>
        <xdr:cNvPr id="459" name="テキスト ボックス 458"/>
        <xdr:cNvSpPr txBox="1"/>
      </xdr:nvSpPr>
      <xdr:spPr>
        <a:xfrm>
          <a:off x="13131800" y="26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109516</xdr:rowOff>
    </xdr:from>
    <xdr:to>
      <xdr:col>22</xdr:col>
      <xdr:colOff>254000</xdr:colOff>
      <xdr:row>14</xdr:row>
      <xdr:rowOff>39666</xdr:rowOff>
    </xdr:to>
    <xdr:sp macro="" textlink="">
      <xdr:nvSpPr>
        <xdr:cNvPr id="465" name="円/楕円 464"/>
        <xdr:cNvSpPr/>
      </xdr:nvSpPr>
      <xdr:spPr>
        <a:xfrm>
          <a:off x="15240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49843</xdr:rowOff>
    </xdr:from>
    <xdr:ext cx="762000" cy="259045"/>
    <xdr:sp macro="" textlink="">
      <xdr:nvSpPr>
        <xdr:cNvPr id="466" name="テキスト ボックス 465"/>
        <xdr:cNvSpPr txBox="1"/>
      </xdr:nvSpPr>
      <xdr:spPr>
        <a:xfrm>
          <a:off x="14909800" y="21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163608</xdr:rowOff>
    </xdr:from>
    <xdr:to>
      <xdr:col>21</xdr:col>
      <xdr:colOff>50800</xdr:colOff>
      <xdr:row>14</xdr:row>
      <xdr:rowOff>93758</xdr:rowOff>
    </xdr:to>
    <xdr:sp macro="" textlink="">
      <xdr:nvSpPr>
        <xdr:cNvPr id="467" name="円/楕円 466"/>
        <xdr:cNvSpPr/>
      </xdr:nvSpPr>
      <xdr:spPr>
        <a:xfrm>
          <a:off x="14351000" y="23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103935</xdr:rowOff>
    </xdr:from>
    <xdr:ext cx="762000" cy="259045"/>
    <xdr:sp macro="" textlink="">
      <xdr:nvSpPr>
        <xdr:cNvPr id="468" name="テキスト ボックス 467"/>
        <xdr:cNvSpPr txBox="1"/>
      </xdr:nvSpPr>
      <xdr:spPr>
        <a:xfrm>
          <a:off x="14020800" y="2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50271</xdr:rowOff>
    </xdr:from>
    <xdr:to>
      <xdr:col>19</xdr:col>
      <xdr:colOff>533400</xdr:colOff>
      <xdr:row>14</xdr:row>
      <xdr:rowOff>151871</xdr:rowOff>
    </xdr:to>
    <xdr:sp macro="" textlink="">
      <xdr:nvSpPr>
        <xdr:cNvPr id="469" name="円/楕円 468"/>
        <xdr:cNvSpPr/>
      </xdr:nvSpPr>
      <xdr:spPr>
        <a:xfrm>
          <a:off x="134620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162048</xdr:rowOff>
    </xdr:from>
    <xdr:ext cx="762000" cy="259045"/>
    <xdr:sp macro="" textlink="">
      <xdr:nvSpPr>
        <xdr:cNvPr id="470" name="テキスト ボックス 469"/>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23,685
23,387
206.65
15,203,943
14,604,768
510,750
9,226,561
17,562,047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ここ数年が段階の世代の退職者数が多かったため人件費の比率が高かったが、ようやく落ち着いたことから、今後はほぼ横ばいで推移する。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74422</xdr:rowOff>
    </xdr:from>
    <xdr:to>
      <xdr:col>7</xdr:col>
      <xdr:colOff>15875</xdr:colOff>
      <xdr:row>37</xdr:row>
      <xdr:rowOff>101854</xdr:rowOff>
    </xdr:to>
    <xdr:cxnSp macro="">
      <xdr:nvCxnSpPr>
        <xdr:cNvPr id="63" name="直線コネクタ 62"/>
        <xdr:cNvCxnSpPr/>
      </xdr:nvCxnSpPr>
      <xdr:spPr>
        <a:xfrm>
          <a:off x="3987800" y="6418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74422</xdr:rowOff>
    </xdr:from>
    <xdr:to>
      <xdr:col>5</xdr:col>
      <xdr:colOff>549275</xdr:colOff>
      <xdr:row>38</xdr:row>
      <xdr:rowOff>62992</xdr:rowOff>
    </xdr:to>
    <xdr:cxnSp macro="">
      <xdr:nvCxnSpPr>
        <xdr:cNvPr id="66" name="直線コネクタ 65"/>
        <xdr:cNvCxnSpPr/>
      </xdr:nvCxnSpPr>
      <xdr:spPr>
        <a:xfrm flipV="1">
          <a:off x="3098800" y="64180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62992</xdr:rowOff>
    </xdr:from>
    <xdr:to>
      <xdr:col>4</xdr:col>
      <xdr:colOff>346075</xdr:colOff>
      <xdr:row>38</xdr:row>
      <xdr:rowOff>113284</xdr:rowOff>
    </xdr:to>
    <xdr:cxnSp macro="">
      <xdr:nvCxnSpPr>
        <xdr:cNvPr id="69" name="直線コネクタ 68"/>
        <xdr:cNvCxnSpPr/>
      </xdr:nvCxnSpPr>
      <xdr:spPr>
        <a:xfrm flipV="1">
          <a:off x="2209800" y="6578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38</xdr:row>
      <xdr:rowOff>113284</xdr:rowOff>
    </xdr:to>
    <xdr:cxnSp macro="">
      <xdr:nvCxnSpPr>
        <xdr:cNvPr id="72" name="直線コネクタ 71"/>
        <xdr:cNvCxnSpPr/>
      </xdr:nvCxnSpPr>
      <xdr:spPr>
        <a:xfrm>
          <a:off x="1320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2" name="円/楕円 81"/>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3"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23622</xdr:rowOff>
    </xdr:from>
    <xdr:to>
      <xdr:col>5</xdr:col>
      <xdr:colOff>600075</xdr:colOff>
      <xdr:row>37</xdr:row>
      <xdr:rowOff>125222</xdr:rowOff>
    </xdr:to>
    <xdr:sp macro="" textlink="">
      <xdr:nvSpPr>
        <xdr:cNvPr id="84" name="円/楕円 83"/>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109999</xdr:rowOff>
    </xdr:from>
    <xdr:ext cx="736600" cy="259045"/>
    <xdr:sp macro="" textlink="">
      <xdr:nvSpPr>
        <xdr:cNvPr id="85" name="テキスト ボックス 84"/>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xdr:rowOff>
    </xdr:from>
    <xdr:to>
      <xdr:col>4</xdr:col>
      <xdr:colOff>396875</xdr:colOff>
      <xdr:row>38</xdr:row>
      <xdr:rowOff>113792</xdr:rowOff>
    </xdr:to>
    <xdr:sp macro="" textlink="">
      <xdr:nvSpPr>
        <xdr:cNvPr id="86" name="円/楕円 85"/>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98569</xdr:rowOff>
    </xdr:from>
    <xdr:ext cx="762000" cy="259045"/>
    <xdr:sp macro="" textlink="">
      <xdr:nvSpPr>
        <xdr:cNvPr id="87" name="テキスト ボックス 86"/>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62484</xdr:rowOff>
    </xdr:from>
    <xdr:to>
      <xdr:col>3</xdr:col>
      <xdr:colOff>193675</xdr:colOff>
      <xdr:row>38</xdr:row>
      <xdr:rowOff>164084</xdr:rowOff>
    </xdr:to>
    <xdr:sp macro="" textlink="">
      <xdr:nvSpPr>
        <xdr:cNvPr id="88" name="円/楕円 87"/>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148861</xdr:rowOff>
    </xdr:from>
    <xdr:ext cx="762000" cy="259045"/>
    <xdr:sp macro="" textlink="">
      <xdr:nvSpPr>
        <xdr:cNvPr id="89" name="テキスト ボックス 88"/>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90" name="円/楕円 89"/>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1" name="テキスト ボックス 90"/>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指定管理料の増などにより委託料が増加したことにより、物件費が増加傾向となっている。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4536</xdr:rowOff>
    </xdr:to>
    <xdr:cxnSp macro="">
      <xdr:nvCxnSpPr>
        <xdr:cNvPr id="126" name="直線コネクタ 125"/>
        <xdr:cNvCxnSpPr/>
      </xdr:nvCxnSpPr>
      <xdr:spPr>
        <a:xfrm>
          <a:off x="15671800" y="28321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88900</xdr:rowOff>
    </xdr:to>
    <xdr:cxnSp macro="">
      <xdr:nvCxnSpPr>
        <xdr:cNvPr id="129" name="直線コネクタ 128"/>
        <xdr:cNvCxnSpPr/>
      </xdr:nvCxnSpPr>
      <xdr:spPr>
        <a:xfrm>
          <a:off x="14782800" y="264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75293</xdr:rowOff>
    </xdr:to>
    <xdr:cxnSp macro="">
      <xdr:nvCxnSpPr>
        <xdr:cNvPr id="132" name="直線コネクタ 131"/>
        <xdr:cNvCxnSpPr/>
      </xdr:nvCxnSpPr>
      <xdr:spPr>
        <a:xfrm>
          <a:off x="13893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31750</xdr:rowOff>
    </xdr:to>
    <xdr:cxnSp macro="">
      <xdr:nvCxnSpPr>
        <xdr:cNvPr id="135" name="直線コネクタ 134"/>
        <xdr:cNvCxnSpPr/>
      </xdr:nvCxnSpPr>
      <xdr:spPr>
        <a:xfrm>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37" name="テキスト ボックス 136"/>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45" name="円/楕円 144"/>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97263</xdr:rowOff>
    </xdr:from>
    <xdr:ext cx="762000" cy="259045"/>
    <xdr:sp macro="" textlink="">
      <xdr:nvSpPr>
        <xdr:cNvPr id="146"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49" name="円/楕円 148"/>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0" name="テキスト ボックス 149"/>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1" name="円/楕円 150"/>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2" name="テキスト ボックス 151"/>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3" name="円/楕円 152"/>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4" name="テキスト ボックス 153"/>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じような水準及び推移である。リーマンショックによる経済の低迷から生活保護費が増加傾向にあったが、ようやく落ち着いてきた。しかしながら、依然増加傾向であり、今後も適正実施や自立支援に努めていかなければならない。</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63500</xdr:rowOff>
    </xdr:to>
    <xdr:cxnSp macro="">
      <xdr:nvCxnSpPr>
        <xdr:cNvPr id="187" name="直線コネクタ 186"/>
        <xdr:cNvCxnSpPr/>
      </xdr:nvCxnSpPr>
      <xdr:spPr>
        <a:xfrm flipV="1">
          <a:off x="3987800" y="965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63500</xdr:rowOff>
    </xdr:to>
    <xdr:cxnSp macro="">
      <xdr:nvCxnSpPr>
        <xdr:cNvPr id="190" name="直線コネクタ 189"/>
        <xdr:cNvCxnSpPr/>
      </xdr:nvCxnSpPr>
      <xdr:spPr>
        <a:xfrm>
          <a:off x="3098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56</xdr:row>
      <xdr:rowOff>0</xdr:rowOff>
    </xdr:to>
    <xdr:cxnSp macro="">
      <xdr:nvCxnSpPr>
        <xdr:cNvPr id="193" name="直線コネクタ 192"/>
        <xdr:cNvCxnSpPr/>
      </xdr:nvCxnSpPr>
      <xdr:spPr>
        <a:xfrm>
          <a:off x="2209800" y="947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44450</xdr:rowOff>
    </xdr:to>
    <xdr:cxnSp macro="">
      <xdr:nvCxnSpPr>
        <xdr:cNvPr id="196" name="直線コネクタ 195"/>
        <xdr:cNvCxnSpPr/>
      </xdr:nvCxnSpPr>
      <xdr:spPr>
        <a:xfrm>
          <a:off x="1320800" y="9372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7"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8" name="円/楕円 207"/>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09" name="テキスト ボックス 208"/>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0" name="円/楕円 209"/>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1" name="テキスト ボックス 210"/>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2" name="円/楕円 211"/>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3" name="テキスト ボックス 212"/>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4" name="円/楕円 213"/>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5" name="テキスト ボックス 214"/>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大分県平均に比べ、高い水準である。繰出金、維持補修費の割合が高いことが主な要因と考えられる。繰出金については、国保、介護給付費対策が重要となり、維持補修費については、老朽化が進む公共施設の計画的な維持補修が今後の課題とな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50800</xdr:rowOff>
    </xdr:to>
    <xdr:cxnSp macro="">
      <xdr:nvCxnSpPr>
        <xdr:cNvPr id="248" name="直線コネクタ 247"/>
        <xdr:cNvCxnSpPr/>
      </xdr:nvCxnSpPr>
      <xdr:spPr>
        <a:xfrm>
          <a:off x="15671800" y="9979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43180</xdr:rowOff>
    </xdr:to>
    <xdr:cxnSp macro="">
      <xdr:nvCxnSpPr>
        <xdr:cNvPr id="251" name="直線コネクタ 250"/>
        <xdr:cNvCxnSpPr/>
      </xdr:nvCxnSpPr>
      <xdr:spPr>
        <a:xfrm flipV="1">
          <a:off x="14782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43180</xdr:rowOff>
    </xdr:to>
    <xdr:cxnSp macro="">
      <xdr:nvCxnSpPr>
        <xdr:cNvPr id="254" name="直線コネクタ 253"/>
        <xdr:cNvCxnSpPr/>
      </xdr:nvCxnSpPr>
      <xdr:spPr>
        <a:xfrm>
          <a:off x="13893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50800</xdr:rowOff>
    </xdr:to>
    <xdr:cxnSp macro="">
      <xdr:nvCxnSpPr>
        <xdr:cNvPr id="257" name="直線コネクタ 256"/>
        <xdr:cNvCxnSpPr/>
      </xdr:nvCxnSpPr>
      <xdr:spPr>
        <a:xfrm flipV="1">
          <a:off x="13004800" y="994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7" name="円/楕円 266"/>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8"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9" name="円/楕円 268"/>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0" name="テキスト ボックス 269"/>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1" name="円/楕円 270"/>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2" name="テキスト ボックス 271"/>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3" name="円/楕円 272"/>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4" name="テキスト ボックス 273"/>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5" name="円/楕円 274"/>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6" name="テキスト ボックス 275"/>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類似団体平均、全国平均に比べ、かなり低い水準である。これは合併後に大幅に補助金の見直しを行った結果であると考えられる。なお、定住促進に関する補助費等が近年増えつつある。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21844</xdr:rowOff>
    </xdr:from>
    <xdr:to>
      <xdr:col>24</xdr:col>
      <xdr:colOff>31750</xdr:colOff>
      <xdr:row>34</xdr:row>
      <xdr:rowOff>35560</xdr:rowOff>
    </xdr:to>
    <xdr:cxnSp macro="">
      <xdr:nvCxnSpPr>
        <xdr:cNvPr id="306" name="直線コネクタ 305"/>
        <xdr:cNvCxnSpPr/>
      </xdr:nvCxnSpPr>
      <xdr:spPr>
        <a:xfrm flipV="1">
          <a:off x="15671800" y="58511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35560</xdr:rowOff>
    </xdr:to>
    <xdr:cxnSp macro="">
      <xdr:nvCxnSpPr>
        <xdr:cNvPr id="309" name="直線コネクタ 308"/>
        <xdr:cNvCxnSpPr/>
      </xdr:nvCxnSpPr>
      <xdr:spPr>
        <a:xfrm>
          <a:off x="14782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17272</xdr:rowOff>
    </xdr:from>
    <xdr:to>
      <xdr:col>21</xdr:col>
      <xdr:colOff>361950</xdr:colOff>
      <xdr:row>34</xdr:row>
      <xdr:rowOff>26416</xdr:rowOff>
    </xdr:to>
    <xdr:cxnSp macro="">
      <xdr:nvCxnSpPr>
        <xdr:cNvPr id="312" name="直線コネクタ 311"/>
        <xdr:cNvCxnSpPr/>
      </xdr:nvCxnSpPr>
      <xdr:spPr>
        <a:xfrm>
          <a:off x="13893800" y="5846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17272</xdr:rowOff>
    </xdr:from>
    <xdr:to>
      <xdr:col>20</xdr:col>
      <xdr:colOff>158750</xdr:colOff>
      <xdr:row>34</xdr:row>
      <xdr:rowOff>35560</xdr:rowOff>
    </xdr:to>
    <xdr:cxnSp macro="">
      <xdr:nvCxnSpPr>
        <xdr:cNvPr id="315" name="直線コネクタ 314"/>
        <xdr:cNvCxnSpPr/>
      </xdr:nvCxnSpPr>
      <xdr:spPr>
        <a:xfrm flipV="1">
          <a:off x="13004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142494</xdr:rowOff>
    </xdr:from>
    <xdr:to>
      <xdr:col>24</xdr:col>
      <xdr:colOff>82550</xdr:colOff>
      <xdr:row>34</xdr:row>
      <xdr:rowOff>72644</xdr:rowOff>
    </xdr:to>
    <xdr:sp macro="" textlink="">
      <xdr:nvSpPr>
        <xdr:cNvPr id="325" name="円/楕円 324"/>
        <xdr:cNvSpPr/>
      </xdr:nvSpPr>
      <xdr:spPr>
        <a:xfrm>
          <a:off x="164592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51071</xdr:rowOff>
    </xdr:from>
    <xdr:ext cx="762000" cy="259045"/>
    <xdr:sp macro="" textlink="">
      <xdr:nvSpPr>
        <xdr:cNvPr id="326" name="補助費等該当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27" name="円/楕円 326"/>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28" name="テキスト ボックス 327"/>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29" name="円/楕円 328"/>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30" name="テキスト ボックス 329"/>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137922</xdr:rowOff>
    </xdr:from>
    <xdr:to>
      <xdr:col>20</xdr:col>
      <xdr:colOff>209550</xdr:colOff>
      <xdr:row>34</xdr:row>
      <xdr:rowOff>68072</xdr:rowOff>
    </xdr:to>
    <xdr:sp macro="" textlink="">
      <xdr:nvSpPr>
        <xdr:cNvPr id="331" name="円/楕円 330"/>
        <xdr:cNvSpPr/>
      </xdr:nvSpPr>
      <xdr:spPr>
        <a:xfrm>
          <a:off x="13843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78249</xdr:rowOff>
    </xdr:from>
    <xdr:ext cx="762000" cy="259045"/>
    <xdr:sp macro="" textlink="">
      <xdr:nvSpPr>
        <xdr:cNvPr id="332" name="テキスト ボックス 331"/>
        <xdr:cNvSpPr txBox="1"/>
      </xdr:nvSpPr>
      <xdr:spPr>
        <a:xfrm>
          <a:off x="13512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3" name="円/楕円 332"/>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4" name="テキスト ボックス 333"/>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類似団体平均と比較し、少し割合が高い。減少傾向にはあるが、今後は図書館、火葬場、新庁舎などの大型の建設事業分の償還が重なる平成</a:t>
          </a:r>
          <a:r>
            <a:rPr kumimoji="1" lang="en-US" altLang="ja-JP" sz="1300">
              <a:latin typeface="ＭＳ Ｐゴシック"/>
            </a:rPr>
            <a:t>31</a:t>
          </a:r>
          <a:r>
            <a:rPr kumimoji="1" lang="ja-JP" altLang="en-US" sz="1300">
              <a:latin typeface="ＭＳ Ｐゴシック"/>
            </a:rPr>
            <a:t>年度頃から少し上昇すると思われる。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62230</xdr:rowOff>
    </xdr:from>
    <xdr:to>
      <xdr:col>7</xdr:col>
      <xdr:colOff>15875</xdr:colOff>
      <xdr:row>75</xdr:row>
      <xdr:rowOff>73660</xdr:rowOff>
    </xdr:to>
    <xdr:cxnSp macro="">
      <xdr:nvCxnSpPr>
        <xdr:cNvPr id="366" name="直線コネクタ 365"/>
        <xdr:cNvCxnSpPr/>
      </xdr:nvCxnSpPr>
      <xdr:spPr>
        <a:xfrm flipV="1">
          <a:off x="3987800" y="129209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117475</xdr:rowOff>
    </xdr:to>
    <xdr:cxnSp macro="">
      <xdr:nvCxnSpPr>
        <xdr:cNvPr id="369" name="直線コネクタ 368"/>
        <xdr:cNvCxnSpPr/>
      </xdr:nvCxnSpPr>
      <xdr:spPr>
        <a:xfrm flipV="1">
          <a:off x="3098800" y="12932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98425</xdr:rowOff>
    </xdr:from>
    <xdr:to>
      <xdr:col>4</xdr:col>
      <xdr:colOff>346075</xdr:colOff>
      <xdr:row>75</xdr:row>
      <xdr:rowOff>117475</xdr:rowOff>
    </xdr:to>
    <xdr:cxnSp macro="">
      <xdr:nvCxnSpPr>
        <xdr:cNvPr id="372" name="直線コネクタ 371"/>
        <xdr:cNvCxnSpPr/>
      </xdr:nvCxnSpPr>
      <xdr:spPr>
        <a:xfrm>
          <a:off x="2209800" y="12957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98425</xdr:rowOff>
    </xdr:from>
    <xdr:to>
      <xdr:col>3</xdr:col>
      <xdr:colOff>142875</xdr:colOff>
      <xdr:row>75</xdr:row>
      <xdr:rowOff>115570</xdr:rowOff>
    </xdr:to>
    <xdr:cxnSp macro="">
      <xdr:nvCxnSpPr>
        <xdr:cNvPr id="375" name="直線コネクタ 374"/>
        <xdr:cNvCxnSpPr/>
      </xdr:nvCxnSpPr>
      <xdr:spPr>
        <a:xfrm flipV="1">
          <a:off x="1320800" y="12957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85" name="円/楕円 384"/>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154957</xdr:rowOff>
    </xdr:from>
    <xdr:ext cx="762000" cy="259045"/>
    <xdr:sp macro="" textlink="">
      <xdr:nvSpPr>
        <xdr:cNvPr id="386" name="公債費該当値テキスト"/>
        <xdr:cNvSpPr txBox="1"/>
      </xdr:nvSpPr>
      <xdr:spPr>
        <a:xfrm>
          <a:off x="49149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7" name="円/楕円 386"/>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109238</xdr:rowOff>
    </xdr:from>
    <xdr:ext cx="736600" cy="259045"/>
    <xdr:sp macro="" textlink="">
      <xdr:nvSpPr>
        <xdr:cNvPr id="388" name="テキスト ボックス 387"/>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66675</xdr:rowOff>
    </xdr:from>
    <xdr:to>
      <xdr:col>4</xdr:col>
      <xdr:colOff>396875</xdr:colOff>
      <xdr:row>75</xdr:row>
      <xdr:rowOff>168275</xdr:rowOff>
    </xdr:to>
    <xdr:sp macro="" textlink="">
      <xdr:nvSpPr>
        <xdr:cNvPr id="389" name="円/楕円 388"/>
        <xdr:cNvSpPr/>
      </xdr:nvSpPr>
      <xdr:spPr>
        <a:xfrm>
          <a:off x="3048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153052</xdr:rowOff>
    </xdr:from>
    <xdr:ext cx="762000" cy="259045"/>
    <xdr:sp macro="" textlink="">
      <xdr:nvSpPr>
        <xdr:cNvPr id="390" name="テキスト ボックス 389"/>
        <xdr:cNvSpPr txBox="1"/>
      </xdr:nvSpPr>
      <xdr:spPr>
        <a:xfrm>
          <a:off x="2717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47625</xdr:rowOff>
    </xdr:from>
    <xdr:to>
      <xdr:col>3</xdr:col>
      <xdr:colOff>193675</xdr:colOff>
      <xdr:row>75</xdr:row>
      <xdr:rowOff>149225</xdr:rowOff>
    </xdr:to>
    <xdr:sp macro="" textlink="">
      <xdr:nvSpPr>
        <xdr:cNvPr id="391" name="円/楕円 390"/>
        <xdr:cNvSpPr/>
      </xdr:nvSpPr>
      <xdr:spPr>
        <a:xfrm>
          <a:off x="2159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134002</xdr:rowOff>
    </xdr:from>
    <xdr:ext cx="762000" cy="259045"/>
    <xdr:sp macro="" textlink="">
      <xdr:nvSpPr>
        <xdr:cNvPr id="392" name="テキスト ボックス 391"/>
        <xdr:cNvSpPr txBox="1"/>
      </xdr:nvSpPr>
      <xdr:spPr>
        <a:xfrm>
          <a:off x="1828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3" name="円/楕円 392"/>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151147</xdr:rowOff>
    </xdr:from>
    <xdr:ext cx="762000" cy="259045"/>
    <xdr:sp macro="" textlink="">
      <xdr:nvSpPr>
        <xdr:cNvPr id="394" name="テキスト ボックス 393"/>
        <xdr:cNvSpPr txBox="1"/>
      </xdr:nvSpPr>
      <xdr:spPr>
        <a:xfrm>
          <a:off x="939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類似団体平均、全国平均、大分県平均よりも低くなっている。大型事業が続くため、今後は公債費の割合が上昇することから、公債費以外の項目の上昇に留意する必要がある。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81280</xdr:rowOff>
    </xdr:to>
    <xdr:cxnSp macro="">
      <xdr:nvCxnSpPr>
        <xdr:cNvPr id="427" name="直線コネクタ 426"/>
        <xdr:cNvCxnSpPr/>
      </xdr:nvCxnSpPr>
      <xdr:spPr>
        <a:xfrm>
          <a:off x="15671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81280</xdr:rowOff>
    </xdr:to>
    <xdr:cxnSp macro="">
      <xdr:nvCxnSpPr>
        <xdr:cNvPr id="430" name="直線コネクタ 429"/>
        <xdr:cNvCxnSpPr/>
      </xdr:nvCxnSpPr>
      <xdr:spPr>
        <a:xfrm flipV="1">
          <a:off x="14782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43180</xdr:rowOff>
    </xdr:from>
    <xdr:to>
      <xdr:col>21</xdr:col>
      <xdr:colOff>361950</xdr:colOff>
      <xdr:row>76</xdr:row>
      <xdr:rowOff>81280</xdr:rowOff>
    </xdr:to>
    <xdr:cxnSp macro="">
      <xdr:nvCxnSpPr>
        <xdr:cNvPr id="433" name="直線コネクタ 432"/>
        <xdr:cNvCxnSpPr/>
      </xdr:nvCxnSpPr>
      <xdr:spPr>
        <a:xfrm>
          <a:off x="13893800" y="13073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43180</xdr:rowOff>
    </xdr:to>
    <xdr:cxnSp macro="">
      <xdr:nvCxnSpPr>
        <xdr:cNvPr id="436" name="直線コネクタ 435"/>
        <xdr:cNvCxnSpPr/>
      </xdr:nvCxnSpPr>
      <xdr:spPr>
        <a:xfrm>
          <a:off x="13004800" y="13054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6" name="円/楕円 445"/>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47"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8" name="円/楕円 44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9" name="テキスト ボックス 44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50" name="円/楕円 449"/>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51" name="テキスト ボックス 450"/>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163830</xdr:rowOff>
    </xdr:from>
    <xdr:to>
      <xdr:col>20</xdr:col>
      <xdr:colOff>209550</xdr:colOff>
      <xdr:row>76</xdr:row>
      <xdr:rowOff>93980</xdr:rowOff>
    </xdr:to>
    <xdr:sp macro="" textlink="">
      <xdr:nvSpPr>
        <xdr:cNvPr id="452" name="円/楕円 451"/>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104157</xdr:rowOff>
    </xdr:from>
    <xdr:ext cx="762000" cy="259045"/>
    <xdr:sp macro="" textlink="">
      <xdr:nvSpPr>
        <xdr:cNvPr id="453" name="テキスト ボックス 452"/>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4" name="円/楕円 453"/>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55" name="テキスト ボックス 454"/>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127851</xdr:rowOff>
    </xdr:from>
    <xdr:to>
      <xdr:col>4</xdr:col>
      <xdr:colOff>1117600</xdr:colOff>
      <xdr:row>17</xdr:row>
      <xdr:rowOff>724</xdr:rowOff>
    </xdr:to>
    <xdr:cxnSp macro="">
      <xdr:nvCxnSpPr>
        <xdr:cNvPr id="50" name="直線コネクタ 49"/>
        <xdr:cNvCxnSpPr/>
      </xdr:nvCxnSpPr>
      <xdr:spPr bwMode="auto">
        <a:xfrm>
          <a:off x="5003800" y="2918676"/>
          <a:ext cx="647700" cy="44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54521</xdr:rowOff>
    </xdr:from>
    <xdr:to>
      <xdr:col>4</xdr:col>
      <xdr:colOff>469900</xdr:colOff>
      <xdr:row>16</xdr:row>
      <xdr:rowOff>127851</xdr:rowOff>
    </xdr:to>
    <xdr:cxnSp macro="">
      <xdr:nvCxnSpPr>
        <xdr:cNvPr id="53" name="直線コネクタ 52"/>
        <xdr:cNvCxnSpPr/>
      </xdr:nvCxnSpPr>
      <xdr:spPr bwMode="auto">
        <a:xfrm>
          <a:off x="4305300" y="2845346"/>
          <a:ext cx="698500" cy="7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54521</xdr:rowOff>
    </xdr:from>
    <xdr:to>
      <xdr:col>3</xdr:col>
      <xdr:colOff>904875</xdr:colOff>
      <xdr:row>16</xdr:row>
      <xdr:rowOff>63322</xdr:rowOff>
    </xdr:to>
    <xdr:cxnSp macro="">
      <xdr:nvCxnSpPr>
        <xdr:cNvPr id="56" name="直線コネクタ 55"/>
        <xdr:cNvCxnSpPr/>
      </xdr:nvCxnSpPr>
      <xdr:spPr bwMode="auto">
        <a:xfrm flipV="1">
          <a:off x="3606800" y="2845346"/>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57226</xdr:rowOff>
    </xdr:from>
    <xdr:to>
      <xdr:col>3</xdr:col>
      <xdr:colOff>206375</xdr:colOff>
      <xdr:row>16</xdr:row>
      <xdr:rowOff>63322</xdr:rowOff>
    </xdr:to>
    <xdr:cxnSp macro="">
      <xdr:nvCxnSpPr>
        <xdr:cNvPr id="59" name="直線コネクタ 58"/>
        <xdr:cNvCxnSpPr/>
      </xdr:nvCxnSpPr>
      <xdr:spPr bwMode="auto">
        <a:xfrm>
          <a:off x="2908300" y="2848051"/>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121374</xdr:rowOff>
    </xdr:from>
    <xdr:to>
      <xdr:col>5</xdr:col>
      <xdr:colOff>34925</xdr:colOff>
      <xdr:row>17</xdr:row>
      <xdr:rowOff>51524</xdr:rowOff>
    </xdr:to>
    <xdr:sp macro="" textlink="">
      <xdr:nvSpPr>
        <xdr:cNvPr id="69" name="円/楕円 68"/>
        <xdr:cNvSpPr/>
      </xdr:nvSpPr>
      <xdr:spPr bwMode="auto">
        <a:xfrm>
          <a:off x="5600700" y="291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137901</xdr:rowOff>
    </xdr:from>
    <xdr:ext cx="762000" cy="259045"/>
    <xdr:sp macro="" textlink="">
      <xdr:nvSpPr>
        <xdr:cNvPr id="70" name="人口1人当たり決算額の推移該当値テキスト130"/>
        <xdr:cNvSpPr txBox="1"/>
      </xdr:nvSpPr>
      <xdr:spPr>
        <a:xfrm>
          <a:off x="5740400" y="275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77051</xdr:rowOff>
    </xdr:from>
    <xdr:to>
      <xdr:col>4</xdr:col>
      <xdr:colOff>520700</xdr:colOff>
      <xdr:row>17</xdr:row>
      <xdr:rowOff>7201</xdr:rowOff>
    </xdr:to>
    <xdr:sp macro="" textlink="">
      <xdr:nvSpPr>
        <xdr:cNvPr id="71" name="円/楕円 70"/>
        <xdr:cNvSpPr/>
      </xdr:nvSpPr>
      <xdr:spPr bwMode="auto">
        <a:xfrm>
          <a:off x="4953000" y="286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17378</xdr:rowOff>
    </xdr:from>
    <xdr:ext cx="736600" cy="259045"/>
    <xdr:sp macro="" textlink="">
      <xdr:nvSpPr>
        <xdr:cNvPr id="72" name="テキスト ボックス 71"/>
        <xdr:cNvSpPr txBox="1"/>
      </xdr:nvSpPr>
      <xdr:spPr>
        <a:xfrm>
          <a:off x="4622800" y="2636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3721</xdr:rowOff>
    </xdr:from>
    <xdr:to>
      <xdr:col>3</xdr:col>
      <xdr:colOff>955675</xdr:colOff>
      <xdr:row>16</xdr:row>
      <xdr:rowOff>105321</xdr:rowOff>
    </xdr:to>
    <xdr:sp macro="" textlink="">
      <xdr:nvSpPr>
        <xdr:cNvPr id="73" name="円/楕円 72"/>
        <xdr:cNvSpPr/>
      </xdr:nvSpPr>
      <xdr:spPr bwMode="auto">
        <a:xfrm>
          <a:off x="4254500" y="27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115498</xdr:rowOff>
    </xdr:from>
    <xdr:ext cx="762000" cy="259045"/>
    <xdr:sp macro="" textlink="">
      <xdr:nvSpPr>
        <xdr:cNvPr id="74" name="テキスト ボックス 73"/>
        <xdr:cNvSpPr txBox="1"/>
      </xdr:nvSpPr>
      <xdr:spPr>
        <a:xfrm>
          <a:off x="3924300" y="25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12522</xdr:rowOff>
    </xdr:from>
    <xdr:to>
      <xdr:col>3</xdr:col>
      <xdr:colOff>257175</xdr:colOff>
      <xdr:row>16</xdr:row>
      <xdr:rowOff>114122</xdr:rowOff>
    </xdr:to>
    <xdr:sp macro="" textlink="">
      <xdr:nvSpPr>
        <xdr:cNvPr id="75" name="円/楕円 74"/>
        <xdr:cNvSpPr/>
      </xdr:nvSpPr>
      <xdr:spPr bwMode="auto">
        <a:xfrm>
          <a:off x="3556000" y="2803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124299</xdr:rowOff>
    </xdr:from>
    <xdr:ext cx="762000" cy="259045"/>
    <xdr:sp macro="" textlink="">
      <xdr:nvSpPr>
        <xdr:cNvPr id="76" name="テキスト ボックス 75"/>
        <xdr:cNvSpPr txBox="1"/>
      </xdr:nvSpPr>
      <xdr:spPr>
        <a:xfrm>
          <a:off x="3225800" y="257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6426</xdr:rowOff>
    </xdr:from>
    <xdr:to>
      <xdr:col>2</xdr:col>
      <xdr:colOff>692150</xdr:colOff>
      <xdr:row>16</xdr:row>
      <xdr:rowOff>108026</xdr:rowOff>
    </xdr:to>
    <xdr:sp macro="" textlink="">
      <xdr:nvSpPr>
        <xdr:cNvPr id="77" name="円/楕円 76"/>
        <xdr:cNvSpPr/>
      </xdr:nvSpPr>
      <xdr:spPr bwMode="auto">
        <a:xfrm>
          <a:off x="2857500" y="279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118203</xdr:rowOff>
    </xdr:from>
    <xdr:ext cx="762000" cy="259045"/>
    <xdr:sp macro="" textlink="">
      <xdr:nvSpPr>
        <xdr:cNvPr id="78" name="テキスト ボックス 77"/>
        <xdr:cNvSpPr txBox="1"/>
      </xdr:nvSpPr>
      <xdr:spPr>
        <a:xfrm>
          <a:off x="2527300" y="256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318369</xdr:rowOff>
    </xdr:from>
    <xdr:to>
      <xdr:col>4</xdr:col>
      <xdr:colOff>1117600</xdr:colOff>
      <xdr:row>37</xdr:row>
      <xdr:rowOff>318681</xdr:rowOff>
    </xdr:to>
    <xdr:cxnSp macro="">
      <xdr:nvCxnSpPr>
        <xdr:cNvPr id="112" name="直線コネクタ 111"/>
        <xdr:cNvCxnSpPr/>
      </xdr:nvCxnSpPr>
      <xdr:spPr bwMode="auto">
        <a:xfrm>
          <a:off x="5003800" y="7443069"/>
          <a:ext cx="647700" cy="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283130</xdr:rowOff>
    </xdr:from>
    <xdr:to>
      <xdr:col>4</xdr:col>
      <xdr:colOff>469900</xdr:colOff>
      <xdr:row>37</xdr:row>
      <xdr:rowOff>318369</xdr:rowOff>
    </xdr:to>
    <xdr:cxnSp macro="">
      <xdr:nvCxnSpPr>
        <xdr:cNvPr id="115" name="直線コネクタ 114"/>
        <xdr:cNvCxnSpPr/>
      </xdr:nvCxnSpPr>
      <xdr:spPr bwMode="auto">
        <a:xfrm>
          <a:off x="4305300" y="7407830"/>
          <a:ext cx="698500" cy="3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283130</xdr:rowOff>
    </xdr:from>
    <xdr:to>
      <xdr:col>3</xdr:col>
      <xdr:colOff>904875</xdr:colOff>
      <xdr:row>37</xdr:row>
      <xdr:rowOff>288498</xdr:rowOff>
    </xdr:to>
    <xdr:cxnSp macro="">
      <xdr:nvCxnSpPr>
        <xdr:cNvPr id="118" name="直線コネクタ 117"/>
        <xdr:cNvCxnSpPr/>
      </xdr:nvCxnSpPr>
      <xdr:spPr bwMode="auto">
        <a:xfrm flipV="1">
          <a:off x="3606800" y="7407830"/>
          <a:ext cx="698500" cy="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275937</xdr:rowOff>
    </xdr:from>
    <xdr:to>
      <xdr:col>3</xdr:col>
      <xdr:colOff>206375</xdr:colOff>
      <xdr:row>37</xdr:row>
      <xdr:rowOff>288498</xdr:rowOff>
    </xdr:to>
    <xdr:cxnSp macro="">
      <xdr:nvCxnSpPr>
        <xdr:cNvPr id="121" name="直線コネクタ 120"/>
        <xdr:cNvCxnSpPr/>
      </xdr:nvCxnSpPr>
      <xdr:spPr bwMode="auto">
        <a:xfrm>
          <a:off x="2908300" y="7400637"/>
          <a:ext cx="698500" cy="1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267881</xdr:rowOff>
    </xdr:from>
    <xdr:to>
      <xdr:col>5</xdr:col>
      <xdr:colOff>34925</xdr:colOff>
      <xdr:row>38</xdr:row>
      <xdr:rowOff>26581</xdr:rowOff>
    </xdr:to>
    <xdr:sp macro="" textlink="">
      <xdr:nvSpPr>
        <xdr:cNvPr id="131" name="円/楕円 130"/>
        <xdr:cNvSpPr/>
      </xdr:nvSpPr>
      <xdr:spPr bwMode="auto">
        <a:xfrm>
          <a:off x="5600700" y="739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49458</xdr:rowOff>
    </xdr:from>
    <xdr:ext cx="762000" cy="259045"/>
    <xdr:sp macro="" textlink="">
      <xdr:nvSpPr>
        <xdr:cNvPr id="132" name="人口1人当たり決算額の推移該当値テキスト445"/>
        <xdr:cNvSpPr txBox="1"/>
      </xdr:nvSpPr>
      <xdr:spPr>
        <a:xfrm>
          <a:off x="5740400" y="717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267569</xdr:rowOff>
    </xdr:from>
    <xdr:to>
      <xdr:col>4</xdr:col>
      <xdr:colOff>520700</xdr:colOff>
      <xdr:row>38</xdr:row>
      <xdr:rowOff>26269</xdr:rowOff>
    </xdr:to>
    <xdr:sp macro="" textlink="">
      <xdr:nvSpPr>
        <xdr:cNvPr id="133" name="円/楕円 132"/>
        <xdr:cNvSpPr/>
      </xdr:nvSpPr>
      <xdr:spPr bwMode="auto">
        <a:xfrm>
          <a:off x="49530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11046</xdr:rowOff>
    </xdr:from>
    <xdr:ext cx="736600" cy="259045"/>
    <xdr:sp macro="" textlink="">
      <xdr:nvSpPr>
        <xdr:cNvPr id="134" name="テキスト ボックス 133"/>
        <xdr:cNvSpPr txBox="1"/>
      </xdr:nvSpPr>
      <xdr:spPr>
        <a:xfrm>
          <a:off x="4622800" y="747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232330</xdr:rowOff>
    </xdr:from>
    <xdr:to>
      <xdr:col>3</xdr:col>
      <xdr:colOff>955675</xdr:colOff>
      <xdr:row>37</xdr:row>
      <xdr:rowOff>333930</xdr:rowOff>
    </xdr:to>
    <xdr:sp macro="" textlink="">
      <xdr:nvSpPr>
        <xdr:cNvPr id="135" name="円/楕円 134"/>
        <xdr:cNvSpPr/>
      </xdr:nvSpPr>
      <xdr:spPr bwMode="auto">
        <a:xfrm>
          <a:off x="4254500" y="73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1207</xdr:rowOff>
    </xdr:from>
    <xdr:ext cx="762000" cy="259045"/>
    <xdr:sp macro="" textlink="">
      <xdr:nvSpPr>
        <xdr:cNvPr id="136" name="テキスト ボックス 135"/>
        <xdr:cNvSpPr txBox="1"/>
      </xdr:nvSpPr>
      <xdr:spPr>
        <a:xfrm>
          <a:off x="3924300" y="71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237698</xdr:rowOff>
    </xdr:from>
    <xdr:to>
      <xdr:col>3</xdr:col>
      <xdr:colOff>257175</xdr:colOff>
      <xdr:row>37</xdr:row>
      <xdr:rowOff>339298</xdr:rowOff>
    </xdr:to>
    <xdr:sp macro="" textlink="">
      <xdr:nvSpPr>
        <xdr:cNvPr id="137" name="円/楕円 136"/>
        <xdr:cNvSpPr/>
      </xdr:nvSpPr>
      <xdr:spPr bwMode="auto">
        <a:xfrm>
          <a:off x="3556000" y="736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6575</xdr:rowOff>
    </xdr:from>
    <xdr:ext cx="762000" cy="259045"/>
    <xdr:sp macro="" textlink="">
      <xdr:nvSpPr>
        <xdr:cNvPr id="138" name="テキスト ボックス 137"/>
        <xdr:cNvSpPr txBox="1"/>
      </xdr:nvSpPr>
      <xdr:spPr>
        <a:xfrm>
          <a:off x="3225800" y="713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225137</xdr:rowOff>
    </xdr:from>
    <xdr:to>
      <xdr:col>2</xdr:col>
      <xdr:colOff>692150</xdr:colOff>
      <xdr:row>37</xdr:row>
      <xdr:rowOff>326737</xdr:rowOff>
    </xdr:to>
    <xdr:sp macro="" textlink="">
      <xdr:nvSpPr>
        <xdr:cNvPr id="139" name="円/楕円 138"/>
        <xdr:cNvSpPr/>
      </xdr:nvSpPr>
      <xdr:spPr bwMode="auto">
        <a:xfrm>
          <a:off x="2857500" y="7349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165464</xdr:rowOff>
    </xdr:from>
    <xdr:ext cx="762000" cy="259045"/>
    <xdr:sp macro="" textlink="">
      <xdr:nvSpPr>
        <xdr:cNvPr id="140" name="テキスト ボックス 139"/>
        <xdr:cNvSpPr txBox="1"/>
      </xdr:nvSpPr>
      <xdr:spPr>
        <a:xfrm>
          <a:off x="2527300" y="711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積立金残高は経済対策交付金などの影響により増加してきた。実質収支については前年から微増となるよう年度末の基金積立などで調整してきた。実質単年度収支については、マイナスとならないよう実質収支額の調整を行っ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年度決算で実質収支が増えすぎたことから、結果として実質単年度収支も大きく増加している。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時点においては、全ての会計で実質黒字となっており、連結実質赤字比率はない。しかしながら、国保等の保険給付費の増などにより、繰出金により赤字を補てんしている状況から、今後も一般会計に限らず、特別会計の財政状況もチェック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年度については元利償還金の減、平成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年度については、地域総合整備資金貸付金の繰上償還により、算入公債費等の額が増となったことにより、実質公債費比率の分子が減となっている。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や公営企業債等繰入見込額などの減による将来負担額の減及び充当可能基金残高の増により、分子がマイナスとなっている。今後数年は充当可能基金は増加予定であるが、基金残高について留意し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15203943</v>
      </c>
      <c r="BO4" s="349"/>
      <c r="BP4" s="349"/>
      <c r="BQ4" s="349"/>
      <c r="BR4" s="349"/>
      <c r="BS4" s="349"/>
      <c r="BT4" s="349"/>
      <c r="BU4" s="350"/>
      <c r="BV4" s="348">
        <v>15462435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14604768</v>
      </c>
      <c r="BO5" s="386"/>
      <c r="BP5" s="386"/>
      <c r="BQ5" s="386"/>
      <c r="BR5" s="386"/>
      <c r="BS5" s="386"/>
      <c r="BT5" s="386"/>
      <c r="BU5" s="387"/>
      <c r="BV5" s="385">
        <v>14980422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87.4</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599175</v>
      </c>
      <c r="BO6" s="386"/>
      <c r="BP6" s="386"/>
      <c r="BQ6" s="386"/>
      <c r="BR6" s="386"/>
      <c r="BS6" s="386"/>
      <c r="BT6" s="386"/>
      <c r="BU6" s="387"/>
      <c r="BV6" s="385">
        <v>482013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88425</v>
      </c>
      <c r="BO7" s="386"/>
      <c r="BP7" s="386"/>
      <c r="BQ7" s="386"/>
      <c r="BR7" s="386"/>
      <c r="BS7" s="386"/>
      <c r="BT7" s="386"/>
      <c r="BU7" s="387"/>
      <c r="BV7" s="385">
        <v>160895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9226561</v>
      </c>
      <c r="CU7" s="386"/>
      <c r="CV7" s="386"/>
      <c r="CW7" s="386"/>
      <c r="CX7" s="386"/>
      <c r="CY7" s="386"/>
      <c r="CZ7" s="386"/>
      <c r="DA7" s="387"/>
      <c r="DB7" s="385">
        <v>9204723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510750</v>
      </c>
      <c r="BO8" s="386"/>
      <c r="BP8" s="386"/>
      <c r="BQ8" s="386"/>
      <c r="BR8" s="386"/>
      <c r="BS8" s="386"/>
      <c r="BT8" s="386"/>
      <c r="BU8" s="387"/>
      <c r="BV8" s="385">
        <v>321118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23906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189632</v>
      </c>
      <c r="BO9" s="386"/>
      <c r="BP9" s="386"/>
      <c r="BQ9" s="386"/>
      <c r="BR9" s="386"/>
      <c r="BS9" s="386"/>
      <c r="BT9" s="386"/>
      <c r="BU9" s="387"/>
      <c r="BV9" s="385">
        <v>20154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18.899999999999999</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25114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331406</v>
      </c>
      <c r="BO10" s="386"/>
      <c r="BP10" s="386"/>
      <c r="BQ10" s="386"/>
      <c r="BR10" s="386"/>
      <c r="BS10" s="386"/>
      <c r="BT10" s="386"/>
      <c r="BU10" s="387"/>
      <c r="BV10" s="385">
        <v>151071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23685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23387</v>
      </c>
      <c r="S13" s="467"/>
      <c r="T13" s="467"/>
      <c r="U13" s="467"/>
      <c r="V13" s="468"/>
      <c r="W13" s="401" t="s">
        <v>123</v>
      </c>
      <c r="X13" s="402"/>
      <c r="Y13" s="402"/>
      <c r="Z13" s="402"/>
      <c r="AA13" s="402"/>
      <c r="AB13" s="392"/>
      <c r="AC13" s="436">
        <v>1596</v>
      </c>
      <c r="AD13" s="437"/>
      <c r="AE13" s="437"/>
      <c r="AF13" s="437"/>
      <c r="AG13" s="476"/>
      <c r="AH13" s="436">
        <v>2145</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521038</v>
      </c>
      <c r="BO13" s="386"/>
      <c r="BP13" s="386"/>
      <c r="BQ13" s="386"/>
      <c r="BR13" s="386"/>
      <c r="BS13" s="386"/>
      <c r="BT13" s="386"/>
      <c r="BU13" s="387"/>
      <c r="BV13" s="385">
        <v>171225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23847</v>
      </c>
      <c r="S14" s="467"/>
      <c r="T14" s="467"/>
      <c r="U14" s="467"/>
      <c r="V14" s="468"/>
      <c r="W14" s="375"/>
      <c r="X14" s="376"/>
      <c r="Y14" s="376"/>
      <c r="Z14" s="376"/>
      <c r="AA14" s="376"/>
      <c r="AB14" s="365"/>
      <c r="AC14" s="469">
        <v>15.2</v>
      </c>
      <c r="AD14" s="470"/>
      <c r="AE14" s="470"/>
      <c r="AF14" s="470"/>
      <c r="AG14" s="471"/>
      <c r="AH14" s="469">
        <v>18.3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23560</v>
      </c>
      <c r="S15" s="467"/>
      <c r="T15" s="467"/>
      <c r="U15" s="467"/>
      <c r="V15" s="468"/>
      <c r="W15" s="401" t="s">
        <v>129</v>
      </c>
      <c r="X15" s="402"/>
      <c r="Y15" s="402"/>
      <c r="Z15" s="402"/>
      <c r="AA15" s="402"/>
      <c r="AB15" s="392"/>
      <c r="AC15" s="436">
        <v>3046</v>
      </c>
      <c r="AD15" s="437"/>
      <c r="AE15" s="437"/>
      <c r="AF15" s="437"/>
      <c r="AG15" s="476"/>
      <c r="AH15" s="436">
        <v>3278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1996195</v>
      </c>
      <c r="BO15" s="349"/>
      <c r="BP15" s="349"/>
      <c r="BQ15" s="349"/>
      <c r="BR15" s="349"/>
      <c r="BS15" s="349"/>
      <c r="BT15" s="349"/>
      <c r="BU15" s="350"/>
      <c r="BV15" s="348">
        <v>1977901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7023752</v>
      </c>
      <c r="BO16" s="386"/>
      <c r="BP16" s="386"/>
      <c r="BQ16" s="386"/>
      <c r="BR16" s="386"/>
      <c r="BS16" s="386"/>
      <c r="BT16" s="386"/>
      <c r="BU16" s="387"/>
      <c r="BV16" s="385">
        <v>7054617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5875</v>
      </c>
      <c r="AD17" s="437"/>
      <c r="AE17" s="437"/>
      <c r="AF17" s="437"/>
      <c r="AG17" s="476"/>
      <c r="AH17" s="436">
        <v>6292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2555602</v>
      </c>
      <c r="BO17" s="386"/>
      <c r="BP17" s="386"/>
      <c r="BQ17" s="386"/>
      <c r="BR17" s="386"/>
      <c r="BS17" s="386"/>
      <c r="BT17" s="386"/>
      <c r="BU17" s="387"/>
      <c r="BV17" s="385">
        <v>2533634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206.65</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53.6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8050668</v>
      </c>
      <c r="BO18" s="386"/>
      <c r="BP18" s="386"/>
      <c r="BQ18" s="386"/>
      <c r="BR18" s="386"/>
      <c r="BS18" s="386"/>
      <c r="BT18" s="386"/>
      <c r="BU18" s="387"/>
      <c r="BV18" s="385">
        <v>8017058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10537543</v>
      </c>
      <c r="BO19" s="386"/>
      <c r="BP19" s="386"/>
      <c r="BQ19" s="386"/>
      <c r="BR19" s="386"/>
      <c r="BS19" s="386"/>
      <c r="BT19" s="386"/>
      <c r="BU19" s="387"/>
      <c r="BV19" s="385">
        <v>10345623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9665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17562047</v>
      </c>
      <c r="BO23" s="386"/>
      <c r="BP23" s="386"/>
      <c r="BQ23" s="386"/>
      <c r="BR23" s="386"/>
      <c r="BS23" s="386"/>
      <c r="BT23" s="386"/>
      <c r="BU23" s="387"/>
      <c r="BV23" s="385">
        <v>18031535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8100</v>
      </c>
      <c r="R24" s="437"/>
      <c r="S24" s="437"/>
      <c r="T24" s="437"/>
      <c r="U24" s="437"/>
      <c r="V24" s="476"/>
      <c r="W24" s="531"/>
      <c r="X24" s="519"/>
      <c r="Y24" s="520"/>
      <c r="Z24" s="435" t="s">
        <v>152</v>
      </c>
      <c r="AA24" s="415"/>
      <c r="AB24" s="415"/>
      <c r="AC24" s="415"/>
      <c r="AD24" s="415"/>
      <c r="AE24" s="415"/>
      <c r="AF24" s="415"/>
      <c r="AG24" s="416"/>
      <c r="AH24" s="436">
        <v>268</v>
      </c>
      <c r="AI24" s="437"/>
      <c r="AJ24" s="437"/>
      <c r="AK24" s="437"/>
      <c r="AL24" s="476"/>
      <c r="AM24" s="436">
        <v>868320</v>
      </c>
      <c r="AN24" s="437"/>
      <c r="AO24" s="437"/>
      <c r="AP24" s="437"/>
      <c r="AQ24" s="437"/>
      <c r="AR24" s="476"/>
      <c r="AS24" s="436">
        <v>3240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13453256</v>
      </c>
      <c r="BO24" s="386"/>
      <c r="BP24" s="386"/>
      <c r="BQ24" s="386"/>
      <c r="BR24" s="386"/>
      <c r="BS24" s="386"/>
      <c r="BT24" s="386"/>
      <c r="BU24" s="387"/>
      <c r="BV24" s="385">
        <v>13562678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6500</v>
      </c>
      <c r="R25" s="437"/>
      <c r="S25" s="437"/>
      <c r="T25" s="437"/>
      <c r="U25" s="437"/>
      <c r="V25" s="476"/>
      <c r="W25" s="531"/>
      <c r="X25" s="519"/>
      <c r="Y25" s="520"/>
      <c r="Z25" s="435" t="s">
        <v>155</v>
      </c>
      <c r="AA25" s="415"/>
      <c r="AB25" s="415"/>
      <c r="AC25" s="415"/>
      <c r="AD25" s="415"/>
      <c r="AE25" s="415"/>
      <c r="AF25" s="415"/>
      <c r="AG25" s="416"/>
      <c r="AH25" s="436">
        <v>44</v>
      </c>
      <c r="AI25" s="437"/>
      <c r="AJ25" s="437"/>
      <c r="AK25" s="437"/>
      <c r="AL25" s="476"/>
      <c r="AM25" s="436">
        <v>131252</v>
      </c>
      <c r="AN25" s="437"/>
      <c r="AO25" s="437"/>
      <c r="AP25" s="437"/>
      <c r="AQ25" s="437"/>
      <c r="AR25" s="476"/>
      <c r="AS25" s="436">
        <v>2983</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756980</v>
      </c>
      <c r="BO25" s="349"/>
      <c r="BP25" s="349"/>
      <c r="BQ25" s="349"/>
      <c r="BR25" s="349"/>
      <c r="BS25" s="349"/>
      <c r="BT25" s="349"/>
      <c r="BU25" s="350"/>
      <c r="BV25" s="348">
        <v>663245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5700</v>
      </c>
      <c r="R26" s="437"/>
      <c r="S26" s="437"/>
      <c r="T26" s="437"/>
      <c r="U26" s="437"/>
      <c r="V26" s="476"/>
      <c r="W26" s="531"/>
      <c r="X26" s="519"/>
      <c r="Y26" s="520"/>
      <c r="Z26" s="435" t="s">
        <v>158</v>
      </c>
      <c r="AA26" s="539"/>
      <c r="AB26" s="539"/>
      <c r="AC26" s="539"/>
      <c r="AD26" s="539"/>
      <c r="AE26" s="539"/>
      <c r="AF26" s="539"/>
      <c r="AG26" s="540"/>
      <c r="AH26" s="436">
        <v>1</v>
      </c>
      <c r="AI26" s="437"/>
      <c r="AJ26" s="437"/>
      <c r="AK26" s="437"/>
      <c r="AL26" s="476"/>
      <c r="AM26" s="436">
        <v>4074</v>
      </c>
      <c r="AN26" s="437"/>
      <c r="AO26" s="437"/>
      <c r="AP26" s="437"/>
      <c r="AQ26" s="437"/>
      <c r="AR26" s="476"/>
      <c r="AS26" s="436">
        <v>4074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4000</v>
      </c>
      <c r="R27" s="437"/>
      <c r="S27" s="437"/>
      <c r="T27" s="437"/>
      <c r="U27" s="437"/>
      <c r="V27" s="476"/>
      <c r="W27" s="531"/>
      <c r="X27" s="519"/>
      <c r="Y27" s="520"/>
      <c r="Z27" s="435" t="s">
        <v>161</v>
      </c>
      <c r="AA27" s="415"/>
      <c r="AB27" s="415"/>
      <c r="AC27" s="415"/>
      <c r="AD27" s="415"/>
      <c r="AE27" s="415"/>
      <c r="AF27" s="415"/>
      <c r="AG27" s="416"/>
      <c r="AH27" s="436">
        <v>9</v>
      </c>
      <c r="AI27" s="437"/>
      <c r="AJ27" s="437"/>
      <c r="AK27" s="437"/>
      <c r="AL27" s="476"/>
      <c r="AM27" s="436">
        <v>25578</v>
      </c>
      <c r="AN27" s="437"/>
      <c r="AO27" s="437"/>
      <c r="AP27" s="437"/>
      <c r="AQ27" s="437"/>
      <c r="AR27" s="476"/>
      <c r="AS27" s="436">
        <v>2842</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458713</v>
      </c>
      <c r="BO27" s="553"/>
      <c r="BP27" s="553"/>
      <c r="BQ27" s="553"/>
      <c r="BR27" s="553"/>
      <c r="BS27" s="553"/>
      <c r="BT27" s="553"/>
      <c r="BU27" s="554"/>
      <c r="BV27" s="552">
        <v>458713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3600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2085129</v>
      </c>
      <c r="BO28" s="349"/>
      <c r="BP28" s="349"/>
      <c r="BQ28" s="349"/>
      <c r="BR28" s="349"/>
      <c r="BS28" s="349"/>
      <c r="BT28" s="349"/>
      <c r="BU28" s="350"/>
      <c r="BV28" s="348">
        <v>1753723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18</v>
      </c>
      <c r="M29" s="437"/>
      <c r="N29" s="437"/>
      <c r="O29" s="437"/>
      <c r="P29" s="476"/>
      <c r="Q29" s="436">
        <v>3400</v>
      </c>
      <c r="R29" s="437"/>
      <c r="S29" s="437"/>
      <c r="T29" s="437"/>
      <c r="U29" s="437"/>
      <c r="V29" s="476"/>
      <c r="W29" s="531"/>
      <c r="X29" s="519"/>
      <c r="Y29" s="520"/>
      <c r="Z29" s="435" t="s">
        <v>168</v>
      </c>
      <c r="AA29" s="415"/>
      <c r="AB29" s="415"/>
      <c r="AC29" s="415"/>
      <c r="AD29" s="415"/>
      <c r="AE29" s="415"/>
      <c r="AF29" s="415"/>
      <c r="AG29" s="416"/>
      <c r="AH29" s="436">
        <v>277</v>
      </c>
      <c r="AI29" s="437"/>
      <c r="AJ29" s="437"/>
      <c r="AK29" s="437"/>
      <c r="AL29" s="476"/>
      <c r="AM29" s="436">
        <v>893898</v>
      </c>
      <c r="AN29" s="437"/>
      <c r="AO29" s="437"/>
      <c r="AP29" s="437"/>
      <c r="AQ29" s="437"/>
      <c r="AR29" s="476"/>
      <c r="AS29" s="436">
        <v>3227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2805591</v>
      </c>
      <c r="BO29" s="386"/>
      <c r="BP29" s="386"/>
      <c r="BQ29" s="386"/>
      <c r="BR29" s="386"/>
      <c r="BS29" s="386"/>
      <c r="BT29" s="386"/>
      <c r="BU29" s="387"/>
      <c r="BV29" s="385">
        <v>2304958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99.1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4856800</v>
      </c>
      <c r="BO30" s="553"/>
      <c r="BP30" s="553"/>
      <c r="BQ30" s="553"/>
      <c r="BR30" s="553"/>
      <c r="BS30" s="553"/>
      <c r="BT30" s="553"/>
      <c r="BU30" s="554"/>
      <c r="BV30" s="552">
        <v>4697119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宇佐・高田・国東広域事務組合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豊後高田市土地開発公社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ケーブルネットワーク事業特別会計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大分県交通災害共済組合（交通災害共済事業会計）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（株）スパランド真玉</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特定環境保全公共下水道事業特別会計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大分県市町村会館管理組合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（社）豊後高田市農業公社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IF('各会計、関係団体の財政状況及び健全化判断比率'!B35="","",'各会計、関係団体の財政状況及び健全化判断比率'!B35)</f>
        <v>農業集落排水事業特別会計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大分県後期高齢者医療広域連合（普通会計）</v>
      </c>
      <c r="BZ37" s="565"/>
      <c r="CA37" s="565"/>
      <c r="CB37" s="565"/>
      <c r="CC37" s="565"/>
      <c r="CD37" s="565"/>
      <c r="CE37" s="565"/>
      <c r="CF37" s="565"/>
      <c r="CG37" s="565"/>
      <c r="CH37" s="565"/>
      <c r="CI37" s="565"/>
      <c r="CJ37" s="565"/>
      <c r="CK37" s="565"/>
      <c r="CL37" s="565"/>
      <c r="CM37" s="565"/>
      <c r="CN37" s="165"/>
      <c r="CO37" s="564">
        <f t="shared" si="3"/>
        <v>20</v>
      </c>
      <c r="CP37" s="564"/>
      <c r="CQ37" s="565" t="str">
        <f>IF('各会計、関係団体の財政状況及び健全化判断比率'!BS10="","",'各会計、関係団体の財政状況及び健全化判断比率'!BS10)</f>
        <v>豊後高田市観光まちづくり（株）</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11</v>
      </c>
      <c r="BF38" s="564"/>
      <c r="BG38" s="565" t="str">
        <f>IF('各会計、関係団体の財政状況及び健全化判断比率'!B36="","",'各会計、関係団体の財政状況及び健全化判断比率'!B36)</f>
        <v>漁業集落排水事業特別会計</v>
      </c>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大分県後期高齢者医療広域連合（後期高齢者医療特別会計）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67" t="s">
        <v>23</v>
      </c>
      <c r="C41" s="1168"/>
      <c r="D41" s="81"/>
      <c r="E41" s="1173" t="s">
        <v>24</v>
      </c>
      <c r="F41" s="1173"/>
      <c r="G41" s="1173"/>
      <c r="H41" s="1174"/>
      <c r="I41" s="82">
        <v>18889</v>
      </c>
      <c r="J41" s="83">
        <v>18452</v>
      </c>
      <c r="K41" s="83">
        <v>17946</v>
      </c>
      <c r="L41" s="83">
        <v>18032</v>
      </c>
      <c r="M41" s="84">
        <v>17562</v>
      </c>
    </row>
    <row r="42" spans="2:13" ht="27.75" customHeight="1">
      <c r="B42" s="1169"/>
      <c r="C42" s="1170"/>
      <c r="D42" s="85"/>
      <c r="E42" s="1175" t="s">
        <v>25</v>
      </c>
      <c r="F42" s="1175"/>
      <c r="G42" s="1175"/>
      <c r="H42" s="1176"/>
      <c r="I42" s="86">
        <v>202</v>
      </c>
      <c r="J42" s="87">
        <v>170</v>
      </c>
      <c r="K42" s="87">
        <v>155</v>
      </c>
      <c r="L42" s="87">
        <v>108</v>
      </c>
      <c r="M42" s="88">
        <v>86</v>
      </c>
    </row>
    <row r="43" spans="2:13" ht="27.75" customHeight="1">
      <c r="B43" s="1169"/>
      <c r="C43" s="1170"/>
      <c r="D43" s="85"/>
      <c r="E43" s="1175" t="s">
        <v>26</v>
      </c>
      <c r="F43" s="1175"/>
      <c r="G43" s="1175"/>
      <c r="H43" s="1176"/>
      <c r="I43" s="86">
        <v>7876</v>
      </c>
      <c r="J43" s="87">
        <v>7250</v>
      </c>
      <c r="K43" s="87">
        <v>6681</v>
      </c>
      <c r="L43" s="87">
        <v>5867</v>
      </c>
      <c r="M43" s="88">
        <v>5565</v>
      </c>
    </row>
    <row r="44" spans="2:13" ht="27.75" customHeight="1">
      <c r="B44" s="1169"/>
      <c r="C44" s="1170"/>
      <c r="D44" s="85"/>
      <c r="E44" s="1175" t="s">
        <v>27</v>
      </c>
      <c r="F44" s="1175"/>
      <c r="G44" s="1175"/>
      <c r="H44" s="1176"/>
      <c r="I44" s="86" t="s">
        <v>477</v>
      </c>
      <c r="J44" s="87" t="s">
        <v>477</v>
      </c>
      <c r="K44" s="87" t="s">
        <v>477</v>
      </c>
      <c r="L44" s="87" t="s">
        <v>477</v>
      </c>
      <c r="M44" s="88" t="s">
        <v>477</v>
      </c>
    </row>
    <row r="45" spans="2:13" ht="27.75" customHeight="1">
      <c r="B45" s="1169"/>
      <c r="C45" s="1170"/>
      <c r="D45" s="85"/>
      <c r="E45" s="1175" t="s">
        <v>28</v>
      </c>
      <c r="F45" s="1175"/>
      <c r="G45" s="1175"/>
      <c r="H45" s="1176"/>
      <c r="I45" s="86">
        <v>3034</v>
      </c>
      <c r="J45" s="87">
        <v>2889</v>
      </c>
      <c r="K45" s="87">
        <v>2721</v>
      </c>
      <c r="L45" s="87">
        <v>2609</v>
      </c>
      <c r="M45" s="88">
        <v>2611</v>
      </c>
    </row>
    <row r="46" spans="2:13" ht="27.75" customHeight="1">
      <c r="B46" s="1169"/>
      <c r="C46" s="1170"/>
      <c r="D46" s="85"/>
      <c r="E46" s="1175" t="s">
        <v>29</v>
      </c>
      <c r="F46" s="1175"/>
      <c r="G46" s="1175"/>
      <c r="H46" s="1176"/>
      <c r="I46" s="86">
        <v>4</v>
      </c>
      <c r="J46" s="87">
        <v>3</v>
      </c>
      <c r="K46" s="87">
        <v>2</v>
      </c>
      <c r="L46" s="87" t="s">
        <v>477</v>
      </c>
      <c r="M46" s="88" t="s">
        <v>477</v>
      </c>
    </row>
    <row r="47" spans="2:13" ht="27.75" customHeight="1">
      <c r="B47" s="1169"/>
      <c r="C47" s="1170"/>
      <c r="D47" s="85"/>
      <c r="E47" s="1175" t="s">
        <v>30</v>
      </c>
      <c r="F47" s="1175"/>
      <c r="G47" s="1175"/>
      <c r="H47" s="1176"/>
      <c r="I47" s="86" t="s">
        <v>477</v>
      </c>
      <c r="J47" s="87" t="s">
        <v>477</v>
      </c>
      <c r="K47" s="87" t="s">
        <v>477</v>
      </c>
      <c r="L47" s="87" t="s">
        <v>477</v>
      </c>
      <c r="M47" s="88" t="s">
        <v>477</v>
      </c>
    </row>
    <row r="48" spans="2:13" ht="27.75" customHeight="1">
      <c r="B48" s="1171"/>
      <c r="C48" s="1172"/>
      <c r="D48" s="85"/>
      <c r="E48" s="1175" t="s">
        <v>31</v>
      </c>
      <c r="F48" s="1175"/>
      <c r="G48" s="1175"/>
      <c r="H48" s="1176"/>
      <c r="I48" s="86" t="s">
        <v>477</v>
      </c>
      <c r="J48" s="87" t="s">
        <v>477</v>
      </c>
      <c r="K48" s="87" t="s">
        <v>477</v>
      </c>
      <c r="L48" s="87" t="s">
        <v>477</v>
      </c>
      <c r="M48" s="88" t="s">
        <v>477</v>
      </c>
    </row>
    <row r="49" spans="2:13" ht="27.75" customHeight="1">
      <c r="B49" s="1177" t="s">
        <v>32</v>
      </c>
      <c r="C49" s="1178"/>
      <c r="D49" s="89"/>
      <c r="E49" s="1175" t="s">
        <v>33</v>
      </c>
      <c r="F49" s="1175"/>
      <c r="G49" s="1175"/>
      <c r="H49" s="1176"/>
      <c r="I49" s="86">
        <v>5998</v>
      </c>
      <c r="J49" s="87">
        <v>7092</v>
      </c>
      <c r="K49" s="87">
        <v>7747</v>
      </c>
      <c r="L49" s="87">
        <v>8465</v>
      </c>
      <c r="M49" s="88">
        <v>9374</v>
      </c>
    </row>
    <row r="50" spans="2:13" ht="27.75" customHeight="1">
      <c r="B50" s="1169"/>
      <c r="C50" s="1170"/>
      <c r="D50" s="85"/>
      <c r="E50" s="1175" t="s">
        <v>34</v>
      </c>
      <c r="F50" s="1175"/>
      <c r="G50" s="1175"/>
      <c r="H50" s="1176"/>
      <c r="I50" s="86">
        <v>1334</v>
      </c>
      <c r="J50" s="87">
        <v>1209</v>
      </c>
      <c r="K50" s="87">
        <v>1100</v>
      </c>
      <c r="L50" s="87">
        <v>820</v>
      </c>
      <c r="M50" s="88">
        <v>707</v>
      </c>
    </row>
    <row r="51" spans="2:13" ht="27.75" customHeight="1">
      <c r="B51" s="1171"/>
      <c r="C51" s="1172"/>
      <c r="D51" s="85"/>
      <c r="E51" s="1175" t="s">
        <v>35</v>
      </c>
      <c r="F51" s="1175"/>
      <c r="G51" s="1175"/>
      <c r="H51" s="1176"/>
      <c r="I51" s="86">
        <v>18052</v>
      </c>
      <c r="J51" s="87">
        <v>17747</v>
      </c>
      <c r="K51" s="87">
        <v>17981</v>
      </c>
      <c r="L51" s="87">
        <v>17997</v>
      </c>
      <c r="M51" s="88">
        <v>17503</v>
      </c>
    </row>
    <row r="52" spans="2:13" ht="27.75" customHeight="1" thickBot="1">
      <c r="B52" s="1179" t="s">
        <v>36</v>
      </c>
      <c r="C52" s="1180"/>
      <c r="D52" s="90"/>
      <c r="E52" s="1181" t="s">
        <v>37</v>
      </c>
      <c r="F52" s="1181"/>
      <c r="G52" s="1181"/>
      <c r="H52" s="1182"/>
      <c r="I52" s="91">
        <v>4621</v>
      </c>
      <c r="J52" s="92">
        <v>2714</v>
      </c>
      <c r="K52" s="92">
        <v>677</v>
      </c>
      <c r="L52" s="92">
        <v>-667</v>
      </c>
      <c r="M52" s="93">
        <v>-1761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82816</v>
      </c>
      <c r="E3" s="116"/>
      <c r="F3" s="117">
        <v>79008</v>
      </c>
      <c r="G3" s="118"/>
      <c r="H3" s="119"/>
    </row>
    <row r="4" spans="1:8">
      <c r="A4" s="120"/>
      <c r="B4" s="121"/>
      <c r="C4" s="122"/>
      <c r="D4" s="123">
        <v>38578</v>
      </c>
      <c r="E4" s="124"/>
      <c r="F4" s="125">
        <v>46014</v>
      </c>
      <c r="G4" s="126"/>
      <c r="H4" s="127"/>
    </row>
    <row r="5" spans="1:8">
      <c r="A5" s="108" t="s">
        <v>511</v>
      </c>
      <c r="B5" s="113"/>
      <c r="C5" s="114"/>
      <c r="D5" s="115">
        <v>128567</v>
      </c>
      <c r="E5" s="116"/>
      <c r="F5" s="117">
        <v>86381</v>
      </c>
      <c r="G5" s="118"/>
      <c r="H5" s="119"/>
    </row>
    <row r="6" spans="1:8">
      <c r="A6" s="120"/>
      <c r="B6" s="121"/>
      <c r="C6" s="122"/>
      <c r="D6" s="123">
        <v>64961</v>
      </c>
      <c r="E6" s="124"/>
      <c r="F6" s="125">
        <v>41242</v>
      </c>
      <c r="G6" s="126"/>
      <c r="H6" s="127"/>
    </row>
    <row r="7" spans="1:8">
      <c r="A7" s="108" t="s">
        <v>512</v>
      </c>
      <c r="B7" s="113"/>
      <c r="C7" s="114"/>
      <c r="D7" s="115">
        <v>82502</v>
      </c>
      <c r="E7" s="116"/>
      <c r="F7" s="117">
        <v>67201</v>
      </c>
      <c r="G7" s="118"/>
      <c r="H7" s="119"/>
    </row>
    <row r="8" spans="1:8">
      <c r="A8" s="120"/>
      <c r="B8" s="121"/>
      <c r="C8" s="122"/>
      <c r="D8" s="123">
        <v>63960</v>
      </c>
      <c r="E8" s="124"/>
      <c r="F8" s="125">
        <v>35210</v>
      </c>
      <c r="G8" s="126"/>
      <c r="H8" s="127"/>
    </row>
    <row r="9" spans="1:8">
      <c r="A9" s="108" t="s">
        <v>513</v>
      </c>
      <c r="B9" s="113"/>
      <c r="C9" s="114"/>
      <c r="D9" s="115">
        <v>95682</v>
      </c>
      <c r="E9" s="116"/>
      <c r="F9" s="117">
        <v>75709</v>
      </c>
      <c r="G9" s="118"/>
      <c r="H9" s="119"/>
    </row>
    <row r="10" spans="1:8">
      <c r="A10" s="120"/>
      <c r="B10" s="121"/>
      <c r="C10" s="122"/>
      <c r="D10" s="123">
        <v>60024</v>
      </c>
      <c r="E10" s="124"/>
      <c r="F10" s="125">
        <v>35212</v>
      </c>
      <c r="G10" s="126"/>
      <c r="H10" s="127"/>
    </row>
    <row r="11" spans="1:8">
      <c r="A11" s="108" t="s">
        <v>514</v>
      </c>
      <c r="B11" s="113"/>
      <c r="C11" s="114"/>
      <c r="D11" s="115">
        <v>80443</v>
      </c>
      <c r="E11" s="116"/>
      <c r="F11" s="117">
        <v>90961</v>
      </c>
      <c r="G11" s="118"/>
      <c r="H11" s="119"/>
    </row>
    <row r="12" spans="1:8">
      <c r="A12" s="120"/>
      <c r="B12" s="121"/>
      <c r="C12" s="128"/>
      <c r="D12" s="123">
        <v>33415</v>
      </c>
      <c r="E12" s="124"/>
      <c r="F12" s="125">
        <v>37720</v>
      </c>
      <c r="G12" s="126"/>
      <c r="H12" s="127"/>
    </row>
    <row r="13" spans="1:8">
      <c r="A13" s="108"/>
      <c r="B13" s="113"/>
      <c r="C13" s="129"/>
      <c r="D13" s="130">
        <v>94002</v>
      </c>
      <c r="E13" s="131"/>
      <c r="F13" s="132">
        <v>79852</v>
      </c>
      <c r="G13" s="133"/>
      <c r="H13" s="119"/>
    </row>
    <row r="14" spans="1:8">
      <c r="A14" s="120"/>
      <c r="B14" s="121"/>
      <c r="C14" s="122"/>
      <c r="D14" s="123">
        <v>52188</v>
      </c>
      <c r="E14" s="124"/>
      <c r="F14" s="125">
        <v>39080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7.23</v>
      </c>
      <c r="C19" s="134">
        <f>ROUND(VALUE(SUBSTITUTE(実質収支比率等に係る経年分析!G$48,"▲","-")),2)</f>
        <v>2.98</v>
      </c>
      <c r="D19" s="134">
        <f>ROUND(VALUE(SUBSTITUTE(実質収支比率等に係る経年分析!H$48,"▲","-")),2)</f>
        <v>3.23</v>
      </c>
      <c r="E19" s="134">
        <f>ROUND(VALUE(SUBSTITUTE(実質収支比率等に係る経年分析!I$48,"▲","-")),2)</f>
        <v>3.49</v>
      </c>
      <c r="F19" s="134">
        <f>ROUND(VALUE(SUBSTITUTE(実質収支比率等に係る経年分析!J$48,"▲","-")),2)</f>
        <v>5.54</v>
      </c>
    </row>
    <row r="20" spans="1:11">
      <c r="A20" s="134" t="s">
        <v>42</v>
      </c>
      <c r="B20" s="134">
        <f>ROUND(VALUE(SUBSTITUTE(実質収支比率等に係る経年分析!F$47,"▲","-")),2)</f>
        <v>16.260000000000002</v>
      </c>
      <c r="C20" s="134">
        <f>ROUND(VALUE(SUBSTITUTE(実質収支比率等に係る経年分析!G$47,"▲","-")),2)</f>
        <v>15.56</v>
      </c>
      <c r="D20" s="134">
        <f>ROUND(VALUE(SUBSTITUTE(実質収支比率等に係る経年分析!H$47,"▲","-")),2)</f>
        <v>17.190000000000001</v>
      </c>
      <c r="E20" s="134">
        <f>ROUND(VALUE(SUBSTITUTE(実質収支比率等に係る経年分析!I$47,"▲","-")),2)</f>
        <v>19.05</v>
      </c>
      <c r="F20" s="134">
        <f>ROUND(VALUE(SUBSTITUTE(実質収支比率等に係る経年分析!J$47,"▲","-")),2)</f>
        <v>22.6</v>
      </c>
    </row>
    <row r="21" spans="1:11">
      <c r="A21" s="134" t="s">
        <v>43</v>
      </c>
      <c r="B21" s="134">
        <f>IF(ISNUMBER(VALUE(SUBSTITUTE(実質収支比率等に係る経年分析!F$49,"▲","-"))),ROUND(VALUE(SUBSTITUTE(実質収支比率等に係る経年分析!F$49,"▲","-")),2),NA())</f>
        <v>5.94</v>
      </c>
      <c r="C21" s="134">
        <f>IF(ISNUMBER(VALUE(SUBSTITUTE(実質収支比率等に係る経年分析!G$49,"▲","-"))),ROUND(VALUE(SUBSTITUTE(実質収支比率等に係る経年分析!G$49,"▲","-")),2),NA())</f>
        <v>-3.92</v>
      </c>
      <c r="D21" s="134">
        <f>IF(ISNUMBER(VALUE(SUBSTITUTE(実質収支比率等に係る経年分析!H$49,"▲","-"))),ROUND(VALUE(SUBSTITUTE(実質収支比率等に係る経年分析!H$49,"▲","-")),2),NA())</f>
        <v>1.73</v>
      </c>
      <c r="E21" s="134">
        <f>IF(ISNUMBER(VALUE(SUBSTITUTE(実質収支比率等に係る経年分析!I$49,"▲","-"))),ROUND(VALUE(SUBSTITUTE(実質収支比率等に係る経年分析!I$49,"▲","-")),2),NA())</f>
        <v>1.86</v>
      </c>
      <c r="F21" s="134">
        <f>IF(ISNUMBER(VALUE(SUBSTITUTE(実質収支比率等に係る経年分析!J$49,"▲","-"))),ROUND(VALUE(SUBSTITUTE(実質収支比率等に係る経年分析!J$49,"▲","-")),2),NA())</f>
        <v>5.65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ケーブルネットワーク事業特別会計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1978</v>
      </c>
      <c r="E42" s="136"/>
      <c r="F42" s="136"/>
      <c r="G42" s="136">
        <f>'実質公債費比率（分子）の構造'!L$52</f>
        <v>2005</v>
      </c>
      <c r="H42" s="136"/>
      <c r="I42" s="136"/>
      <c r="J42" s="136">
        <f>'実質公債費比率（分子）の構造'!M$52</f>
        <v>2094</v>
      </c>
      <c r="K42" s="136"/>
      <c r="L42" s="136"/>
      <c r="M42" s="136">
        <f>'実質公債費比率（分子）の構造'!N$52</f>
        <v>2219</v>
      </c>
      <c r="N42" s="136"/>
      <c r="O42" s="136"/>
      <c r="P42" s="136">
        <f>'実質公債費比率（分子）の構造'!O$52</f>
        <v>2024</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43</v>
      </c>
      <c r="C44" s="136"/>
      <c r="D44" s="136"/>
      <c r="E44" s="136">
        <f>'実質公債費比率（分子）の構造'!L$50</f>
        <v>41</v>
      </c>
      <c r="F44" s="136"/>
      <c r="G44" s="136"/>
      <c r="H44" s="136">
        <f>'実質公債費比率（分子）の構造'!M$50</f>
        <v>38</v>
      </c>
      <c r="I44" s="136"/>
      <c r="J44" s="136"/>
      <c r="K44" s="136">
        <f>'実質公債費比率（分子）の構造'!N$50</f>
        <v>36</v>
      </c>
      <c r="L44" s="136"/>
      <c r="M44" s="136"/>
      <c r="N44" s="136">
        <f>'実質公債費比率（分子）の構造'!O$50</f>
        <v>33</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617</v>
      </c>
      <c r="C46" s="136"/>
      <c r="D46" s="136"/>
      <c r="E46" s="136">
        <f>'実質公債費比率（分子）の構造'!L$48</f>
        <v>577</v>
      </c>
      <c r="F46" s="136"/>
      <c r="G46" s="136"/>
      <c r="H46" s="136">
        <f>'実質公債費比率（分子）の構造'!M$48</f>
        <v>589</v>
      </c>
      <c r="I46" s="136"/>
      <c r="J46" s="136"/>
      <c r="K46" s="136">
        <f>'実質公債費比率（分子）の構造'!N$48</f>
        <v>566</v>
      </c>
      <c r="L46" s="136"/>
      <c r="M46" s="136"/>
      <c r="N46" s="136">
        <f>'実質公債費比率（分子）の構造'!O$48</f>
        <v>589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2315</v>
      </c>
      <c r="C49" s="136"/>
      <c r="D49" s="136"/>
      <c r="E49" s="136">
        <f>'実質公債費比率（分子）の構造'!L$45</f>
        <v>2294</v>
      </c>
      <c r="F49" s="136"/>
      <c r="G49" s="136"/>
      <c r="H49" s="136">
        <f>'実質公債費比率（分子）の構造'!M$45</f>
        <v>2397</v>
      </c>
      <c r="I49" s="136"/>
      <c r="J49" s="136"/>
      <c r="K49" s="136">
        <f>'実質公債費比率（分子）の構造'!N$45</f>
        <v>2328</v>
      </c>
      <c r="L49" s="136"/>
      <c r="M49" s="136"/>
      <c r="N49" s="136">
        <f>'実質公債費比率（分子）の構造'!O$45</f>
        <v>2106</v>
      </c>
      <c r="O49" s="136"/>
      <c r="P49" s="136"/>
    </row>
    <row r="50" spans="1:16">
      <c r="A50" s="136" t="s">
        <v>58</v>
      </c>
      <c r="B50" s="136" t="e">
        <f>NA()</f>
        <v>#N/A</v>
      </c>
      <c r="C50" s="136">
        <f>IF(ISNUMBER('実質公債費比率（分子）の構造'!K$53),'実質公債費比率（分子）の構造'!K$53,NA())</f>
        <v>997</v>
      </c>
      <c r="D50" s="136" t="e">
        <f>NA()</f>
        <v>#N/A</v>
      </c>
      <c r="E50" s="136" t="e">
        <f>NA()</f>
        <v>#N/A</v>
      </c>
      <c r="F50" s="136">
        <f>IF(ISNUMBER('実質公債費比率（分子）の構造'!L$53),'実質公債費比率（分子）の構造'!L$53,NA())</f>
        <v>907</v>
      </c>
      <c r="G50" s="136" t="e">
        <f>NA()</f>
        <v>#N/A</v>
      </c>
      <c r="H50" s="136" t="e">
        <f>NA()</f>
        <v>#N/A</v>
      </c>
      <c r="I50" s="136">
        <f>IF(ISNUMBER('実質公債費比率（分子）の構造'!M$53),'実質公債費比率（分子）の構造'!M$53,NA())</f>
        <v>930</v>
      </c>
      <c r="J50" s="136" t="e">
        <f>NA()</f>
        <v>#N/A</v>
      </c>
      <c r="K50" s="136" t="e">
        <f>NA()</f>
        <v>#N/A</v>
      </c>
      <c r="L50" s="136">
        <f>IF(ISNUMBER('実質公債費比率（分子）の構造'!N$53),'実質公債費比率（分子）の構造'!N$53,NA())</f>
        <v>711</v>
      </c>
      <c r="M50" s="136" t="e">
        <f>NA()</f>
        <v>#N/A</v>
      </c>
      <c r="N50" s="136" t="e">
        <f>NA()</f>
        <v>#N/A</v>
      </c>
      <c r="O50" s="136">
        <f>IF(ISNUMBER('実質公債費比率（分子）の構造'!O$53),'実質公債費比率（分子）の構造'!O$53,NA())</f>
        <v>704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18052</v>
      </c>
      <c r="E56" s="135"/>
      <c r="F56" s="135"/>
      <c r="G56" s="135">
        <f>'将来負担比率（分子）の構造'!J$51</f>
        <v>17747</v>
      </c>
      <c r="H56" s="135"/>
      <c r="I56" s="135"/>
      <c r="J56" s="135">
        <f>'将来負担比率（分子）の構造'!K$51</f>
        <v>17981</v>
      </c>
      <c r="K56" s="135"/>
      <c r="L56" s="135"/>
      <c r="M56" s="135">
        <f>'将来負担比率（分子）の構造'!L$51</f>
        <v>17997</v>
      </c>
      <c r="N56" s="135"/>
      <c r="O56" s="135"/>
      <c r="P56" s="135">
        <f>'将来負担比率（分子）の構造'!M$51</f>
        <v>17503</v>
      </c>
    </row>
    <row r="57" spans="1:16">
      <c r="A57" s="135" t="s">
        <v>34</v>
      </c>
      <c r="B57" s="135"/>
      <c r="C57" s="135"/>
      <c r="D57" s="135">
        <f>'将来負担比率（分子）の構造'!I$50</f>
        <v>1334</v>
      </c>
      <c r="E57" s="135"/>
      <c r="F57" s="135"/>
      <c r="G57" s="135">
        <f>'将来負担比率（分子）の構造'!J$50</f>
        <v>1209</v>
      </c>
      <c r="H57" s="135"/>
      <c r="I57" s="135"/>
      <c r="J57" s="135">
        <f>'将来負担比率（分子）の構造'!K$50</f>
        <v>1100</v>
      </c>
      <c r="K57" s="135"/>
      <c r="L57" s="135"/>
      <c r="M57" s="135">
        <f>'将来負担比率（分子）の構造'!L$50</f>
        <v>820</v>
      </c>
      <c r="N57" s="135"/>
      <c r="O57" s="135"/>
      <c r="P57" s="135">
        <f>'将来負担比率（分子）の構造'!M$50</f>
        <v>707</v>
      </c>
    </row>
    <row r="58" spans="1:16">
      <c r="A58" s="135" t="s">
        <v>33</v>
      </c>
      <c r="B58" s="135"/>
      <c r="C58" s="135"/>
      <c r="D58" s="135">
        <f>'将来負担比率（分子）の構造'!I$49</f>
        <v>5998</v>
      </c>
      <c r="E58" s="135"/>
      <c r="F58" s="135"/>
      <c r="G58" s="135">
        <f>'将来負担比率（分子）の構造'!J$49</f>
        <v>7092</v>
      </c>
      <c r="H58" s="135"/>
      <c r="I58" s="135"/>
      <c r="J58" s="135">
        <f>'将来負担比率（分子）の構造'!K$49</f>
        <v>7747</v>
      </c>
      <c r="K58" s="135"/>
      <c r="L58" s="135"/>
      <c r="M58" s="135">
        <f>'将来負担比率（分子）の構造'!L$49</f>
        <v>8465</v>
      </c>
      <c r="N58" s="135"/>
      <c r="O58" s="135"/>
      <c r="P58" s="135">
        <f>'将来負担比率（分子）の構造'!M$49</f>
        <v>9374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v>
      </c>
      <c r="C61" s="135"/>
      <c r="D61" s="135"/>
      <c r="E61" s="135">
        <f>'将来負担比率（分子）の構造'!J$46</f>
        <v>3</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3034</v>
      </c>
      <c r="C62" s="135"/>
      <c r="D62" s="135"/>
      <c r="E62" s="135">
        <f>'将来負担比率（分子）の構造'!J$45</f>
        <v>2889</v>
      </c>
      <c r="F62" s="135"/>
      <c r="G62" s="135"/>
      <c r="H62" s="135">
        <f>'将来負担比率（分子）の構造'!K$45</f>
        <v>2721</v>
      </c>
      <c r="I62" s="135"/>
      <c r="J62" s="135"/>
      <c r="K62" s="135">
        <f>'将来負担比率（分子）の構造'!L$45</f>
        <v>2609</v>
      </c>
      <c r="L62" s="135"/>
      <c r="M62" s="135"/>
      <c r="N62" s="135">
        <f>'将来負担比率（分子）の構造'!M$45</f>
        <v>2611</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7876</v>
      </c>
      <c r="C64" s="135"/>
      <c r="D64" s="135"/>
      <c r="E64" s="135">
        <f>'将来負担比率（分子）の構造'!J$43</f>
        <v>7250</v>
      </c>
      <c r="F64" s="135"/>
      <c r="G64" s="135"/>
      <c r="H64" s="135">
        <f>'将来負担比率（分子）の構造'!K$43</f>
        <v>6681</v>
      </c>
      <c r="I64" s="135"/>
      <c r="J64" s="135"/>
      <c r="K64" s="135">
        <f>'将来負担比率（分子）の構造'!L$43</f>
        <v>5867</v>
      </c>
      <c r="L64" s="135"/>
      <c r="M64" s="135"/>
      <c r="N64" s="135">
        <f>'将来負担比率（分子）の構造'!M$43</f>
        <v>5565</v>
      </c>
      <c r="O64" s="135"/>
      <c r="P64" s="135"/>
    </row>
    <row r="65" spans="1:16">
      <c r="A65" s="135" t="s">
        <v>25</v>
      </c>
      <c r="B65" s="135">
        <f>'将来負担比率（分子）の構造'!I$42</f>
        <v>202</v>
      </c>
      <c r="C65" s="135"/>
      <c r="D65" s="135"/>
      <c r="E65" s="135">
        <f>'将来負担比率（分子）の構造'!J$42</f>
        <v>170</v>
      </c>
      <c r="F65" s="135"/>
      <c r="G65" s="135"/>
      <c r="H65" s="135">
        <f>'将来負担比率（分子）の構造'!K$42</f>
        <v>155</v>
      </c>
      <c r="I65" s="135"/>
      <c r="J65" s="135"/>
      <c r="K65" s="135">
        <f>'将来負担比率（分子）の構造'!L$42</f>
        <v>108</v>
      </c>
      <c r="L65" s="135"/>
      <c r="M65" s="135"/>
      <c r="N65" s="135">
        <f>'将来負担比率（分子）の構造'!M$42</f>
        <v>86</v>
      </c>
      <c r="O65" s="135"/>
      <c r="P65" s="135"/>
    </row>
    <row r="66" spans="1:16">
      <c r="A66" s="135" t="s">
        <v>24</v>
      </c>
      <c r="B66" s="135">
        <f>'将来負担比率（分子）の構造'!I$41</f>
        <v>18889</v>
      </c>
      <c r="C66" s="135"/>
      <c r="D66" s="135"/>
      <c r="E66" s="135">
        <f>'将来負担比率（分子）の構造'!J$41</f>
        <v>18452</v>
      </c>
      <c r="F66" s="135"/>
      <c r="G66" s="135"/>
      <c r="H66" s="135">
        <f>'将来負担比率（分子）の構造'!K$41</f>
        <v>17946</v>
      </c>
      <c r="I66" s="135"/>
      <c r="J66" s="135"/>
      <c r="K66" s="135">
        <f>'将来負担比率（分子）の構造'!L$41</f>
        <v>18032</v>
      </c>
      <c r="L66" s="135"/>
      <c r="M66" s="135"/>
      <c r="N66" s="135">
        <f>'将来負担比率（分子）の構造'!M$41</f>
        <v>17562</v>
      </c>
      <c r="O66" s="135"/>
      <c r="P66" s="135"/>
    </row>
    <row r="67" spans="1:16">
      <c r="A67" s="135" t="s">
        <v>62</v>
      </c>
      <c r="B67" s="135" t="e">
        <f>NA()</f>
        <v>#N/A</v>
      </c>
      <c r="C67" s="135">
        <f>IF(ISNUMBER('将来負担比率（分子）の構造'!I$52), IF('将来負担比率（分子）の構造'!I$52 &lt; 0, 0, '将来負担比率（分子）の構造'!I$52), NA())</f>
        <v>4621</v>
      </c>
      <c r="D67" s="135" t="e">
        <f>NA()</f>
        <v>#N/A</v>
      </c>
      <c r="E67" s="135" t="e">
        <f>NA()</f>
        <v>#N/A</v>
      </c>
      <c r="F67" s="135">
        <f>IF(ISNUMBER('将来負担比率（分子）の構造'!J$52), IF('将来負担比率（分子）の構造'!J$52 &lt; 0, 0, '将来負担比率（分子）の構造'!J$52), NA())</f>
        <v>2714</v>
      </c>
      <c r="G67" s="135" t="e">
        <f>NA()</f>
        <v>#N/A</v>
      </c>
      <c r="H67" s="135" t="e">
        <f>NA()</f>
        <v>#N/A</v>
      </c>
      <c r="I67" s="135">
        <f>IF(ISNUMBER('将来負担比率（分子）の構造'!K$52), IF('将来負担比率（分子）の構造'!K$52 &lt; 0, 0, '将来負担比率（分子）の構造'!K$52), NA())</f>
        <v>677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2123663</v>
      </c>
      <c r="S5" s="581"/>
      <c r="T5" s="581"/>
      <c r="U5" s="581"/>
      <c r="V5" s="581"/>
      <c r="W5" s="581"/>
      <c r="X5" s="581"/>
      <c r="Y5" s="582"/>
      <c r="Z5" s="583">
        <v>14</v>
      </c>
      <c r="AA5" s="583"/>
      <c r="AB5" s="583"/>
      <c r="AC5" s="583"/>
      <c r="AD5" s="584">
        <v>2123663</v>
      </c>
      <c r="AE5" s="584"/>
      <c r="AF5" s="584"/>
      <c r="AG5" s="584"/>
      <c r="AH5" s="584"/>
      <c r="AI5" s="584"/>
      <c r="AJ5" s="584"/>
      <c r="AK5" s="584"/>
      <c r="AL5" s="585">
        <v>24.4</v>
      </c>
      <c r="AM5" s="586"/>
      <c r="AN5" s="586"/>
      <c r="AO5" s="587"/>
      <c r="AP5" s="577" t="s">
        <v>206</v>
      </c>
      <c r="AQ5" s="578"/>
      <c r="AR5" s="578"/>
      <c r="AS5" s="578"/>
      <c r="AT5" s="578"/>
      <c r="AU5" s="578"/>
      <c r="AV5" s="578"/>
      <c r="AW5" s="578"/>
      <c r="AX5" s="578"/>
      <c r="AY5" s="578"/>
      <c r="AZ5" s="578"/>
      <c r="BA5" s="578"/>
      <c r="BB5" s="578"/>
      <c r="BC5" s="578"/>
      <c r="BD5" s="578"/>
      <c r="BE5" s="578"/>
      <c r="BF5" s="579"/>
      <c r="BG5" s="591">
        <v>2122332</v>
      </c>
      <c r="BH5" s="592"/>
      <c r="BI5" s="592"/>
      <c r="BJ5" s="592"/>
      <c r="BK5" s="592"/>
      <c r="BL5" s="592"/>
      <c r="BM5" s="592"/>
      <c r="BN5" s="593"/>
      <c r="BO5" s="594">
        <v>99.9</v>
      </c>
      <c r="BP5" s="594"/>
      <c r="BQ5" s="594"/>
      <c r="BR5" s="594"/>
      <c r="BS5" s="595">
        <v>18856</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136448</v>
      </c>
      <c r="S6" s="592"/>
      <c r="T6" s="592"/>
      <c r="U6" s="592"/>
      <c r="V6" s="592"/>
      <c r="W6" s="592"/>
      <c r="X6" s="592"/>
      <c r="Y6" s="593"/>
      <c r="Z6" s="594">
        <v>0.9</v>
      </c>
      <c r="AA6" s="594"/>
      <c r="AB6" s="594"/>
      <c r="AC6" s="594"/>
      <c r="AD6" s="595">
        <v>136448</v>
      </c>
      <c r="AE6" s="595"/>
      <c r="AF6" s="595"/>
      <c r="AG6" s="595"/>
      <c r="AH6" s="595"/>
      <c r="AI6" s="595"/>
      <c r="AJ6" s="595"/>
      <c r="AK6" s="595"/>
      <c r="AL6" s="596">
        <v>1.6</v>
      </c>
      <c r="AM6" s="597"/>
      <c r="AN6" s="597"/>
      <c r="AO6" s="598"/>
      <c r="AP6" s="588" t="s">
        <v>211</v>
      </c>
      <c r="AQ6" s="589"/>
      <c r="AR6" s="589"/>
      <c r="AS6" s="589"/>
      <c r="AT6" s="589"/>
      <c r="AU6" s="589"/>
      <c r="AV6" s="589"/>
      <c r="AW6" s="589"/>
      <c r="AX6" s="589"/>
      <c r="AY6" s="589"/>
      <c r="AZ6" s="589"/>
      <c r="BA6" s="589"/>
      <c r="BB6" s="589"/>
      <c r="BC6" s="589"/>
      <c r="BD6" s="589"/>
      <c r="BE6" s="589"/>
      <c r="BF6" s="590"/>
      <c r="BG6" s="591">
        <v>2122332</v>
      </c>
      <c r="BH6" s="592"/>
      <c r="BI6" s="592"/>
      <c r="BJ6" s="592"/>
      <c r="BK6" s="592"/>
      <c r="BL6" s="592"/>
      <c r="BM6" s="592"/>
      <c r="BN6" s="593"/>
      <c r="BO6" s="594">
        <v>99.9</v>
      </c>
      <c r="BP6" s="594"/>
      <c r="BQ6" s="594"/>
      <c r="BR6" s="594"/>
      <c r="BS6" s="595">
        <v>18856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190254</v>
      </c>
      <c r="CS6" s="592"/>
      <c r="CT6" s="592"/>
      <c r="CU6" s="592"/>
      <c r="CV6" s="592"/>
      <c r="CW6" s="592"/>
      <c r="CX6" s="592"/>
      <c r="CY6" s="593"/>
      <c r="CZ6" s="594">
        <v>1.3</v>
      </c>
      <c r="DA6" s="594"/>
      <c r="DB6" s="594"/>
      <c r="DC6" s="594"/>
      <c r="DD6" s="600" t="s">
        <v>213</v>
      </c>
      <c r="DE6" s="592"/>
      <c r="DF6" s="592"/>
      <c r="DG6" s="592"/>
      <c r="DH6" s="592"/>
      <c r="DI6" s="592"/>
      <c r="DJ6" s="592"/>
      <c r="DK6" s="592"/>
      <c r="DL6" s="592"/>
      <c r="DM6" s="592"/>
      <c r="DN6" s="592"/>
      <c r="DO6" s="592"/>
      <c r="DP6" s="593"/>
      <c r="DQ6" s="600">
        <v>190254</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3804</v>
      </c>
      <c r="S7" s="592"/>
      <c r="T7" s="592"/>
      <c r="U7" s="592"/>
      <c r="V7" s="592"/>
      <c r="W7" s="592"/>
      <c r="X7" s="592"/>
      <c r="Y7" s="593"/>
      <c r="Z7" s="594">
        <v>0</v>
      </c>
      <c r="AA7" s="594"/>
      <c r="AB7" s="594"/>
      <c r="AC7" s="594"/>
      <c r="AD7" s="595">
        <v>3804</v>
      </c>
      <c r="AE7" s="595"/>
      <c r="AF7" s="595"/>
      <c r="AG7" s="595"/>
      <c r="AH7" s="595"/>
      <c r="AI7" s="595"/>
      <c r="AJ7" s="595"/>
      <c r="AK7" s="595"/>
      <c r="AL7" s="596">
        <v>0</v>
      </c>
      <c r="AM7" s="597"/>
      <c r="AN7" s="597"/>
      <c r="AO7" s="598"/>
      <c r="AP7" s="588" t="s">
        <v>215</v>
      </c>
      <c r="AQ7" s="589"/>
      <c r="AR7" s="589"/>
      <c r="AS7" s="589"/>
      <c r="AT7" s="589"/>
      <c r="AU7" s="589"/>
      <c r="AV7" s="589"/>
      <c r="AW7" s="589"/>
      <c r="AX7" s="589"/>
      <c r="AY7" s="589"/>
      <c r="AZ7" s="589"/>
      <c r="BA7" s="589"/>
      <c r="BB7" s="589"/>
      <c r="BC7" s="589"/>
      <c r="BD7" s="589"/>
      <c r="BE7" s="589"/>
      <c r="BF7" s="590"/>
      <c r="BG7" s="591">
        <v>875571</v>
      </c>
      <c r="BH7" s="592"/>
      <c r="BI7" s="592"/>
      <c r="BJ7" s="592"/>
      <c r="BK7" s="592"/>
      <c r="BL7" s="592"/>
      <c r="BM7" s="592"/>
      <c r="BN7" s="593"/>
      <c r="BO7" s="594">
        <v>41.2</v>
      </c>
      <c r="BP7" s="594"/>
      <c r="BQ7" s="594"/>
      <c r="BR7" s="594"/>
      <c r="BS7" s="595">
        <v>18856</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3043841</v>
      </c>
      <c r="CS7" s="592"/>
      <c r="CT7" s="592"/>
      <c r="CU7" s="592"/>
      <c r="CV7" s="592"/>
      <c r="CW7" s="592"/>
      <c r="CX7" s="592"/>
      <c r="CY7" s="593"/>
      <c r="CZ7" s="594">
        <v>20.8</v>
      </c>
      <c r="DA7" s="594"/>
      <c r="DB7" s="594"/>
      <c r="DC7" s="594"/>
      <c r="DD7" s="600">
        <v>163297</v>
      </c>
      <c r="DE7" s="592"/>
      <c r="DF7" s="592"/>
      <c r="DG7" s="592"/>
      <c r="DH7" s="592"/>
      <c r="DI7" s="592"/>
      <c r="DJ7" s="592"/>
      <c r="DK7" s="592"/>
      <c r="DL7" s="592"/>
      <c r="DM7" s="592"/>
      <c r="DN7" s="592"/>
      <c r="DO7" s="592"/>
      <c r="DP7" s="593"/>
      <c r="DQ7" s="600">
        <v>2168177</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4633</v>
      </c>
      <c r="S8" s="592"/>
      <c r="T8" s="592"/>
      <c r="U8" s="592"/>
      <c r="V8" s="592"/>
      <c r="W8" s="592"/>
      <c r="X8" s="592"/>
      <c r="Y8" s="593"/>
      <c r="Z8" s="594">
        <v>0</v>
      </c>
      <c r="AA8" s="594"/>
      <c r="AB8" s="594"/>
      <c r="AC8" s="594"/>
      <c r="AD8" s="595">
        <v>4633</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28963</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3662153</v>
      </c>
      <c r="CS8" s="592"/>
      <c r="CT8" s="592"/>
      <c r="CU8" s="592"/>
      <c r="CV8" s="592"/>
      <c r="CW8" s="592"/>
      <c r="CX8" s="592"/>
      <c r="CY8" s="593"/>
      <c r="CZ8" s="594">
        <v>25.1</v>
      </c>
      <c r="DA8" s="594"/>
      <c r="DB8" s="594"/>
      <c r="DC8" s="594"/>
      <c r="DD8" s="600">
        <v>24549</v>
      </c>
      <c r="DE8" s="592"/>
      <c r="DF8" s="592"/>
      <c r="DG8" s="592"/>
      <c r="DH8" s="592"/>
      <c r="DI8" s="592"/>
      <c r="DJ8" s="592"/>
      <c r="DK8" s="592"/>
      <c r="DL8" s="592"/>
      <c r="DM8" s="592"/>
      <c r="DN8" s="592"/>
      <c r="DO8" s="592"/>
      <c r="DP8" s="593"/>
      <c r="DQ8" s="600">
        <v>1996106</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6084</v>
      </c>
      <c r="S9" s="592"/>
      <c r="T9" s="592"/>
      <c r="U9" s="592"/>
      <c r="V9" s="592"/>
      <c r="W9" s="592"/>
      <c r="X9" s="592"/>
      <c r="Y9" s="593"/>
      <c r="Z9" s="594">
        <v>0</v>
      </c>
      <c r="AA9" s="594"/>
      <c r="AB9" s="594"/>
      <c r="AC9" s="594"/>
      <c r="AD9" s="595">
        <v>6084</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672909</v>
      </c>
      <c r="BH9" s="592"/>
      <c r="BI9" s="592"/>
      <c r="BJ9" s="592"/>
      <c r="BK9" s="592"/>
      <c r="BL9" s="592"/>
      <c r="BM9" s="592"/>
      <c r="BN9" s="593"/>
      <c r="BO9" s="594">
        <v>31.7</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845811</v>
      </c>
      <c r="CS9" s="592"/>
      <c r="CT9" s="592"/>
      <c r="CU9" s="592"/>
      <c r="CV9" s="592"/>
      <c r="CW9" s="592"/>
      <c r="CX9" s="592"/>
      <c r="CY9" s="593"/>
      <c r="CZ9" s="594">
        <v>5.8</v>
      </c>
      <c r="DA9" s="594"/>
      <c r="DB9" s="594"/>
      <c r="DC9" s="594"/>
      <c r="DD9" s="600">
        <v>81092</v>
      </c>
      <c r="DE9" s="592"/>
      <c r="DF9" s="592"/>
      <c r="DG9" s="592"/>
      <c r="DH9" s="592"/>
      <c r="DI9" s="592"/>
      <c r="DJ9" s="592"/>
      <c r="DK9" s="592"/>
      <c r="DL9" s="592"/>
      <c r="DM9" s="592"/>
      <c r="DN9" s="592"/>
      <c r="DO9" s="592"/>
      <c r="DP9" s="593"/>
      <c r="DQ9" s="600">
        <v>655775</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217907</v>
      </c>
      <c r="S10" s="592"/>
      <c r="T10" s="592"/>
      <c r="U10" s="592"/>
      <c r="V10" s="592"/>
      <c r="W10" s="592"/>
      <c r="X10" s="592"/>
      <c r="Y10" s="593"/>
      <c r="Z10" s="594">
        <v>1.4</v>
      </c>
      <c r="AA10" s="594"/>
      <c r="AB10" s="594"/>
      <c r="AC10" s="594"/>
      <c r="AD10" s="595">
        <v>217907</v>
      </c>
      <c r="AE10" s="595"/>
      <c r="AF10" s="595"/>
      <c r="AG10" s="595"/>
      <c r="AH10" s="595"/>
      <c r="AI10" s="595"/>
      <c r="AJ10" s="595"/>
      <c r="AK10" s="595"/>
      <c r="AL10" s="596">
        <v>2.5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58203</v>
      </c>
      <c r="BH10" s="592"/>
      <c r="BI10" s="592"/>
      <c r="BJ10" s="592"/>
      <c r="BK10" s="592"/>
      <c r="BL10" s="592"/>
      <c r="BM10" s="592"/>
      <c r="BN10" s="593"/>
      <c r="BO10" s="594">
        <v>2.7</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219408</v>
      </c>
      <c r="CS10" s="592"/>
      <c r="CT10" s="592"/>
      <c r="CU10" s="592"/>
      <c r="CV10" s="592"/>
      <c r="CW10" s="592"/>
      <c r="CX10" s="592"/>
      <c r="CY10" s="593"/>
      <c r="CZ10" s="594">
        <v>1.5</v>
      </c>
      <c r="DA10" s="594"/>
      <c r="DB10" s="594"/>
      <c r="DC10" s="594"/>
      <c r="DD10" s="600" t="s">
        <v>111</v>
      </c>
      <c r="DE10" s="592"/>
      <c r="DF10" s="592"/>
      <c r="DG10" s="592"/>
      <c r="DH10" s="592"/>
      <c r="DI10" s="592"/>
      <c r="DJ10" s="592"/>
      <c r="DK10" s="592"/>
      <c r="DL10" s="592"/>
      <c r="DM10" s="592"/>
      <c r="DN10" s="592"/>
      <c r="DO10" s="592"/>
      <c r="DP10" s="593"/>
      <c r="DQ10" s="600">
        <v>12778</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115496</v>
      </c>
      <c r="BH11" s="592"/>
      <c r="BI11" s="592"/>
      <c r="BJ11" s="592"/>
      <c r="BK11" s="592"/>
      <c r="BL11" s="592"/>
      <c r="BM11" s="592"/>
      <c r="BN11" s="593"/>
      <c r="BO11" s="594">
        <v>5.4</v>
      </c>
      <c r="BP11" s="594"/>
      <c r="BQ11" s="594"/>
      <c r="BR11" s="594"/>
      <c r="BS11" s="600">
        <v>18856</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678218</v>
      </c>
      <c r="CS11" s="592"/>
      <c r="CT11" s="592"/>
      <c r="CU11" s="592"/>
      <c r="CV11" s="592"/>
      <c r="CW11" s="592"/>
      <c r="CX11" s="592"/>
      <c r="CY11" s="593"/>
      <c r="CZ11" s="594">
        <v>4.5999999999999996</v>
      </c>
      <c r="DA11" s="594"/>
      <c r="DB11" s="594"/>
      <c r="DC11" s="594"/>
      <c r="DD11" s="600">
        <v>150706</v>
      </c>
      <c r="DE11" s="592"/>
      <c r="DF11" s="592"/>
      <c r="DG11" s="592"/>
      <c r="DH11" s="592"/>
      <c r="DI11" s="592"/>
      <c r="DJ11" s="592"/>
      <c r="DK11" s="592"/>
      <c r="DL11" s="592"/>
      <c r="DM11" s="592"/>
      <c r="DN11" s="592"/>
      <c r="DO11" s="592"/>
      <c r="DP11" s="593"/>
      <c r="DQ11" s="600">
        <v>420938</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993837</v>
      </c>
      <c r="BH12" s="592"/>
      <c r="BI12" s="592"/>
      <c r="BJ12" s="592"/>
      <c r="BK12" s="592"/>
      <c r="BL12" s="592"/>
      <c r="BM12" s="592"/>
      <c r="BN12" s="593"/>
      <c r="BO12" s="594">
        <v>46.8</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369764</v>
      </c>
      <c r="CS12" s="592"/>
      <c r="CT12" s="592"/>
      <c r="CU12" s="592"/>
      <c r="CV12" s="592"/>
      <c r="CW12" s="592"/>
      <c r="CX12" s="592"/>
      <c r="CY12" s="593"/>
      <c r="CZ12" s="594">
        <v>2.5</v>
      </c>
      <c r="DA12" s="594"/>
      <c r="DB12" s="594"/>
      <c r="DC12" s="594"/>
      <c r="DD12" s="600">
        <v>73475</v>
      </c>
      <c r="DE12" s="592"/>
      <c r="DF12" s="592"/>
      <c r="DG12" s="592"/>
      <c r="DH12" s="592"/>
      <c r="DI12" s="592"/>
      <c r="DJ12" s="592"/>
      <c r="DK12" s="592"/>
      <c r="DL12" s="592"/>
      <c r="DM12" s="592"/>
      <c r="DN12" s="592"/>
      <c r="DO12" s="592"/>
      <c r="DP12" s="593"/>
      <c r="DQ12" s="600">
        <v>209904</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25196</v>
      </c>
      <c r="S13" s="592"/>
      <c r="T13" s="592"/>
      <c r="U13" s="592"/>
      <c r="V13" s="592"/>
      <c r="W13" s="592"/>
      <c r="X13" s="592"/>
      <c r="Y13" s="593"/>
      <c r="Z13" s="594">
        <v>0.2</v>
      </c>
      <c r="AA13" s="594"/>
      <c r="AB13" s="594"/>
      <c r="AC13" s="594"/>
      <c r="AD13" s="595">
        <v>25196</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992245</v>
      </c>
      <c r="BH13" s="592"/>
      <c r="BI13" s="592"/>
      <c r="BJ13" s="592"/>
      <c r="BK13" s="592"/>
      <c r="BL13" s="592"/>
      <c r="BM13" s="592"/>
      <c r="BN13" s="593"/>
      <c r="BO13" s="594">
        <v>46.7</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1947176</v>
      </c>
      <c r="CS13" s="592"/>
      <c r="CT13" s="592"/>
      <c r="CU13" s="592"/>
      <c r="CV13" s="592"/>
      <c r="CW13" s="592"/>
      <c r="CX13" s="592"/>
      <c r="CY13" s="593"/>
      <c r="CZ13" s="594">
        <v>13.3</v>
      </c>
      <c r="DA13" s="594"/>
      <c r="DB13" s="594"/>
      <c r="DC13" s="594"/>
      <c r="DD13" s="600">
        <v>1144135</v>
      </c>
      <c r="DE13" s="592"/>
      <c r="DF13" s="592"/>
      <c r="DG13" s="592"/>
      <c r="DH13" s="592"/>
      <c r="DI13" s="592"/>
      <c r="DJ13" s="592"/>
      <c r="DK13" s="592"/>
      <c r="DL13" s="592"/>
      <c r="DM13" s="592"/>
      <c r="DN13" s="592"/>
      <c r="DO13" s="592"/>
      <c r="DP13" s="593"/>
      <c r="DQ13" s="600">
        <v>992683</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61243</v>
      </c>
      <c r="BH14" s="592"/>
      <c r="BI14" s="592"/>
      <c r="BJ14" s="592"/>
      <c r="BK14" s="592"/>
      <c r="BL14" s="592"/>
      <c r="BM14" s="592"/>
      <c r="BN14" s="593"/>
      <c r="BO14" s="594">
        <v>2.9</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505819</v>
      </c>
      <c r="CS14" s="592"/>
      <c r="CT14" s="592"/>
      <c r="CU14" s="592"/>
      <c r="CV14" s="592"/>
      <c r="CW14" s="592"/>
      <c r="CX14" s="592"/>
      <c r="CY14" s="593"/>
      <c r="CZ14" s="594">
        <v>3.5</v>
      </c>
      <c r="DA14" s="594"/>
      <c r="DB14" s="594"/>
      <c r="DC14" s="594"/>
      <c r="DD14" s="600">
        <v>76659</v>
      </c>
      <c r="DE14" s="592"/>
      <c r="DF14" s="592"/>
      <c r="DG14" s="592"/>
      <c r="DH14" s="592"/>
      <c r="DI14" s="592"/>
      <c r="DJ14" s="592"/>
      <c r="DK14" s="592"/>
      <c r="DL14" s="592"/>
      <c r="DM14" s="592"/>
      <c r="DN14" s="592"/>
      <c r="DO14" s="592"/>
      <c r="DP14" s="593"/>
      <c r="DQ14" s="600">
        <v>403804</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6789</v>
      </c>
      <c r="S15" s="592"/>
      <c r="T15" s="592"/>
      <c r="U15" s="592"/>
      <c r="V15" s="592"/>
      <c r="W15" s="592"/>
      <c r="X15" s="592"/>
      <c r="Y15" s="593"/>
      <c r="Z15" s="594">
        <v>0</v>
      </c>
      <c r="AA15" s="594"/>
      <c r="AB15" s="594"/>
      <c r="AC15" s="594"/>
      <c r="AD15" s="595">
        <v>6789</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191681</v>
      </c>
      <c r="BH15" s="592"/>
      <c r="BI15" s="592"/>
      <c r="BJ15" s="592"/>
      <c r="BK15" s="592"/>
      <c r="BL15" s="592"/>
      <c r="BM15" s="592"/>
      <c r="BN15" s="593"/>
      <c r="BO15" s="594">
        <v>9</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1036489</v>
      </c>
      <c r="CS15" s="592"/>
      <c r="CT15" s="592"/>
      <c r="CU15" s="592"/>
      <c r="CV15" s="592"/>
      <c r="CW15" s="592"/>
      <c r="CX15" s="592"/>
      <c r="CY15" s="593"/>
      <c r="CZ15" s="594">
        <v>7.1</v>
      </c>
      <c r="DA15" s="594"/>
      <c r="DB15" s="594"/>
      <c r="DC15" s="594"/>
      <c r="DD15" s="600">
        <v>191376</v>
      </c>
      <c r="DE15" s="592"/>
      <c r="DF15" s="592"/>
      <c r="DG15" s="592"/>
      <c r="DH15" s="592"/>
      <c r="DI15" s="592"/>
      <c r="DJ15" s="592"/>
      <c r="DK15" s="592"/>
      <c r="DL15" s="592"/>
      <c r="DM15" s="592"/>
      <c r="DN15" s="592"/>
      <c r="DO15" s="592"/>
      <c r="DP15" s="593"/>
      <c r="DQ15" s="600">
        <v>896341</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6852454</v>
      </c>
      <c r="S16" s="592"/>
      <c r="T16" s="592"/>
      <c r="U16" s="592"/>
      <c r="V16" s="592"/>
      <c r="W16" s="592"/>
      <c r="X16" s="592"/>
      <c r="Y16" s="593"/>
      <c r="Z16" s="594">
        <v>45.1</v>
      </c>
      <c r="AA16" s="594"/>
      <c r="AB16" s="594"/>
      <c r="AC16" s="594"/>
      <c r="AD16" s="595">
        <v>6157357</v>
      </c>
      <c r="AE16" s="595"/>
      <c r="AF16" s="595"/>
      <c r="AG16" s="595"/>
      <c r="AH16" s="595"/>
      <c r="AI16" s="595"/>
      <c r="AJ16" s="595"/>
      <c r="AK16" s="595"/>
      <c r="AL16" s="596">
        <v>70.8</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88</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88</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6157357</v>
      </c>
      <c r="S17" s="592"/>
      <c r="T17" s="592"/>
      <c r="U17" s="592"/>
      <c r="V17" s="592"/>
      <c r="W17" s="592"/>
      <c r="X17" s="592"/>
      <c r="Y17" s="593"/>
      <c r="Z17" s="594">
        <v>40.5</v>
      </c>
      <c r="AA17" s="594"/>
      <c r="AB17" s="594"/>
      <c r="AC17" s="594"/>
      <c r="AD17" s="595">
        <v>6157357</v>
      </c>
      <c r="AE17" s="595"/>
      <c r="AF17" s="595"/>
      <c r="AG17" s="595"/>
      <c r="AH17" s="595"/>
      <c r="AI17" s="595"/>
      <c r="AJ17" s="595"/>
      <c r="AK17" s="595"/>
      <c r="AL17" s="596">
        <v>70.8</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2105747</v>
      </c>
      <c r="CS17" s="592"/>
      <c r="CT17" s="592"/>
      <c r="CU17" s="592"/>
      <c r="CV17" s="592"/>
      <c r="CW17" s="592"/>
      <c r="CX17" s="592"/>
      <c r="CY17" s="593"/>
      <c r="CZ17" s="594">
        <v>14.4</v>
      </c>
      <c r="DA17" s="594"/>
      <c r="DB17" s="594"/>
      <c r="DC17" s="594"/>
      <c r="DD17" s="600" t="s">
        <v>111</v>
      </c>
      <c r="DE17" s="592"/>
      <c r="DF17" s="592"/>
      <c r="DG17" s="592"/>
      <c r="DH17" s="592"/>
      <c r="DI17" s="592"/>
      <c r="DJ17" s="592"/>
      <c r="DK17" s="592"/>
      <c r="DL17" s="592"/>
      <c r="DM17" s="592"/>
      <c r="DN17" s="592"/>
      <c r="DO17" s="592"/>
      <c r="DP17" s="593"/>
      <c r="DQ17" s="600">
        <v>1991520</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695094</v>
      </c>
      <c r="S18" s="592"/>
      <c r="T18" s="592"/>
      <c r="U18" s="592"/>
      <c r="V18" s="592"/>
      <c r="W18" s="592"/>
      <c r="X18" s="592"/>
      <c r="Y18" s="593"/>
      <c r="Z18" s="594">
        <v>4.5999999999999996</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1331</v>
      </c>
      <c r="BH19" s="592"/>
      <c r="BI19" s="592"/>
      <c r="BJ19" s="592"/>
      <c r="BK19" s="592"/>
      <c r="BL19" s="592"/>
      <c r="BM19" s="592"/>
      <c r="BN19" s="593"/>
      <c r="BO19" s="594">
        <v>0.1</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9376978</v>
      </c>
      <c r="S20" s="592"/>
      <c r="T20" s="592"/>
      <c r="U20" s="592"/>
      <c r="V20" s="592"/>
      <c r="W20" s="592"/>
      <c r="X20" s="592"/>
      <c r="Y20" s="593"/>
      <c r="Z20" s="594">
        <v>61.7</v>
      </c>
      <c r="AA20" s="594"/>
      <c r="AB20" s="594"/>
      <c r="AC20" s="594"/>
      <c r="AD20" s="595">
        <v>8681881</v>
      </c>
      <c r="AE20" s="595"/>
      <c r="AF20" s="595"/>
      <c r="AG20" s="595"/>
      <c r="AH20" s="595"/>
      <c r="AI20" s="595"/>
      <c r="AJ20" s="595"/>
      <c r="AK20" s="595"/>
      <c r="AL20" s="596">
        <v>99.9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1331</v>
      </c>
      <c r="BH20" s="592"/>
      <c r="BI20" s="592"/>
      <c r="BJ20" s="592"/>
      <c r="BK20" s="592"/>
      <c r="BL20" s="592"/>
      <c r="BM20" s="592"/>
      <c r="BN20" s="593"/>
      <c r="BO20" s="594">
        <v>0.1</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14604768</v>
      </c>
      <c r="CS20" s="592"/>
      <c r="CT20" s="592"/>
      <c r="CU20" s="592"/>
      <c r="CV20" s="592"/>
      <c r="CW20" s="592"/>
      <c r="CX20" s="592"/>
      <c r="CY20" s="593"/>
      <c r="CZ20" s="594">
        <v>100</v>
      </c>
      <c r="DA20" s="594"/>
      <c r="DB20" s="594"/>
      <c r="DC20" s="594"/>
      <c r="DD20" s="600">
        <v>1905289</v>
      </c>
      <c r="DE20" s="592"/>
      <c r="DF20" s="592"/>
      <c r="DG20" s="592"/>
      <c r="DH20" s="592"/>
      <c r="DI20" s="592"/>
      <c r="DJ20" s="592"/>
      <c r="DK20" s="592"/>
      <c r="DL20" s="592"/>
      <c r="DM20" s="592"/>
      <c r="DN20" s="592"/>
      <c r="DO20" s="592"/>
      <c r="DP20" s="593"/>
      <c r="DQ20" s="600">
        <v>9938368</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3181</v>
      </c>
      <c r="S21" s="592"/>
      <c r="T21" s="592"/>
      <c r="U21" s="592"/>
      <c r="V21" s="592"/>
      <c r="W21" s="592"/>
      <c r="X21" s="592"/>
      <c r="Y21" s="593"/>
      <c r="Z21" s="594">
        <v>0</v>
      </c>
      <c r="AA21" s="594"/>
      <c r="AB21" s="594"/>
      <c r="AC21" s="594"/>
      <c r="AD21" s="595">
        <v>3181</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1331</v>
      </c>
      <c r="BH21" s="592"/>
      <c r="BI21" s="592"/>
      <c r="BJ21" s="592"/>
      <c r="BK21" s="592"/>
      <c r="BL21" s="592"/>
      <c r="BM21" s="592"/>
      <c r="BN21" s="593"/>
      <c r="BO21" s="594">
        <v>0.1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121293</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243735</v>
      </c>
      <c r="S23" s="592"/>
      <c r="T23" s="592"/>
      <c r="U23" s="592"/>
      <c r="V23" s="592"/>
      <c r="W23" s="592"/>
      <c r="X23" s="592"/>
      <c r="Y23" s="593"/>
      <c r="Z23" s="594">
        <v>1.6</v>
      </c>
      <c r="AA23" s="594"/>
      <c r="AB23" s="594"/>
      <c r="AC23" s="594"/>
      <c r="AD23" s="595">
        <v>6873</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40979</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6671842</v>
      </c>
      <c r="CS24" s="581"/>
      <c r="CT24" s="581"/>
      <c r="CU24" s="581"/>
      <c r="CV24" s="581"/>
      <c r="CW24" s="581"/>
      <c r="CX24" s="581"/>
      <c r="CY24" s="582"/>
      <c r="CZ24" s="620">
        <v>45.7</v>
      </c>
      <c r="DA24" s="621"/>
      <c r="DB24" s="621"/>
      <c r="DC24" s="622"/>
      <c r="DD24" s="619">
        <v>5093612</v>
      </c>
      <c r="DE24" s="581"/>
      <c r="DF24" s="581"/>
      <c r="DG24" s="581"/>
      <c r="DH24" s="581"/>
      <c r="DI24" s="581"/>
      <c r="DJ24" s="581"/>
      <c r="DK24" s="582"/>
      <c r="DL24" s="619">
        <v>5047803</v>
      </c>
      <c r="DM24" s="581"/>
      <c r="DN24" s="581"/>
      <c r="DO24" s="581"/>
      <c r="DP24" s="581"/>
      <c r="DQ24" s="581"/>
      <c r="DR24" s="581"/>
      <c r="DS24" s="581"/>
      <c r="DT24" s="581"/>
      <c r="DU24" s="581"/>
      <c r="DV24" s="582"/>
      <c r="DW24" s="585">
        <v>54.8</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1942570</v>
      </c>
      <c r="S25" s="592"/>
      <c r="T25" s="592"/>
      <c r="U25" s="592"/>
      <c r="V25" s="592"/>
      <c r="W25" s="592"/>
      <c r="X25" s="592"/>
      <c r="Y25" s="593"/>
      <c r="Z25" s="594">
        <v>12.8</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2496469</v>
      </c>
      <c r="CS25" s="623"/>
      <c r="CT25" s="623"/>
      <c r="CU25" s="623"/>
      <c r="CV25" s="623"/>
      <c r="CW25" s="623"/>
      <c r="CX25" s="623"/>
      <c r="CY25" s="624"/>
      <c r="CZ25" s="625">
        <v>17.100000000000001</v>
      </c>
      <c r="DA25" s="626"/>
      <c r="DB25" s="626"/>
      <c r="DC25" s="627"/>
      <c r="DD25" s="600">
        <v>2411217</v>
      </c>
      <c r="DE25" s="623"/>
      <c r="DF25" s="623"/>
      <c r="DG25" s="623"/>
      <c r="DH25" s="623"/>
      <c r="DI25" s="623"/>
      <c r="DJ25" s="623"/>
      <c r="DK25" s="624"/>
      <c r="DL25" s="600">
        <v>2366007</v>
      </c>
      <c r="DM25" s="623"/>
      <c r="DN25" s="623"/>
      <c r="DO25" s="623"/>
      <c r="DP25" s="623"/>
      <c r="DQ25" s="623"/>
      <c r="DR25" s="623"/>
      <c r="DS25" s="623"/>
      <c r="DT25" s="623"/>
      <c r="DU25" s="623"/>
      <c r="DV25" s="624"/>
      <c r="DW25" s="596">
        <v>25.7</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1597466</v>
      </c>
      <c r="CS26" s="592"/>
      <c r="CT26" s="592"/>
      <c r="CU26" s="592"/>
      <c r="CV26" s="592"/>
      <c r="CW26" s="592"/>
      <c r="CX26" s="592"/>
      <c r="CY26" s="593"/>
      <c r="CZ26" s="625">
        <v>10.9</v>
      </c>
      <c r="DA26" s="626"/>
      <c r="DB26" s="626"/>
      <c r="DC26" s="627"/>
      <c r="DD26" s="600">
        <v>1529215</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17"/>
      <c r="DY26" s="617"/>
      <c r="DZ26" s="617"/>
      <c r="EA26" s="617"/>
      <c r="EB26" s="617"/>
      <c r="EC26" s="618"/>
    </row>
    <row r="27" spans="2:133" ht="11.25" customHeight="1">
      <c r="B27" s="588" t="s">
        <v>277</v>
      </c>
      <c r="C27" s="589"/>
      <c r="D27" s="589"/>
      <c r="E27" s="589"/>
      <c r="F27" s="589"/>
      <c r="G27" s="589"/>
      <c r="H27" s="589"/>
      <c r="I27" s="589"/>
      <c r="J27" s="589"/>
      <c r="K27" s="589"/>
      <c r="L27" s="589"/>
      <c r="M27" s="589"/>
      <c r="N27" s="589"/>
      <c r="O27" s="589"/>
      <c r="P27" s="589"/>
      <c r="Q27" s="590"/>
      <c r="R27" s="591">
        <v>1134716</v>
      </c>
      <c r="S27" s="592"/>
      <c r="T27" s="592"/>
      <c r="U27" s="592"/>
      <c r="V27" s="592"/>
      <c r="W27" s="592"/>
      <c r="X27" s="592"/>
      <c r="Y27" s="593"/>
      <c r="Z27" s="594">
        <v>7.5</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2123663</v>
      </c>
      <c r="BH27" s="592"/>
      <c r="BI27" s="592"/>
      <c r="BJ27" s="592"/>
      <c r="BK27" s="592"/>
      <c r="BL27" s="592"/>
      <c r="BM27" s="592"/>
      <c r="BN27" s="593"/>
      <c r="BO27" s="594">
        <v>100</v>
      </c>
      <c r="BP27" s="594"/>
      <c r="BQ27" s="594"/>
      <c r="BR27" s="594"/>
      <c r="BS27" s="600">
        <v>18856</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2069626</v>
      </c>
      <c r="CS27" s="623"/>
      <c r="CT27" s="623"/>
      <c r="CU27" s="623"/>
      <c r="CV27" s="623"/>
      <c r="CW27" s="623"/>
      <c r="CX27" s="623"/>
      <c r="CY27" s="624"/>
      <c r="CZ27" s="625">
        <v>14.2</v>
      </c>
      <c r="DA27" s="626"/>
      <c r="DB27" s="626"/>
      <c r="DC27" s="627"/>
      <c r="DD27" s="600">
        <v>690875</v>
      </c>
      <c r="DE27" s="623"/>
      <c r="DF27" s="623"/>
      <c r="DG27" s="623"/>
      <c r="DH27" s="623"/>
      <c r="DI27" s="623"/>
      <c r="DJ27" s="623"/>
      <c r="DK27" s="624"/>
      <c r="DL27" s="600">
        <v>690276</v>
      </c>
      <c r="DM27" s="623"/>
      <c r="DN27" s="623"/>
      <c r="DO27" s="623"/>
      <c r="DP27" s="623"/>
      <c r="DQ27" s="623"/>
      <c r="DR27" s="623"/>
      <c r="DS27" s="623"/>
      <c r="DT27" s="623"/>
      <c r="DU27" s="623"/>
      <c r="DV27" s="624"/>
      <c r="DW27" s="596">
        <v>7.5</v>
      </c>
      <c r="DX27" s="617"/>
      <c r="DY27" s="617"/>
      <c r="DZ27" s="617"/>
      <c r="EA27" s="617"/>
      <c r="EB27" s="617"/>
      <c r="EC27" s="618"/>
    </row>
    <row r="28" spans="2:133" ht="11.25" customHeight="1">
      <c r="B28" s="588" t="s">
        <v>280</v>
      </c>
      <c r="C28" s="589"/>
      <c r="D28" s="589"/>
      <c r="E28" s="589"/>
      <c r="F28" s="589"/>
      <c r="G28" s="589"/>
      <c r="H28" s="589"/>
      <c r="I28" s="589"/>
      <c r="J28" s="589"/>
      <c r="K28" s="589"/>
      <c r="L28" s="589"/>
      <c r="M28" s="589"/>
      <c r="N28" s="589"/>
      <c r="O28" s="589"/>
      <c r="P28" s="589"/>
      <c r="Q28" s="590"/>
      <c r="R28" s="591">
        <v>47100</v>
      </c>
      <c r="S28" s="592"/>
      <c r="T28" s="592"/>
      <c r="U28" s="592"/>
      <c r="V28" s="592"/>
      <c r="W28" s="592"/>
      <c r="X28" s="592"/>
      <c r="Y28" s="593"/>
      <c r="Z28" s="594">
        <v>0.3</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2105747</v>
      </c>
      <c r="CS28" s="592"/>
      <c r="CT28" s="592"/>
      <c r="CU28" s="592"/>
      <c r="CV28" s="592"/>
      <c r="CW28" s="592"/>
      <c r="CX28" s="592"/>
      <c r="CY28" s="593"/>
      <c r="CZ28" s="625">
        <v>14.4</v>
      </c>
      <c r="DA28" s="626"/>
      <c r="DB28" s="626"/>
      <c r="DC28" s="627"/>
      <c r="DD28" s="600">
        <v>1991520</v>
      </c>
      <c r="DE28" s="592"/>
      <c r="DF28" s="592"/>
      <c r="DG28" s="592"/>
      <c r="DH28" s="592"/>
      <c r="DI28" s="592"/>
      <c r="DJ28" s="592"/>
      <c r="DK28" s="593"/>
      <c r="DL28" s="600">
        <v>1991520</v>
      </c>
      <c r="DM28" s="592"/>
      <c r="DN28" s="592"/>
      <c r="DO28" s="592"/>
      <c r="DP28" s="592"/>
      <c r="DQ28" s="592"/>
      <c r="DR28" s="592"/>
      <c r="DS28" s="592"/>
      <c r="DT28" s="592"/>
      <c r="DU28" s="592"/>
      <c r="DV28" s="593"/>
      <c r="DW28" s="596">
        <v>21.6</v>
      </c>
      <c r="DX28" s="617"/>
      <c r="DY28" s="617"/>
      <c r="DZ28" s="617"/>
      <c r="EA28" s="617"/>
      <c r="EB28" s="617"/>
      <c r="EC28" s="618"/>
    </row>
    <row r="29" spans="2:133" ht="11.25" customHeight="1">
      <c r="B29" s="588" t="s">
        <v>282</v>
      </c>
      <c r="C29" s="589"/>
      <c r="D29" s="589"/>
      <c r="E29" s="589"/>
      <c r="F29" s="589"/>
      <c r="G29" s="589"/>
      <c r="H29" s="589"/>
      <c r="I29" s="589"/>
      <c r="J29" s="589"/>
      <c r="K29" s="589"/>
      <c r="L29" s="589"/>
      <c r="M29" s="589"/>
      <c r="N29" s="589"/>
      <c r="O29" s="589"/>
      <c r="P29" s="589"/>
      <c r="Q29" s="590"/>
      <c r="R29" s="591">
        <v>14937</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2105747</v>
      </c>
      <c r="CS29" s="623"/>
      <c r="CT29" s="623"/>
      <c r="CU29" s="623"/>
      <c r="CV29" s="623"/>
      <c r="CW29" s="623"/>
      <c r="CX29" s="623"/>
      <c r="CY29" s="624"/>
      <c r="CZ29" s="625">
        <v>14.4</v>
      </c>
      <c r="DA29" s="626"/>
      <c r="DB29" s="626"/>
      <c r="DC29" s="627"/>
      <c r="DD29" s="600">
        <v>1991520</v>
      </c>
      <c r="DE29" s="623"/>
      <c r="DF29" s="623"/>
      <c r="DG29" s="623"/>
      <c r="DH29" s="623"/>
      <c r="DI29" s="623"/>
      <c r="DJ29" s="623"/>
      <c r="DK29" s="624"/>
      <c r="DL29" s="600">
        <v>1991520</v>
      </c>
      <c r="DM29" s="623"/>
      <c r="DN29" s="623"/>
      <c r="DO29" s="623"/>
      <c r="DP29" s="623"/>
      <c r="DQ29" s="623"/>
      <c r="DR29" s="623"/>
      <c r="DS29" s="623"/>
      <c r="DT29" s="623"/>
      <c r="DU29" s="623"/>
      <c r="DV29" s="624"/>
      <c r="DW29" s="596">
        <v>21.6</v>
      </c>
      <c r="DX29" s="617"/>
      <c r="DY29" s="617"/>
      <c r="DZ29" s="617"/>
      <c r="EA29" s="617"/>
      <c r="EB29" s="617"/>
      <c r="EC29" s="618"/>
    </row>
    <row r="30" spans="2:133" ht="11.25" customHeight="1">
      <c r="B30" s="588" t="s">
        <v>287</v>
      </c>
      <c r="C30" s="589"/>
      <c r="D30" s="589"/>
      <c r="E30" s="589"/>
      <c r="F30" s="589"/>
      <c r="G30" s="589"/>
      <c r="H30" s="589"/>
      <c r="I30" s="589"/>
      <c r="J30" s="589"/>
      <c r="K30" s="589"/>
      <c r="L30" s="589"/>
      <c r="M30" s="589"/>
      <c r="N30" s="589"/>
      <c r="O30" s="589"/>
      <c r="P30" s="589"/>
      <c r="Q30" s="590"/>
      <c r="R30" s="591">
        <v>84445</v>
      </c>
      <c r="S30" s="592"/>
      <c r="T30" s="592"/>
      <c r="U30" s="592"/>
      <c r="V30" s="592"/>
      <c r="W30" s="592"/>
      <c r="X30" s="592"/>
      <c r="Y30" s="593"/>
      <c r="Z30" s="594">
        <v>0.6</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99.2</v>
      </c>
      <c r="BH30" s="650"/>
      <c r="BI30" s="650"/>
      <c r="BJ30" s="650"/>
      <c r="BK30" s="650"/>
      <c r="BL30" s="650"/>
      <c r="BM30" s="586">
        <v>96</v>
      </c>
      <c r="BN30" s="650"/>
      <c r="BO30" s="650"/>
      <c r="BP30" s="650"/>
      <c r="BQ30" s="651"/>
      <c r="BR30" s="649">
        <v>99.1</v>
      </c>
      <c r="BS30" s="650"/>
      <c r="BT30" s="650"/>
      <c r="BU30" s="650"/>
      <c r="BV30" s="650"/>
      <c r="BW30" s="650"/>
      <c r="BX30" s="586">
        <v>95.7</v>
      </c>
      <c r="BY30" s="650"/>
      <c r="BZ30" s="650"/>
      <c r="CA30" s="650"/>
      <c r="CB30" s="651"/>
      <c r="CD30" s="654"/>
      <c r="CE30" s="655"/>
      <c r="CF30" s="605" t="s">
        <v>290</v>
      </c>
      <c r="CG30" s="606"/>
      <c r="CH30" s="606"/>
      <c r="CI30" s="606"/>
      <c r="CJ30" s="606"/>
      <c r="CK30" s="606"/>
      <c r="CL30" s="606"/>
      <c r="CM30" s="606"/>
      <c r="CN30" s="606"/>
      <c r="CO30" s="606"/>
      <c r="CP30" s="606"/>
      <c r="CQ30" s="607"/>
      <c r="CR30" s="591">
        <v>1880190</v>
      </c>
      <c r="CS30" s="592"/>
      <c r="CT30" s="592"/>
      <c r="CU30" s="592"/>
      <c r="CV30" s="592"/>
      <c r="CW30" s="592"/>
      <c r="CX30" s="592"/>
      <c r="CY30" s="593"/>
      <c r="CZ30" s="625">
        <v>12.9</v>
      </c>
      <c r="DA30" s="626"/>
      <c r="DB30" s="626"/>
      <c r="DC30" s="627"/>
      <c r="DD30" s="600">
        <v>1767044</v>
      </c>
      <c r="DE30" s="592"/>
      <c r="DF30" s="592"/>
      <c r="DG30" s="592"/>
      <c r="DH30" s="592"/>
      <c r="DI30" s="592"/>
      <c r="DJ30" s="592"/>
      <c r="DK30" s="593"/>
      <c r="DL30" s="600">
        <v>1767044</v>
      </c>
      <c r="DM30" s="592"/>
      <c r="DN30" s="592"/>
      <c r="DO30" s="592"/>
      <c r="DP30" s="592"/>
      <c r="DQ30" s="592"/>
      <c r="DR30" s="592"/>
      <c r="DS30" s="592"/>
      <c r="DT30" s="592"/>
      <c r="DU30" s="592"/>
      <c r="DV30" s="593"/>
      <c r="DW30" s="596">
        <v>19.2</v>
      </c>
      <c r="DX30" s="617"/>
      <c r="DY30" s="617"/>
      <c r="DZ30" s="617"/>
      <c r="EA30" s="617"/>
      <c r="EB30" s="617"/>
      <c r="EC30" s="618"/>
    </row>
    <row r="31" spans="2:133" ht="11.25" customHeight="1">
      <c r="B31" s="588" t="s">
        <v>291</v>
      </c>
      <c r="C31" s="589"/>
      <c r="D31" s="589"/>
      <c r="E31" s="589"/>
      <c r="F31" s="589"/>
      <c r="G31" s="589"/>
      <c r="H31" s="589"/>
      <c r="I31" s="589"/>
      <c r="J31" s="589"/>
      <c r="K31" s="589"/>
      <c r="L31" s="589"/>
      <c r="M31" s="589"/>
      <c r="N31" s="589"/>
      <c r="O31" s="589"/>
      <c r="P31" s="589"/>
      <c r="Q31" s="590"/>
      <c r="R31" s="591">
        <v>482013</v>
      </c>
      <c r="S31" s="592"/>
      <c r="T31" s="592"/>
      <c r="U31" s="592"/>
      <c r="V31" s="592"/>
      <c r="W31" s="592"/>
      <c r="X31" s="592"/>
      <c r="Y31" s="593"/>
      <c r="Z31" s="594">
        <v>3.2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v>
      </c>
      <c r="BH31" s="623"/>
      <c r="BI31" s="623"/>
      <c r="BJ31" s="623"/>
      <c r="BK31" s="623"/>
      <c r="BL31" s="623"/>
      <c r="BM31" s="597">
        <v>95</v>
      </c>
      <c r="BN31" s="647"/>
      <c r="BO31" s="647"/>
      <c r="BP31" s="647"/>
      <c r="BQ31" s="648"/>
      <c r="BR31" s="646">
        <v>98.8</v>
      </c>
      <c r="BS31" s="623"/>
      <c r="BT31" s="623"/>
      <c r="BU31" s="623"/>
      <c r="BV31" s="623"/>
      <c r="BW31" s="623"/>
      <c r="BX31" s="597">
        <v>95</v>
      </c>
      <c r="BY31" s="647"/>
      <c r="BZ31" s="647"/>
      <c r="CA31" s="647"/>
      <c r="CB31" s="648"/>
      <c r="CD31" s="654"/>
      <c r="CE31" s="655"/>
      <c r="CF31" s="605" t="s">
        <v>294</v>
      </c>
      <c r="CG31" s="606"/>
      <c r="CH31" s="606"/>
      <c r="CI31" s="606"/>
      <c r="CJ31" s="606"/>
      <c r="CK31" s="606"/>
      <c r="CL31" s="606"/>
      <c r="CM31" s="606"/>
      <c r="CN31" s="606"/>
      <c r="CO31" s="606"/>
      <c r="CP31" s="606"/>
      <c r="CQ31" s="607"/>
      <c r="CR31" s="591">
        <v>225557</v>
      </c>
      <c r="CS31" s="623"/>
      <c r="CT31" s="623"/>
      <c r="CU31" s="623"/>
      <c r="CV31" s="623"/>
      <c r="CW31" s="623"/>
      <c r="CX31" s="623"/>
      <c r="CY31" s="624"/>
      <c r="CZ31" s="625">
        <v>1.5</v>
      </c>
      <c r="DA31" s="626"/>
      <c r="DB31" s="626"/>
      <c r="DC31" s="627"/>
      <c r="DD31" s="600">
        <v>224476</v>
      </c>
      <c r="DE31" s="623"/>
      <c r="DF31" s="623"/>
      <c r="DG31" s="623"/>
      <c r="DH31" s="623"/>
      <c r="DI31" s="623"/>
      <c r="DJ31" s="623"/>
      <c r="DK31" s="624"/>
      <c r="DL31" s="600">
        <v>224476</v>
      </c>
      <c r="DM31" s="623"/>
      <c r="DN31" s="623"/>
      <c r="DO31" s="623"/>
      <c r="DP31" s="623"/>
      <c r="DQ31" s="623"/>
      <c r="DR31" s="623"/>
      <c r="DS31" s="623"/>
      <c r="DT31" s="623"/>
      <c r="DU31" s="623"/>
      <c r="DV31" s="624"/>
      <c r="DW31" s="596">
        <v>2.4</v>
      </c>
      <c r="DX31" s="617"/>
      <c r="DY31" s="617"/>
      <c r="DZ31" s="617"/>
      <c r="EA31" s="617"/>
      <c r="EB31" s="617"/>
      <c r="EC31" s="618"/>
    </row>
    <row r="32" spans="2:133" ht="11.25" customHeight="1">
      <c r="B32" s="588" t="s">
        <v>295</v>
      </c>
      <c r="C32" s="589"/>
      <c r="D32" s="589"/>
      <c r="E32" s="589"/>
      <c r="F32" s="589"/>
      <c r="G32" s="589"/>
      <c r="H32" s="589"/>
      <c r="I32" s="589"/>
      <c r="J32" s="589"/>
      <c r="K32" s="589"/>
      <c r="L32" s="589"/>
      <c r="M32" s="589"/>
      <c r="N32" s="589"/>
      <c r="O32" s="589"/>
      <c r="P32" s="589"/>
      <c r="Q32" s="590"/>
      <c r="R32" s="591">
        <v>301294</v>
      </c>
      <c r="S32" s="592"/>
      <c r="T32" s="592"/>
      <c r="U32" s="592"/>
      <c r="V32" s="592"/>
      <c r="W32" s="592"/>
      <c r="X32" s="592"/>
      <c r="Y32" s="593"/>
      <c r="Z32" s="594">
        <v>2</v>
      </c>
      <c r="AA32" s="594"/>
      <c r="AB32" s="594"/>
      <c r="AC32" s="594"/>
      <c r="AD32" s="595">
        <v>836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99.3</v>
      </c>
      <c r="BH32" s="659"/>
      <c r="BI32" s="659"/>
      <c r="BJ32" s="659"/>
      <c r="BK32" s="659"/>
      <c r="BL32" s="659"/>
      <c r="BM32" s="660">
        <v>96.3</v>
      </c>
      <c r="BN32" s="659"/>
      <c r="BO32" s="659"/>
      <c r="BP32" s="659"/>
      <c r="BQ32" s="661"/>
      <c r="BR32" s="658">
        <v>99.2</v>
      </c>
      <c r="BS32" s="659"/>
      <c r="BT32" s="659"/>
      <c r="BU32" s="659"/>
      <c r="BV32" s="659"/>
      <c r="BW32" s="659"/>
      <c r="BX32" s="660">
        <v>95.8</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298</v>
      </c>
      <c r="C33" s="589"/>
      <c r="D33" s="589"/>
      <c r="E33" s="589"/>
      <c r="F33" s="589"/>
      <c r="G33" s="589"/>
      <c r="H33" s="589"/>
      <c r="I33" s="589"/>
      <c r="J33" s="589"/>
      <c r="K33" s="589"/>
      <c r="L33" s="589"/>
      <c r="M33" s="589"/>
      <c r="N33" s="589"/>
      <c r="O33" s="589"/>
      <c r="P33" s="589"/>
      <c r="Q33" s="590"/>
      <c r="R33" s="591">
        <v>1410702</v>
      </c>
      <c r="S33" s="592"/>
      <c r="T33" s="592"/>
      <c r="U33" s="592"/>
      <c r="V33" s="592"/>
      <c r="W33" s="592"/>
      <c r="X33" s="592"/>
      <c r="Y33" s="593"/>
      <c r="Z33" s="594">
        <v>9.3000000000000007</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6027549</v>
      </c>
      <c r="CS33" s="623"/>
      <c r="CT33" s="623"/>
      <c r="CU33" s="623"/>
      <c r="CV33" s="623"/>
      <c r="CW33" s="623"/>
      <c r="CX33" s="623"/>
      <c r="CY33" s="624"/>
      <c r="CZ33" s="625">
        <v>41.3</v>
      </c>
      <c r="DA33" s="626"/>
      <c r="DB33" s="626"/>
      <c r="DC33" s="627"/>
      <c r="DD33" s="600">
        <v>4312058</v>
      </c>
      <c r="DE33" s="623"/>
      <c r="DF33" s="623"/>
      <c r="DG33" s="623"/>
      <c r="DH33" s="623"/>
      <c r="DI33" s="623"/>
      <c r="DJ33" s="623"/>
      <c r="DK33" s="624"/>
      <c r="DL33" s="600">
        <v>3002865</v>
      </c>
      <c r="DM33" s="623"/>
      <c r="DN33" s="623"/>
      <c r="DO33" s="623"/>
      <c r="DP33" s="623"/>
      <c r="DQ33" s="623"/>
      <c r="DR33" s="623"/>
      <c r="DS33" s="623"/>
      <c r="DT33" s="623"/>
      <c r="DU33" s="623"/>
      <c r="DV33" s="624"/>
      <c r="DW33" s="596">
        <v>32.6</v>
      </c>
      <c r="DX33" s="617"/>
      <c r="DY33" s="617"/>
      <c r="DZ33" s="617"/>
      <c r="EA33" s="617"/>
      <c r="EB33" s="617"/>
      <c r="EC33" s="618"/>
    </row>
    <row r="34" spans="2:133" ht="11.25" customHeight="1">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2214249</v>
      </c>
      <c r="CS34" s="592"/>
      <c r="CT34" s="592"/>
      <c r="CU34" s="592"/>
      <c r="CV34" s="592"/>
      <c r="CW34" s="592"/>
      <c r="CX34" s="592"/>
      <c r="CY34" s="593"/>
      <c r="CZ34" s="625">
        <v>15.2</v>
      </c>
      <c r="DA34" s="626"/>
      <c r="DB34" s="626"/>
      <c r="DC34" s="627"/>
      <c r="DD34" s="600">
        <v>1358093</v>
      </c>
      <c r="DE34" s="592"/>
      <c r="DF34" s="592"/>
      <c r="DG34" s="592"/>
      <c r="DH34" s="592"/>
      <c r="DI34" s="592"/>
      <c r="DJ34" s="592"/>
      <c r="DK34" s="593"/>
      <c r="DL34" s="600">
        <v>1187740</v>
      </c>
      <c r="DM34" s="592"/>
      <c r="DN34" s="592"/>
      <c r="DO34" s="592"/>
      <c r="DP34" s="592"/>
      <c r="DQ34" s="592"/>
      <c r="DR34" s="592"/>
      <c r="DS34" s="592"/>
      <c r="DT34" s="592"/>
      <c r="DU34" s="592"/>
      <c r="DV34" s="593"/>
      <c r="DW34" s="596">
        <v>12.9</v>
      </c>
      <c r="DX34" s="617"/>
      <c r="DY34" s="617"/>
      <c r="DZ34" s="617"/>
      <c r="EA34" s="617"/>
      <c r="EB34" s="617"/>
      <c r="EC34" s="618"/>
    </row>
    <row r="35" spans="2:133" ht="11.25" customHeight="1">
      <c r="B35" s="588" t="s">
        <v>304</v>
      </c>
      <c r="C35" s="589"/>
      <c r="D35" s="589"/>
      <c r="E35" s="589"/>
      <c r="F35" s="589"/>
      <c r="G35" s="589"/>
      <c r="H35" s="589"/>
      <c r="I35" s="589"/>
      <c r="J35" s="589"/>
      <c r="K35" s="589"/>
      <c r="L35" s="589"/>
      <c r="M35" s="589"/>
      <c r="N35" s="589"/>
      <c r="O35" s="589"/>
      <c r="P35" s="589"/>
      <c r="Q35" s="590"/>
      <c r="R35" s="591">
        <v>513602</v>
      </c>
      <c r="S35" s="592"/>
      <c r="T35" s="592"/>
      <c r="U35" s="592"/>
      <c r="V35" s="592"/>
      <c r="W35" s="592"/>
      <c r="X35" s="592"/>
      <c r="Y35" s="593"/>
      <c r="Z35" s="594">
        <v>3.4</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1888607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3375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110550</v>
      </c>
      <c r="CS35" s="623"/>
      <c r="CT35" s="623"/>
      <c r="CU35" s="623"/>
      <c r="CV35" s="623"/>
      <c r="CW35" s="623"/>
      <c r="CX35" s="623"/>
      <c r="CY35" s="624"/>
      <c r="CZ35" s="625">
        <v>0.8</v>
      </c>
      <c r="DA35" s="626"/>
      <c r="DB35" s="626"/>
      <c r="DC35" s="627"/>
      <c r="DD35" s="600">
        <v>110265</v>
      </c>
      <c r="DE35" s="623"/>
      <c r="DF35" s="623"/>
      <c r="DG35" s="623"/>
      <c r="DH35" s="623"/>
      <c r="DI35" s="623"/>
      <c r="DJ35" s="623"/>
      <c r="DK35" s="624"/>
      <c r="DL35" s="600">
        <v>110265</v>
      </c>
      <c r="DM35" s="623"/>
      <c r="DN35" s="623"/>
      <c r="DO35" s="623"/>
      <c r="DP35" s="623"/>
      <c r="DQ35" s="623"/>
      <c r="DR35" s="623"/>
      <c r="DS35" s="623"/>
      <c r="DT35" s="623"/>
      <c r="DU35" s="623"/>
      <c r="DV35" s="624"/>
      <c r="DW35" s="596">
        <v>1.2</v>
      </c>
      <c r="DX35" s="617"/>
      <c r="DY35" s="617"/>
      <c r="DZ35" s="617"/>
      <c r="EA35" s="617"/>
      <c r="EB35" s="617"/>
      <c r="EC35" s="618"/>
    </row>
    <row r="36" spans="2:133" ht="11.25" customHeight="1">
      <c r="B36" s="634" t="s">
        <v>308</v>
      </c>
      <c r="C36" s="635"/>
      <c r="D36" s="635"/>
      <c r="E36" s="635"/>
      <c r="F36" s="635"/>
      <c r="G36" s="635"/>
      <c r="H36" s="635"/>
      <c r="I36" s="635"/>
      <c r="J36" s="635"/>
      <c r="K36" s="635"/>
      <c r="L36" s="635"/>
      <c r="M36" s="635"/>
      <c r="N36" s="635"/>
      <c r="O36" s="635"/>
      <c r="P36" s="635"/>
      <c r="Q36" s="636"/>
      <c r="R36" s="663">
        <v>15203943</v>
      </c>
      <c r="S36" s="664"/>
      <c r="T36" s="664"/>
      <c r="U36" s="664"/>
      <c r="V36" s="664"/>
      <c r="W36" s="664"/>
      <c r="X36" s="664"/>
      <c r="Y36" s="665"/>
      <c r="Z36" s="666">
        <v>100</v>
      </c>
      <c r="AA36" s="666"/>
      <c r="AB36" s="666"/>
      <c r="AC36" s="666"/>
      <c r="AD36" s="667">
        <v>8692771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621974</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-59137</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731397</v>
      </c>
      <c r="CS36" s="592"/>
      <c r="CT36" s="592"/>
      <c r="CU36" s="592"/>
      <c r="CV36" s="592"/>
      <c r="CW36" s="592"/>
      <c r="CX36" s="592"/>
      <c r="CY36" s="593"/>
      <c r="CZ36" s="625">
        <v>5</v>
      </c>
      <c r="DA36" s="626"/>
      <c r="DB36" s="626"/>
      <c r="DC36" s="627"/>
      <c r="DD36" s="600">
        <v>371828</v>
      </c>
      <c r="DE36" s="592"/>
      <c r="DF36" s="592"/>
      <c r="DG36" s="592"/>
      <c r="DH36" s="592"/>
      <c r="DI36" s="592"/>
      <c r="DJ36" s="592"/>
      <c r="DK36" s="593"/>
      <c r="DL36" s="600">
        <v>252653</v>
      </c>
      <c r="DM36" s="592"/>
      <c r="DN36" s="592"/>
      <c r="DO36" s="592"/>
      <c r="DP36" s="592"/>
      <c r="DQ36" s="592"/>
      <c r="DR36" s="592"/>
      <c r="DS36" s="592"/>
      <c r="DT36" s="592"/>
      <c r="DU36" s="592"/>
      <c r="DV36" s="593"/>
      <c r="DW36" s="596">
        <v>2.7</v>
      </c>
      <c r="DX36" s="617"/>
      <c r="DY36" s="617"/>
      <c r="DZ36" s="617"/>
      <c r="EA36" s="617"/>
      <c r="EB36" s="617"/>
      <c r="EC36" s="618"/>
    </row>
    <row r="37" spans="2:133" ht="11.25" customHeight="1">
      <c r="AQ37" s="670" t="s">
        <v>312</v>
      </c>
      <c r="AR37" s="671"/>
      <c r="AS37" s="671"/>
      <c r="AT37" s="671"/>
      <c r="AU37" s="671"/>
      <c r="AV37" s="671"/>
      <c r="AW37" s="671"/>
      <c r="AX37" s="671"/>
      <c r="AY37" s="672"/>
      <c r="AZ37" s="591">
        <v>59923</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3948</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11138</v>
      </c>
      <c r="CS37" s="623"/>
      <c r="CT37" s="623"/>
      <c r="CU37" s="623"/>
      <c r="CV37" s="623"/>
      <c r="CW37" s="623"/>
      <c r="CX37" s="623"/>
      <c r="CY37" s="624"/>
      <c r="CZ37" s="625">
        <v>0.1</v>
      </c>
      <c r="DA37" s="626"/>
      <c r="DB37" s="626"/>
      <c r="DC37" s="627"/>
      <c r="DD37" s="600">
        <v>11138</v>
      </c>
      <c r="DE37" s="623"/>
      <c r="DF37" s="623"/>
      <c r="DG37" s="623"/>
      <c r="DH37" s="623"/>
      <c r="DI37" s="623"/>
      <c r="DJ37" s="623"/>
      <c r="DK37" s="624"/>
      <c r="DL37" s="600">
        <v>9968</v>
      </c>
      <c r="DM37" s="623"/>
      <c r="DN37" s="623"/>
      <c r="DO37" s="623"/>
      <c r="DP37" s="623"/>
      <c r="DQ37" s="623"/>
      <c r="DR37" s="623"/>
      <c r="DS37" s="623"/>
      <c r="DT37" s="623"/>
      <c r="DU37" s="623"/>
      <c r="DV37" s="624"/>
      <c r="DW37" s="596">
        <v>0.1</v>
      </c>
      <c r="DX37" s="617"/>
      <c r="DY37" s="617"/>
      <c r="DZ37" s="617"/>
      <c r="EA37" s="617"/>
      <c r="EB37" s="617"/>
      <c r="EC37" s="618"/>
    </row>
    <row r="38" spans="2:133" ht="11.25" customHeight="1">
      <c r="AQ38" s="670" t="s">
        <v>315</v>
      </c>
      <c r="AR38" s="671"/>
      <c r="AS38" s="671"/>
      <c r="AT38" s="671"/>
      <c r="AU38" s="671"/>
      <c r="AV38" s="671"/>
      <c r="AW38" s="671"/>
      <c r="AX38" s="671"/>
      <c r="AY38" s="672"/>
      <c r="AZ38" s="591">
        <v>57859</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6558</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1830748</v>
      </c>
      <c r="CS38" s="592"/>
      <c r="CT38" s="592"/>
      <c r="CU38" s="592"/>
      <c r="CV38" s="592"/>
      <c r="CW38" s="592"/>
      <c r="CX38" s="592"/>
      <c r="CY38" s="593"/>
      <c r="CZ38" s="625">
        <v>12.5</v>
      </c>
      <c r="DA38" s="626"/>
      <c r="DB38" s="626"/>
      <c r="DC38" s="627"/>
      <c r="DD38" s="600">
        <v>1615348</v>
      </c>
      <c r="DE38" s="592"/>
      <c r="DF38" s="592"/>
      <c r="DG38" s="592"/>
      <c r="DH38" s="592"/>
      <c r="DI38" s="592"/>
      <c r="DJ38" s="592"/>
      <c r="DK38" s="593"/>
      <c r="DL38" s="600">
        <v>1452180</v>
      </c>
      <c r="DM38" s="592"/>
      <c r="DN38" s="592"/>
      <c r="DO38" s="592"/>
      <c r="DP38" s="592"/>
      <c r="DQ38" s="592"/>
      <c r="DR38" s="592"/>
      <c r="DS38" s="592"/>
      <c r="DT38" s="592"/>
      <c r="DU38" s="592"/>
      <c r="DV38" s="593"/>
      <c r="DW38" s="596">
        <v>15.8</v>
      </c>
      <c r="DX38" s="617"/>
      <c r="DY38" s="617"/>
      <c r="DZ38" s="617"/>
      <c r="EA38" s="617"/>
      <c r="EB38" s="617"/>
      <c r="EC38" s="618"/>
    </row>
    <row r="39" spans="2:133" ht="11.25" customHeight="1">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1005356</v>
      </c>
      <c r="CS39" s="623"/>
      <c r="CT39" s="623"/>
      <c r="CU39" s="623"/>
      <c r="CV39" s="623"/>
      <c r="CW39" s="623"/>
      <c r="CX39" s="623"/>
      <c r="CY39" s="624"/>
      <c r="CZ39" s="625">
        <v>6.9</v>
      </c>
      <c r="DA39" s="626"/>
      <c r="DB39" s="626"/>
      <c r="DC39" s="627"/>
      <c r="DD39" s="600">
        <v>841088</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258661</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117</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135249</v>
      </c>
      <c r="CS40" s="592"/>
      <c r="CT40" s="592"/>
      <c r="CU40" s="592"/>
      <c r="CV40" s="592"/>
      <c r="CW40" s="592"/>
      <c r="CX40" s="592"/>
      <c r="CY40" s="593"/>
      <c r="CZ40" s="625">
        <v>0.9</v>
      </c>
      <c r="DA40" s="626"/>
      <c r="DB40" s="626"/>
      <c r="DC40" s="627"/>
      <c r="DD40" s="600">
        <v>15436</v>
      </c>
      <c r="DE40" s="592"/>
      <c r="DF40" s="592"/>
      <c r="DG40" s="592"/>
      <c r="DH40" s="592"/>
      <c r="DI40" s="592"/>
      <c r="DJ40" s="592"/>
      <c r="DK40" s="593"/>
      <c r="DL40" s="600">
        <v>27</v>
      </c>
      <c r="DM40" s="592"/>
      <c r="DN40" s="592"/>
      <c r="DO40" s="592"/>
      <c r="DP40" s="592"/>
      <c r="DQ40" s="592"/>
      <c r="DR40" s="592"/>
      <c r="DS40" s="592"/>
      <c r="DT40" s="592"/>
      <c r="DU40" s="592"/>
      <c r="DV40" s="593"/>
      <c r="DW40" s="596">
        <v>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890190</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351</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1905377</v>
      </c>
      <c r="CS42" s="592"/>
      <c r="CT42" s="592"/>
      <c r="CU42" s="592"/>
      <c r="CV42" s="592"/>
      <c r="CW42" s="592"/>
      <c r="CX42" s="592"/>
      <c r="CY42" s="593"/>
      <c r="CZ42" s="625">
        <v>13</v>
      </c>
      <c r="DA42" s="674"/>
      <c r="DB42" s="674"/>
      <c r="DC42" s="675"/>
      <c r="DD42" s="600">
        <v>532698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22122</v>
      </c>
      <c r="CS43" s="623"/>
      <c r="CT43" s="623"/>
      <c r="CU43" s="623"/>
      <c r="CV43" s="623"/>
      <c r="CW43" s="623"/>
      <c r="CX43" s="623"/>
      <c r="CY43" s="624"/>
      <c r="CZ43" s="625">
        <v>0.2</v>
      </c>
      <c r="DA43" s="626"/>
      <c r="DB43" s="626"/>
      <c r="DC43" s="627"/>
      <c r="DD43" s="600">
        <v>9949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1905289</v>
      </c>
      <c r="CS44" s="592"/>
      <c r="CT44" s="592"/>
      <c r="CU44" s="592"/>
      <c r="CV44" s="592"/>
      <c r="CW44" s="592"/>
      <c r="CX44" s="592"/>
      <c r="CY44" s="593"/>
      <c r="CZ44" s="625">
        <v>13</v>
      </c>
      <c r="DA44" s="674"/>
      <c r="DB44" s="674"/>
      <c r="DC44" s="675"/>
      <c r="DD44" s="600">
        <v>532610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1021458</v>
      </c>
      <c r="CS45" s="623"/>
      <c r="CT45" s="623"/>
      <c r="CU45" s="623"/>
      <c r="CV45" s="623"/>
      <c r="CW45" s="623"/>
      <c r="CX45" s="623"/>
      <c r="CY45" s="624"/>
      <c r="CZ45" s="625">
        <v>7</v>
      </c>
      <c r="DA45" s="626"/>
      <c r="DB45" s="626"/>
      <c r="DC45" s="627"/>
      <c r="DD45" s="600">
        <v>156344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791432</v>
      </c>
      <c r="CS46" s="592"/>
      <c r="CT46" s="592"/>
      <c r="CU46" s="592"/>
      <c r="CV46" s="592"/>
      <c r="CW46" s="592"/>
      <c r="CX46" s="592"/>
      <c r="CY46" s="593"/>
      <c r="CZ46" s="625">
        <v>5.4</v>
      </c>
      <c r="DA46" s="674"/>
      <c r="DB46" s="674"/>
      <c r="DC46" s="675"/>
      <c r="DD46" s="600">
        <v>335261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88</v>
      </c>
      <c r="CS47" s="623"/>
      <c r="CT47" s="623"/>
      <c r="CU47" s="623"/>
      <c r="CV47" s="623"/>
      <c r="CW47" s="623"/>
      <c r="CX47" s="623"/>
      <c r="CY47" s="624"/>
      <c r="CZ47" s="625">
        <v>0</v>
      </c>
      <c r="DA47" s="626"/>
      <c r="DB47" s="626"/>
      <c r="DC47" s="627"/>
      <c r="DD47" s="600">
        <v>88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14604768</v>
      </c>
      <c r="CS49" s="659"/>
      <c r="CT49" s="659"/>
      <c r="CU49" s="659"/>
      <c r="CV49" s="659"/>
      <c r="CW49" s="659"/>
      <c r="CX49" s="659"/>
      <c r="CY49" s="686"/>
      <c r="CZ49" s="687">
        <v>100</v>
      </c>
      <c r="DA49" s="688"/>
      <c r="DB49" s="688"/>
      <c r="DC49" s="689"/>
      <c r="DD49" s="690">
        <v>9938368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14846</v>
      </c>
      <c r="R7" s="721"/>
      <c r="S7" s="721"/>
      <c r="T7" s="721"/>
      <c r="U7" s="721"/>
      <c r="V7" s="721">
        <v>14247</v>
      </c>
      <c r="W7" s="721"/>
      <c r="X7" s="721"/>
      <c r="Y7" s="721"/>
      <c r="Z7" s="721"/>
      <c r="AA7" s="721">
        <v>599</v>
      </c>
      <c r="AB7" s="721"/>
      <c r="AC7" s="721"/>
      <c r="AD7" s="721"/>
      <c r="AE7" s="722"/>
      <c r="AF7" s="723">
        <v>511</v>
      </c>
      <c r="AG7" s="724"/>
      <c r="AH7" s="724"/>
      <c r="AI7" s="724"/>
      <c r="AJ7" s="725"/>
      <c r="AK7" s="760">
        <v>84</v>
      </c>
      <c r="AL7" s="761"/>
      <c r="AM7" s="761"/>
      <c r="AN7" s="761"/>
      <c r="AO7" s="761"/>
      <c r="AP7" s="761">
        <v>15669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11</v>
      </c>
      <c r="CI7" s="758"/>
      <c r="CJ7" s="758"/>
      <c r="CK7" s="758"/>
      <c r="CL7" s="759"/>
      <c r="CM7" s="757">
        <v>185</v>
      </c>
      <c r="CN7" s="758"/>
      <c r="CO7" s="758"/>
      <c r="CP7" s="758"/>
      <c r="CQ7" s="759"/>
      <c r="CR7" s="757">
        <v>2</v>
      </c>
      <c r="CS7" s="758"/>
      <c r="CT7" s="758"/>
      <c r="CU7" s="758"/>
      <c r="CV7" s="759"/>
      <c r="CW7" s="757" t="s">
        <v>534</v>
      </c>
      <c r="CX7" s="758"/>
      <c r="CY7" s="758"/>
      <c r="CZ7" s="758"/>
      <c r="DA7" s="759"/>
      <c r="DB7" s="757">
        <v>74</v>
      </c>
      <c r="DC7" s="758"/>
      <c r="DD7" s="758"/>
      <c r="DE7" s="758"/>
      <c r="DF7" s="759"/>
      <c r="DG7" s="757" t="s">
        <v>534</v>
      </c>
      <c r="DH7" s="758"/>
      <c r="DI7" s="758"/>
      <c r="DJ7" s="758"/>
      <c r="DK7" s="759"/>
      <c r="DL7" s="757" t="s">
        <v>534</v>
      </c>
      <c r="DM7" s="758"/>
      <c r="DN7" s="758"/>
      <c r="DO7" s="758"/>
      <c r="DP7" s="759"/>
      <c r="DQ7" s="757" t="s">
        <v>534</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616</v>
      </c>
      <c r="R8" s="745"/>
      <c r="S8" s="745"/>
      <c r="T8" s="745"/>
      <c r="U8" s="745"/>
      <c r="V8" s="745">
        <v>616</v>
      </c>
      <c r="W8" s="745"/>
      <c r="X8" s="745"/>
      <c r="Y8" s="745"/>
      <c r="Z8" s="745"/>
      <c r="AA8" s="745" t="s">
        <v>477</v>
      </c>
      <c r="AB8" s="745"/>
      <c r="AC8" s="745"/>
      <c r="AD8" s="745"/>
      <c r="AE8" s="746"/>
      <c r="AF8" s="747" t="s">
        <v>111</v>
      </c>
      <c r="AG8" s="748"/>
      <c r="AH8" s="748"/>
      <c r="AI8" s="748"/>
      <c r="AJ8" s="749"/>
      <c r="AK8" s="750">
        <v>258</v>
      </c>
      <c r="AL8" s="751"/>
      <c r="AM8" s="751"/>
      <c r="AN8" s="751"/>
      <c r="AO8" s="751"/>
      <c r="AP8" s="751">
        <v>1893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540</v>
      </c>
      <c r="BT8" s="755"/>
      <c r="BU8" s="755"/>
      <c r="BV8" s="755"/>
      <c r="BW8" s="755"/>
      <c r="BX8" s="755"/>
      <c r="BY8" s="755"/>
      <c r="BZ8" s="755"/>
      <c r="CA8" s="755"/>
      <c r="CB8" s="755"/>
      <c r="CC8" s="755"/>
      <c r="CD8" s="755"/>
      <c r="CE8" s="755"/>
      <c r="CF8" s="755"/>
      <c r="CG8" s="756"/>
      <c r="CH8" s="767">
        <v>0</v>
      </c>
      <c r="CI8" s="768"/>
      <c r="CJ8" s="768"/>
      <c r="CK8" s="768"/>
      <c r="CL8" s="769"/>
      <c r="CM8" s="767">
        <v>53</v>
      </c>
      <c r="CN8" s="768"/>
      <c r="CO8" s="768"/>
      <c r="CP8" s="768"/>
      <c r="CQ8" s="769"/>
      <c r="CR8" s="767">
        <v>80</v>
      </c>
      <c r="CS8" s="768"/>
      <c r="CT8" s="768"/>
      <c r="CU8" s="768"/>
      <c r="CV8" s="769"/>
      <c r="CW8" s="767" t="s">
        <v>534</v>
      </c>
      <c r="CX8" s="768"/>
      <c r="CY8" s="768"/>
      <c r="CZ8" s="768"/>
      <c r="DA8" s="769"/>
      <c r="DB8" s="767" t="s">
        <v>534</v>
      </c>
      <c r="DC8" s="768"/>
      <c r="DD8" s="768"/>
      <c r="DE8" s="768"/>
      <c r="DF8" s="769"/>
      <c r="DG8" s="767" t="s">
        <v>534</v>
      </c>
      <c r="DH8" s="768"/>
      <c r="DI8" s="768"/>
      <c r="DJ8" s="768"/>
      <c r="DK8" s="769"/>
      <c r="DL8" s="767" t="s">
        <v>534</v>
      </c>
      <c r="DM8" s="768"/>
      <c r="DN8" s="768"/>
      <c r="DO8" s="768"/>
      <c r="DP8" s="769"/>
      <c r="DQ8" s="767" t="s">
        <v>534</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541</v>
      </c>
      <c r="BT9" s="755"/>
      <c r="BU9" s="755"/>
      <c r="BV9" s="755"/>
      <c r="BW9" s="755"/>
      <c r="BX9" s="755"/>
      <c r="BY9" s="755"/>
      <c r="BZ9" s="755"/>
      <c r="CA9" s="755"/>
      <c r="CB9" s="755"/>
      <c r="CC9" s="755"/>
      <c r="CD9" s="755"/>
      <c r="CE9" s="755"/>
      <c r="CF9" s="755"/>
      <c r="CG9" s="756"/>
      <c r="CH9" s="767">
        <v>7</v>
      </c>
      <c r="CI9" s="768"/>
      <c r="CJ9" s="768"/>
      <c r="CK9" s="768"/>
      <c r="CL9" s="769"/>
      <c r="CM9" s="767">
        <v>49</v>
      </c>
      <c r="CN9" s="768"/>
      <c r="CO9" s="768"/>
      <c r="CP9" s="768"/>
      <c r="CQ9" s="769"/>
      <c r="CR9" s="767">
        <v>5</v>
      </c>
      <c r="CS9" s="768"/>
      <c r="CT9" s="768"/>
      <c r="CU9" s="768"/>
      <c r="CV9" s="769"/>
      <c r="CW9" s="767" t="s">
        <v>534</v>
      </c>
      <c r="CX9" s="768"/>
      <c r="CY9" s="768"/>
      <c r="CZ9" s="768"/>
      <c r="DA9" s="769"/>
      <c r="DB9" s="767" t="s">
        <v>534</v>
      </c>
      <c r="DC9" s="768"/>
      <c r="DD9" s="768"/>
      <c r="DE9" s="768"/>
      <c r="DF9" s="769"/>
      <c r="DG9" s="767" t="s">
        <v>534</v>
      </c>
      <c r="DH9" s="768"/>
      <c r="DI9" s="768"/>
      <c r="DJ9" s="768"/>
      <c r="DK9" s="769"/>
      <c r="DL9" s="767" t="s">
        <v>534</v>
      </c>
      <c r="DM9" s="768"/>
      <c r="DN9" s="768"/>
      <c r="DO9" s="768"/>
      <c r="DP9" s="769"/>
      <c r="DQ9" s="767" t="s">
        <v>534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542</v>
      </c>
      <c r="BT10" s="755"/>
      <c r="BU10" s="755"/>
      <c r="BV10" s="755"/>
      <c r="BW10" s="755"/>
      <c r="BX10" s="755"/>
      <c r="BY10" s="755"/>
      <c r="BZ10" s="755"/>
      <c r="CA10" s="755"/>
      <c r="CB10" s="755"/>
      <c r="CC10" s="755"/>
      <c r="CD10" s="755"/>
      <c r="CE10" s="755"/>
      <c r="CF10" s="755"/>
      <c r="CG10" s="756"/>
      <c r="CH10" s="767">
        <v>1</v>
      </c>
      <c r="CI10" s="768"/>
      <c r="CJ10" s="768"/>
      <c r="CK10" s="768"/>
      <c r="CL10" s="769"/>
      <c r="CM10" s="767">
        <v>109</v>
      </c>
      <c r="CN10" s="768"/>
      <c r="CO10" s="768"/>
      <c r="CP10" s="768"/>
      <c r="CQ10" s="769"/>
      <c r="CR10" s="767">
        <v>50</v>
      </c>
      <c r="CS10" s="768"/>
      <c r="CT10" s="768"/>
      <c r="CU10" s="768"/>
      <c r="CV10" s="769"/>
      <c r="CW10" s="767">
        <v>8</v>
      </c>
      <c r="CX10" s="768"/>
      <c r="CY10" s="768"/>
      <c r="CZ10" s="768"/>
      <c r="DA10" s="769"/>
      <c r="DB10" s="767" t="s">
        <v>534</v>
      </c>
      <c r="DC10" s="768"/>
      <c r="DD10" s="768"/>
      <c r="DE10" s="768"/>
      <c r="DF10" s="769"/>
      <c r="DG10" s="767" t="s">
        <v>534</v>
      </c>
      <c r="DH10" s="768"/>
      <c r="DI10" s="768"/>
      <c r="DJ10" s="768"/>
      <c r="DK10" s="769"/>
      <c r="DL10" s="767" t="s">
        <v>534</v>
      </c>
      <c r="DM10" s="768"/>
      <c r="DN10" s="768"/>
      <c r="DO10" s="768"/>
      <c r="DP10" s="769"/>
      <c r="DQ10" s="767" t="s">
        <v>534</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15204</v>
      </c>
      <c r="R23" s="780"/>
      <c r="S23" s="780"/>
      <c r="T23" s="780"/>
      <c r="U23" s="780"/>
      <c r="V23" s="780">
        <v>14605</v>
      </c>
      <c r="W23" s="780"/>
      <c r="X23" s="780"/>
      <c r="Y23" s="780"/>
      <c r="Z23" s="780"/>
      <c r="AA23" s="780">
        <v>599</v>
      </c>
      <c r="AB23" s="780"/>
      <c r="AC23" s="780"/>
      <c r="AD23" s="780"/>
      <c r="AE23" s="781"/>
      <c r="AF23" s="782">
        <v>511</v>
      </c>
      <c r="AG23" s="780"/>
      <c r="AH23" s="780"/>
      <c r="AI23" s="780"/>
      <c r="AJ23" s="783"/>
      <c r="AK23" s="784"/>
      <c r="AL23" s="785"/>
      <c r="AM23" s="785"/>
      <c r="AN23" s="785"/>
      <c r="AO23" s="785"/>
      <c r="AP23" s="780">
        <v>17562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3283</v>
      </c>
      <c r="R28" s="809"/>
      <c r="S28" s="809"/>
      <c r="T28" s="809"/>
      <c r="U28" s="809"/>
      <c r="V28" s="809">
        <v>3280</v>
      </c>
      <c r="W28" s="809"/>
      <c r="X28" s="809"/>
      <c r="Y28" s="809"/>
      <c r="Z28" s="809"/>
      <c r="AA28" s="809">
        <v>3</v>
      </c>
      <c r="AB28" s="809"/>
      <c r="AC28" s="809"/>
      <c r="AD28" s="809"/>
      <c r="AE28" s="810"/>
      <c r="AF28" s="811">
        <v>3</v>
      </c>
      <c r="AG28" s="809"/>
      <c r="AH28" s="809"/>
      <c r="AI28" s="809"/>
      <c r="AJ28" s="812"/>
      <c r="AK28" s="813">
        <v>269</v>
      </c>
      <c r="AL28" s="804"/>
      <c r="AM28" s="804"/>
      <c r="AN28" s="804"/>
      <c r="AO28" s="804"/>
      <c r="AP28" s="804" t="s">
        <v>477</v>
      </c>
      <c r="AQ28" s="804"/>
      <c r="AR28" s="804"/>
      <c r="AS28" s="804"/>
      <c r="AT28" s="804"/>
      <c r="AU28" s="804" t="s">
        <v>477</v>
      </c>
      <c r="AV28" s="804"/>
      <c r="AW28" s="804"/>
      <c r="AX28" s="804"/>
      <c r="AY28" s="804"/>
      <c r="AZ28" s="805" t="s">
        <v>477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2731</v>
      </c>
      <c r="R29" s="745"/>
      <c r="S29" s="745"/>
      <c r="T29" s="745"/>
      <c r="U29" s="745"/>
      <c r="V29" s="745">
        <v>2700</v>
      </c>
      <c r="W29" s="745"/>
      <c r="X29" s="745"/>
      <c r="Y29" s="745"/>
      <c r="Z29" s="745"/>
      <c r="AA29" s="745">
        <v>30</v>
      </c>
      <c r="AB29" s="745"/>
      <c r="AC29" s="745"/>
      <c r="AD29" s="745"/>
      <c r="AE29" s="746"/>
      <c r="AF29" s="747">
        <v>30</v>
      </c>
      <c r="AG29" s="748"/>
      <c r="AH29" s="748"/>
      <c r="AI29" s="748"/>
      <c r="AJ29" s="749"/>
      <c r="AK29" s="816">
        <v>407</v>
      </c>
      <c r="AL29" s="817"/>
      <c r="AM29" s="817"/>
      <c r="AN29" s="817"/>
      <c r="AO29" s="817"/>
      <c r="AP29" s="817" t="s">
        <v>477</v>
      </c>
      <c r="AQ29" s="817"/>
      <c r="AR29" s="817"/>
      <c r="AS29" s="817"/>
      <c r="AT29" s="817"/>
      <c r="AU29" s="817" t="s">
        <v>477</v>
      </c>
      <c r="AV29" s="817"/>
      <c r="AW29" s="817"/>
      <c r="AX29" s="817"/>
      <c r="AY29" s="817"/>
      <c r="AZ29" s="818" t="s">
        <v>477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317</v>
      </c>
      <c r="R30" s="745"/>
      <c r="S30" s="745"/>
      <c r="T30" s="745"/>
      <c r="U30" s="745"/>
      <c r="V30" s="745">
        <v>317</v>
      </c>
      <c r="W30" s="745"/>
      <c r="X30" s="745"/>
      <c r="Y30" s="745"/>
      <c r="Z30" s="745"/>
      <c r="AA30" s="745">
        <v>1</v>
      </c>
      <c r="AB30" s="745"/>
      <c r="AC30" s="745"/>
      <c r="AD30" s="745"/>
      <c r="AE30" s="746"/>
      <c r="AF30" s="747">
        <v>1</v>
      </c>
      <c r="AG30" s="748"/>
      <c r="AH30" s="748"/>
      <c r="AI30" s="748"/>
      <c r="AJ30" s="749"/>
      <c r="AK30" s="816">
        <v>120</v>
      </c>
      <c r="AL30" s="817"/>
      <c r="AM30" s="817"/>
      <c r="AN30" s="817"/>
      <c r="AO30" s="817"/>
      <c r="AP30" s="817" t="s">
        <v>477</v>
      </c>
      <c r="AQ30" s="817"/>
      <c r="AR30" s="817"/>
      <c r="AS30" s="817"/>
      <c r="AT30" s="817"/>
      <c r="AU30" s="817" t="s">
        <v>477</v>
      </c>
      <c r="AV30" s="817"/>
      <c r="AW30" s="817"/>
      <c r="AX30" s="817"/>
      <c r="AY30" s="817"/>
      <c r="AZ30" s="818" t="s">
        <v>477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208</v>
      </c>
      <c r="R31" s="745"/>
      <c r="S31" s="745"/>
      <c r="T31" s="745"/>
      <c r="U31" s="745"/>
      <c r="V31" s="745">
        <v>215</v>
      </c>
      <c r="W31" s="745"/>
      <c r="X31" s="745"/>
      <c r="Y31" s="745"/>
      <c r="Z31" s="745"/>
      <c r="AA31" s="745">
        <v>-7</v>
      </c>
      <c r="AB31" s="745"/>
      <c r="AC31" s="745"/>
      <c r="AD31" s="745"/>
      <c r="AE31" s="746"/>
      <c r="AF31" s="747">
        <v>278</v>
      </c>
      <c r="AG31" s="748"/>
      <c r="AH31" s="748"/>
      <c r="AI31" s="748"/>
      <c r="AJ31" s="749"/>
      <c r="AK31" s="816">
        <v>34</v>
      </c>
      <c r="AL31" s="817"/>
      <c r="AM31" s="817"/>
      <c r="AN31" s="817"/>
      <c r="AO31" s="817"/>
      <c r="AP31" s="817">
        <v>696</v>
      </c>
      <c r="AQ31" s="817"/>
      <c r="AR31" s="817"/>
      <c r="AS31" s="817"/>
      <c r="AT31" s="817"/>
      <c r="AU31" s="817">
        <v>99</v>
      </c>
      <c r="AV31" s="817"/>
      <c r="AW31" s="817"/>
      <c r="AX31" s="817"/>
      <c r="AY31" s="817"/>
      <c r="AZ31" s="818" t="s">
        <v>477</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159</v>
      </c>
      <c r="R32" s="745"/>
      <c r="S32" s="745"/>
      <c r="T32" s="745"/>
      <c r="U32" s="745"/>
      <c r="V32" s="745">
        <v>159</v>
      </c>
      <c r="W32" s="745"/>
      <c r="X32" s="745"/>
      <c r="Y32" s="745"/>
      <c r="Z32" s="745"/>
      <c r="AA32" s="745" t="s">
        <v>477</v>
      </c>
      <c r="AB32" s="745"/>
      <c r="AC32" s="745"/>
      <c r="AD32" s="745"/>
      <c r="AE32" s="746"/>
      <c r="AF32" s="747" t="s">
        <v>111</v>
      </c>
      <c r="AG32" s="748"/>
      <c r="AH32" s="748"/>
      <c r="AI32" s="748"/>
      <c r="AJ32" s="749"/>
      <c r="AK32" s="816">
        <v>42</v>
      </c>
      <c r="AL32" s="817"/>
      <c r="AM32" s="817"/>
      <c r="AN32" s="817"/>
      <c r="AO32" s="817"/>
      <c r="AP32" s="817">
        <v>278</v>
      </c>
      <c r="AQ32" s="817"/>
      <c r="AR32" s="817"/>
      <c r="AS32" s="817"/>
      <c r="AT32" s="817"/>
      <c r="AU32" s="817">
        <v>196</v>
      </c>
      <c r="AV32" s="817"/>
      <c r="AW32" s="817"/>
      <c r="AX32" s="817"/>
      <c r="AY32" s="817"/>
      <c r="AZ32" s="818" t="s">
        <v>477</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800</v>
      </c>
      <c r="R33" s="745"/>
      <c r="S33" s="745"/>
      <c r="T33" s="745"/>
      <c r="U33" s="745"/>
      <c r="V33" s="745">
        <v>794</v>
      </c>
      <c r="W33" s="745"/>
      <c r="X33" s="745"/>
      <c r="Y33" s="745"/>
      <c r="Z33" s="745"/>
      <c r="AA33" s="745">
        <v>6</v>
      </c>
      <c r="AB33" s="745"/>
      <c r="AC33" s="745"/>
      <c r="AD33" s="745"/>
      <c r="AE33" s="746"/>
      <c r="AF33" s="747" t="s">
        <v>111</v>
      </c>
      <c r="AG33" s="748"/>
      <c r="AH33" s="748"/>
      <c r="AI33" s="748"/>
      <c r="AJ33" s="749"/>
      <c r="AK33" s="816">
        <v>433</v>
      </c>
      <c r="AL33" s="817"/>
      <c r="AM33" s="817"/>
      <c r="AN33" s="817"/>
      <c r="AO33" s="817"/>
      <c r="AP33" s="817">
        <v>4395</v>
      </c>
      <c r="AQ33" s="817"/>
      <c r="AR33" s="817"/>
      <c r="AS33" s="817"/>
      <c r="AT33" s="817"/>
      <c r="AU33" s="817">
        <v>3568</v>
      </c>
      <c r="AV33" s="817"/>
      <c r="AW33" s="817"/>
      <c r="AX33" s="817"/>
      <c r="AY33" s="817"/>
      <c r="AZ33" s="818" t="s">
        <v>477</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230</v>
      </c>
      <c r="R34" s="745"/>
      <c r="S34" s="745"/>
      <c r="T34" s="745"/>
      <c r="U34" s="745"/>
      <c r="V34" s="745">
        <v>230</v>
      </c>
      <c r="W34" s="745"/>
      <c r="X34" s="745"/>
      <c r="Y34" s="745"/>
      <c r="Z34" s="745"/>
      <c r="AA34" s="745" t="s">
        <v>477</v>
      </c>
      <c r="AB34" s="745"/>
      <c r="AC34" s="745"/>
      <c r="AD34" s="745"/>
      <c r="AE34" s="746"/>
      <c r="AF34" s="747" t="s">
        <v>111</v>
      </c>
      <c r="AG34" s="748"/>
      <c r="AH34" s="748"/>
      <c r="AI34" s="748"/>
      <c r="AJ34" s="749"/>
      <c r="AK34" s="816">
        <v>179</v>
      </c>
      <c r="AL34" s="817"/>
      <c r="AM34" s="817"/>
      <c r="AN34" s="817"/>
      <c r="AO34" s="817"/>
      <c r="AP34" s="817">
        <v>1648</v>
      </c>
      <c r="AQ34" s="817"/>
      <c r="AR34" s="817"/>
      <c r="AS34" s="817"/>
      <c r="AT34" s="817"/>
      <c r="AU34" s="817">
        <v>1427</v>
      </c>
      <c r="AV34" s="817"/>
      <c r="AW34" s="817"/>
      <c r="AX34" s="817"/>
      <c r="AY34" s="817"/>
      <c r="AZ34" s="818" t="s">
        <v>477</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53</v>
      </c>
      <c r="R35" s="745"/>
      <c r="S35" s="745"/>
      <c r="T35" s="745"/>
      <c r="U35" s="745"/>
      <c r="V35" s="745">
        <v>53</v>
      </c>
      <c r="W35" s="745"/>
      <c r="X35" s="745"/>
      <c r="Y35" s="745"/>
      <c r="Z35" s="745"/>
      <c r="AA35" s="745" t="s">
        <v>477</v>
      </c>
      <c r="AB35" s="745"/>
      <c r="AC35" s="745"/>
      <c r="AD35" s="745"/>
      <c r="AE35" s="746"/>
      <c r="AF35" s="747" t="s">
        <v>111</v>
      </c>
      <c r="AG35" s="748"/>
      <c r="AH35" s="748"/>
      <c r="AI35" s="748"/>
      <c r="AJ35" s="749"/>
      <c r="AK35" s="816">
        <v>44</v>
      </c>
      <c r="AL35" s="817"/>
      <c r="AM35" s="817"/>
      <c r="AN35" s="817"/>
      <c r="AO35" s="817"/>
      <c r="AP35" s="817">
        <v>255</v>
      </c>
      <c r="AQ35" s="817"/>
      <c r="AR35" s="817"/>
      <c r="AS35" s="817"/>
      <c r="AT35" s="817"/>
      <c r="AU35" s="817">
        <v>244</v>
      </c>
      <c r="AV35" s="817"/>
      <c r="AW35" s="817"/>
      <c r="AX35" s="817"/>
      <c r="AY35" s="817"/>
      <c r="AZ35" s="818" t="s">
        <v>477</v>
      </c>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12</v>
      </c>
      <c r="R36" s="745"/>
      <c r="S36" s="745"/>
      <c r="T36" s="745"/>
      <c r="U36" s="745"/>
      <c r="V36" s="745">
        <v>12</v>
      </c>
      <c r="W36" s="745"/>
      <c r="X36" s="745"/>
      <c r="Y36" s="745"/>
      <c r="Z36" s="745"/>
      <c r="AA36" s="745" t="s">
        <v>477</v>
      </c>
      <c r="AB36" s="745"/>
      <c r="AC36" s="745"/>
      <c r="AD36" s="745"/>
      <c r="AE36" s="746"/>
      <c r="AF36" s="747" t="s">
        <v>111</v>
      </c>
      <c r="AG36" s="748"/>
      <c r="AH36" s="748"/>
      <c r="AI36" s="748"/>
      <c r="AJ36" s="749"/>
      <c r="AK36" s="816">
        <v>11</v>
      </c>
      <c r="AL36" s="817"/>
      <c r="AM36" s="817"/>
      <c r="AN36" s="817"/>
      <c r="AO36" s="817"/>
      <c r="AP36" s="817">
        <v>37</v>
      </c>
      <c r="AQ36" s="817"/>
      <c r="AR36" s="817"/>
      <c r="AS36" s="817"/>
      <c r="AT36" s="817"/>
      <c r="AU36" s="817">
        <v>30</v>
      </c>
      <c r="AV36" s="817"/>
      <c r="AW36" s="817"/>
      <c r="AX36" s="817"/>
      <c r="AY36" s="817"/>
      <c r="AZ36" s="818" t="s">
        <v>477</v>
      </c>
      <c r="BA36" s="818"/>
      <c r="BB36" s="818"/>
      <c r="BC36" s="818"/>
      <c r="BD36" s="818"/>
      <c r="BE36" s="814" t="s">
        <v>384</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312</v>
      </c>
      <c r="AG63" s="828"/>
      <c r="AH63" s="828"/>
      <c r="AI63" s="828"/>
      <c r="AJ63" s="829"/>
      <c r="AK63" s="830"/>
      <c r="AL63" s="825"/>
      <c r="AM63" s="825"/>
      <c r="AN63" s="825"/>
      <c r="AO63" s="825"/>
      <c r="AP63" s="828">
        <v>7309</v>
      </c>
      <c r="AQ63" s="828"/>
      <c r="AR63" s="828"/>
      <c r="AS63" s="828"/>
      <c r="AT63" s="828"/>
      <c r="AU63" s="828">
        <v>5564</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38</v>
      </c>
      <c r="R68" s="852"/>
      <c r="S68" s="852"/>
      <c r="T68" s="852"/>
      <c r="U68" s="852"/>
      <c r="V68" s="852">
        <v>36</v>
      </c>
      <c r="W68" s="852"/>
      <c r="X68" s="852"/>
      <c r="Y68" s="852"/>
      <c r="Z68" s="852"/>
      <c r="AA68" s="852">
        <v>2</v>
      </c>
      <c r="AB68" s="852"/>
      <c r="AC68" s="852"/>
      <c r="AD68" s="852"/>
      <c r="AE68" s="852"/>
      <c r="AF68" s="852">
        <v>2</v>
      </c>
      <c r="AG68" s="852"/>
      <c r="AH68" s="852"/>
      <c r="AI68" s="852"/>
      <c r="AJ68" s="852"/>
      <c r="AK68" s="852" t="s">
        <v>534</v>
      </c>
      <c r="AL68" s="852"/>
      <c r="AM68" s="852"/>
      <c r="AN68" s="852"/>
      <c r="AO68" s="852"/>
      <c r="AP68" s="852" t="s">
        <v>534</v>
      </c>
      <c r="AQ68" s="852"/>
      <c r="AR68" s="852"/>
      <c r="AS68" s="852"/>
      <c r="AT68" s="852"/>
      <c r="AU68" s="852" t="s">
        <v>534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36</v>
      </c>
      <c r="R69" s="817"/>
      <c r="S69" s="817"/>
      <c r="T69" s="817"/>
      <c r="U69" s="817"/>
      <c r="V69" s="817">
        <v>35</v>
      </c>
      <c r="W69" s="817"/>
      <c r="X69" s="817"/>
      <c r="Y69" s="817"/>
      <c r="Z69" s="817"/>
      <c r="AA69" s="817">
        <v>1</v>
      </c>
      <c r="AB69" s="817"/>
      <c r="AC69" s="817"/>
      <c r="AD69" s="817"/>
      <c r="AE69" s="817"/>
      <c r="AF69" s="817">
        <v>1</v>
      </c>
      <c r="AG69" s="817"/>
      <c r="AH69" s="817"/>
      <c r="AI69" s="817"/>
      <c r="AJ69" s="817"/>
      <c r="AK69" s="817">
        <v>1</v>
      </c>
      <c r="AL69" s="817"/>
      <c r="AM69" s="817"/>
      <c r="AN69" s="817"/>
      <c r="AO69" s="817"/>
      <c r="AP69" s="817" t="s">
        <v>534</v>
      </c>
      <c r="AQ69" s="817"/>
      <c r="AR69" s="817"/>
      <c r="AS69" s="817"/>
      <c r="AT69" s="817"/>
      <c r="AU69" s="817" t="s">
        <v>534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144</v>
      </c>
      <c r="R70" s="817"/>
      <c r="S70" s="817"/>
      <c r="T70" s="817"/>
      <c r="U70" s="817"/>
      <c r="V70" s="817">
        <v>139</v>
      </c>
      <c r="W70" s="817"/>
      <c r="X70" s="817"/>
      <c r="Y70" s="817"/>
      <c r="Z70" s="817"/>
      <c r="AA70" s="817">
        <v>5</v>
      </c>
      <c r="AB70" s="817"/>
      <c r="AC70" s="817"/>
      <c r="AD70" s="817"/>
      <c r="AE70" s="817"/>
      <c r="AF70" s="817">
        <v>5</v>
      </c>
      <c r="AG70" s="817"/>
      <c r="AH70" s="817"/>
      <c r="AI70" s="817"/>
      <c r="AJ70" s="817"/>
      <c r="AK70" s="817">
        <v>21</v>
      </c>
      <c r="AL70" s="817"/>
      <c r="AM70" s="817"/>
      <c r="AN70" s="817"/>
      <c r="AO70" s="817"/>
      <c r="AP70" s="817" t="s">
        <v>534</v>
      </c>
      <c r="AQ70" s="817"/>
      <c r="AR70" s="817"/>
      <c r="AS70" s="817"/>
      <c r="AT70" s="817"/>
      <c r="AU70" s="817" t="s">
        <v>534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164</v>
      </c>
      <c r="R71" s="817"/>
      <c r="S71" s="817"/>
      <c r="T71" s="817"/>
      <c r="U71" s="817"/>
      <c r="V71" s="817">
        <v>127</v>
      </c>
      <c r="W71" s="817"/>
      <c r="X71" s="817"/>
      <c r="Y71" s="817"/>
      <c r="Z71" s="817"/>
      <c r="AA71" s="817">
        <v>37</v>
      </c>
      <c r="AB71" s="817"/>
      <c r="AC71" s="817"/>
      <c r="AD71" s="817"/>
      <c r="AE71" s="817"/>
      <c r="AF71" s="817">
        <v>37</v>
      </c>
      <c r="AG71" s="817"/>
      <c r="AH71" s="817"/>
      <c r="AI71" s="817"/>
      <c r="AJ71" s="817"/>
      <c r="AK71" s="817">
        <v>25</v>
      </c>
      <c r="AL71" s="817"/>
      <c r="AM71" s="817"/>
      <c r="AN71" s="817"/>
      <c r="AO71" s="817"/>
      <c r="AP71" s="817" t="s">
        <v>534</v>
      </c>
      <c r="AQ71" s="817"/>
      <c r="AR71" s="817"/>
      <c r="AS71" s="817"/>
      <c r="AT71" s="817"/>
      <c r="AU71" s="817" t="s">
        <v>534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177156</v>
      </c>
      <c r="R72" s="817"/>
      <c r="S72" s="817"/>
      <c r="T72" s="817"/>
      <c r="U72" s="817"/>
      <c r="V72" s="817">
        <v>169335</v>
      </c>
      <c r="W72" s="817"/>
      <c r="X72" s="817"/>
      <c r="Y72" s="817"/>
      <c r="Z72" s="817"/>
      <c r="AA72" s="817">
        <v>7821</v>
      </c>
      <c r="AB72" s="817"/>
      <c r="AC72" s="817"/>
      <c r="AD72" s="817"/>
      <c r="AE72" s="817"/>
      <c r="AF72" s="817">
        <v>7821</v>
      </c>
      <c r="AG72" s="817"/>
      <c r="AH72" s="817"/>
      <c r="AI72" s="817"/>
      <c r="AJ72" s="817"/>
      <c r="AK72" s="817">
        <v>1610</v>
      </c>
      <c r="AL72" s="817"/>
      <c r="AM72" s="817"/>
      <c r="AN72" s="817"/>
      <c r="AO72" s="817"/>
      <c r="AP72" s="817" t="s">
        <v>534</v>
      </c>
      <c r="AQ72" s="817"/>
      <c r="AR72" s="817"/>
      <c r="AS72" s="817"/>
      <c r="AT72" s="817"/>
      <c r="AU72" s="817" t="s">
        <v>534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7866</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137</v>
      </c>
      <c r="CS102" s="836"/>
      <c r="CT102" s="836"/>
      <c r="CU102" s="836"/>
      <c r="CV102" s="879"/>
      <c r="CW102" s="878">
        <v>8</v>
      </c>
      <c r="CX102" s="836"/>
      <c r="CY102" s="836"/>
      <c r="CZ102" s="836"/>
      <c r="DA102" s="879"/>
      <c r="DB102" s="878" t="s">
        <v>477</v>
      </c>
      <c r="DC102" s="836"/>
      <c r="DD102" s="836"/>
      <c r="DE102" s="836"/>
      <c r="DF102" s="879"/>
      <c r="DG102" s="878" t="s">
        <v>477</v>
      </c>
      <c r="DH102" s="836"/>
      <c r="DI102" s="836"/>
      <c r="DJ102" s="836"/>
      <c r="DK102" s="879"/>
      <c r="DL102" s="878" t="s">
        <v>477</v>
      </c>
      <c r="DM102" s="836"/>
      <c r="DN102" s="836"/>
      <c r="DO102" s="836"/>
      <c r="DP102" s="879"/>
      <c r="DQ102" s="878" t="s">
        <v>477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284</v>
      </c>
      <c r="AG109" s="881"/>
      <c r="AH109" s="881"/>
      <c r="AI109" s="881"/>
      <c r="AJ109" s="882"/>
      <c r="AK109" s="880" t="s">
        <v>283</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284</v>
      </c>
      <c r="BW109" s="881"/>
      <c r="BX109" s="881"/>
      <c r="BY109" s="881"/>
      <c r="BZ109" s="882"/>
      <c r="CA109" s="880" t="s">
        <v>283</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284</v>
      </c>
      <c r="DM109" s="881"/>
      <c r="DN109" s="881"/>
      <c r="DO109" s="881"/>
      <c r="DP109" s="882"/>
      <c r="DQ109" s="880" t="s">
        <v>283</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2397072</v>
      </c>
      <c r="AB110" s="888"/>
      <c r="AC110" s="888"/>
      <c r="AD110" s="888"/>
      <c r="AE110" s="889"/>
      <c r="AF110" s="890">
        <v>2327689</v>
      </c>
      <c r="AG110" s="888"/>
      <c r="AH110" s="888"/>
      <c r="AI110" s="888"/>
      <c r="AJ110" s="889"/>
      <c r="AK110" s="890">
        <v>2105747</v>
      </c>
      <c r="AL110" s="888"/>
      <c r="AM110" s="888"/>
      <c r="AN110" s="888"/>
      <c r="AO110" s="889"/>
      <c r="AP110" s="891">
        <v>28.8</v>
      </c>
      <c r="AQ110" s="892"/>
      <c r="AR110" s="892"/>
      <c r="AS110" s="892"/>
      <c r="AT110" s="893"/>
      <c r="AU110" s="894" t="s">
        <v>60</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17946195</v>
      </c>
      <c r="BR110" s="925"/>
      <c r="BS110" s="925"/>
      <c r="BT110" s="925"/>
      <c r="BU110" s="925"/>
      <c r="BV110" s="925">
        <v>18031535</v>
      </c>
      <c r="BW110" s="925"/>
      <c r="BX110" s="925"/>
      <c r="BY110" s="925"/>
      <c r="BZ110" s="925"/>
      <c r="CA110" s="925">
        <v>17562046</v>
      </c>
      <c r="CB110" s="925"/>
      <c r="CC110" s="925"/>
      <c r="CD110" s="925"/>
      <c r="CE110" s="925"/>
      <c r="CF110" s="939">
        <v>240</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154589</v>
      </c>
      <c r="BR111" s="918"/>
      <c r="BS111" s="918"/>
      <c r="BT111" s="918"/>
      <c r="BU111" s="918"/>
      <c r="BV111" s="918">
        <v>107712</v>
      </c>
      <c r="BW111" s="918"/>
      <c r="BX111" s="918"/>
      <c r="BY111" s="918"/>
      <c r="BZ111" s="918"/>
      <c r="CA111" s="918">
        <v>86157</v>
      </c>
      <c r="CB111" s="918"/>
      <c r="CC111" s="918"/>
      <c r="CD111" s="918"/>
      <c r="CE111" s="918"/>
      <c r="CF111" s="912">
        <v>1.2</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6681442</v>
      </c>
      <c r="BR112" s="918"/>
      <c r="BS112" s="918"/>
      <c r="BT112" s="918"/>
      <c r="BU112" s="918"/>
      <c r="BV112" s="918">
        <v>5866766</v>
      </c>
      <c r="BW112" s="918"/>
      <c r="BX112" s="918"/>
      <c r="BY112" s="918"/>
      <c r="BZ112" s="918"/>
      <c r="CA112" s="918">
        <v>5564612</v>
      </c>
      <c r="CB112" s="918"/>
      <c r="CC112" s="918"/>
      <c r="CD112" s="918"/>
      <c r="CE112" s="918"/>
      <c r="CF112" s="912">
        <v>76.099999999999994</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588731</v>
      </c>
      <c r="AB113" s="932"/>
      <c r="AC113" s="932"/>
      <c r="AD113" s="932"/>
      <c r="AE113" s="933"/>
      <c r="AF113" s="934">
        <v>566072</v>
      </c>
      <c r="AG113" s="932"/>
      <c r="AH113" s="932"/>
      <c r="AI113" s="932"/>
      <c r="AJ113" s="933"/>
      <c r="AK113" s="934">
        <v>588843</v>
      </c>
      <c r="AL113" s="932"/>
      <c r="AM113" s="932"/>
      <c r="AN113" s="932"/>
      <c r="AO113" s="933"/>
      <c r="AP113" s="935">
        <v>8</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2721076</v>
      </c>
      <c r="BR114" s="918"/>
      <c r="BS114" s="918"/>
      <c r="BT114" s="918"/>
      <c r="BU114" s="918"/>
      <c r="BV114" s="918">
        <v>2609320</v>
      </c>
      <c r="BW114" s="918"/>
      <c r="BX114" s="918"/>
      <c r="BY114" s="918"/>
      <c r="BZ114" s="918"/>
      <c r="CA114" s="918">
        <v>2611277</v>
      </c>
      <c r="CB114" s="918"/>
      <c r="CC114" s="918"/>
      <c r="CD114" s="918"/>
      <c r="CE114" s="918"/>
      <c r="CF114" s="912">
        <v>35.700000000000003</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38284</v>
      </c>
      <c r="AB115" s="932"/>
      <c r="AC115" s="932"/>
      <c r="AD115" s="932"/>
      <c r="AE115" s="933"/>
      <c r="AF115" s="934">
        <v>35851</v>
      </c>
      <c r="AG115" s="932"/>
      <c r="AH115" s="932"/>
      <c r="AI115" s="932"/>
      <c r="AJ115" s="933"/>
      <c r="AK115" s="934">
        <v>32579</v>
      </c>
      <c r="AL115" s="932"/>
      <c r="AM115" s="932"/>
      <c r="AN115" s="932"/>
      <c r="AO115" s="933"/>
      <c r="AP115" s="935">
        <v>0.4</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2290</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3024087</v>
      </c>
      <c r="AB117" s="964"/>
      <c r="AC117" s="964"/>
      <c r="AD117" s="964"/>
      <c r="AE117" s="965"/>
      <c r="AF117" s="963">
        <v>2929612</v>
      </c>
      <c r="AG117" s="964"/>
      <c r="AH117" s="964"/>
      <c r="AI117" s="964"/>
      <c r="AJ117" s="965"/>
      <c r="AK117" s="963">
        <v>2727169</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284</v>
      </c>
      <c r="AG118" s="881"/>
      <c r="AH118" s="881"/>
      <c r="AI118" s="881"/>
      <c r="AJ118" s="882"/>
      <c r="AK118" s="880" t="s">
        <v>283</v>
      </c>
      <c r="AL118" s="881"/>
      <c r="AM118" s="881"/>
      <c r="AN118" s="881"/>
      <c r="AO118" s="882"/>
      <c r="AP118" s="988" t="s">
        <v>404</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432</v>
      </c>
      <c r="BP118" s="992"/>
      <c r="BQ118" s="983">
        <v>27505592</v>
      </c>
      <c r="BR118" s="984"/>
      <c r="BS118" s="984"/>
      <c r="BT118" s="984"/>
      <c r="BU118" s="984"/>
      <c r="BV118" s="984">
        <v>26615333</v>
      </c>
      <c r="BW118" s="984"/>
      <c r="BX118" s="984"/>
      <c r="BY118" s="984"/>
      <c r="BZ118" s="984"/>
      <c r="CA118" s="984">
        <v>25824092</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7746777</v>
      </c>
      <c r="BR119" s="925"/>
      <c r="BS119" s="925"/>
      <c r="BT119" s="925"/>
      <c r="BU119" s="925"/>
      <c r="BV119" s="925">
        <v>8464646</v>
      </c>
      <c r="BW119" s="925"/>
      <c r="BX119" s="925"/>
      <c r="BY119" s="925"/>
      <c r="BZ119" s="925"/>
      <c r="CA119" s="925">
        <v>9374459</v>
      </c>
      <c r="CB119" s="925"/>
      <c r="CC119" s="925"/>
      <c r="CD119" s="925"/>
      <c r="CE119" s="925"/>
      <c r="CF119" s="939">
        <v>128.1</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154589</v>
      </c>
      <c r="DH119" s="996"/>
      <c r="DI119" s="996"/>
      <c r="DJ119" s="996"/>
      <c r="DK119" s="997"/>
      <c r="DL119" s="998">
        <v>107712</v>
      </c>
      <c r="DM119" s="996"/>
      <c r="DN119" s="996"/>
      <c r="DO119" s="996"/>
      <c r="DP119" s="997"/>
      <c r="DQ119" s="998">
        <v>86157</v>
      </c>
      <c r="DR119" s="996"/>
      <c r="DS119" s="996"/>
      <c r="DT119" s="996"/>
      <c r="DU119" s="997"/>
      <c r="DV119" s="999">
        <v>1.2</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1100494</v>
      </c>
      <c r="BR120" s="918"/>
      <c r="BS120" s="918"/>
      <c r="BT120" s="918"/>
      <c r="BU120" s="918"/>
      <c r="BV120" s="918">
        <v>820452</v>
      </c>
      <c r="BW120" s="918"/>
      <c r="BX120" s="918"/>
      <c r="BY120" s="918"/>
      <c r="BZ120" s="918"/>
      <c r="CA120" s="918">
        <v>707307</v>
      </c>
      <c r="CB120" s="918"/>
      <c r="CC120" s="918"/>
      <c r="CD120" s="918"/>
      <c r="CE120" s="918"/>
      <c r="CF120" s="912">
        <v>9.6999999999999993</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4421958</v>
      </c>
      <c r="DH120" s="925"/>
      <c r="DI120" s="925"/>
      <c r="DJ120" s="925"/>
      <c r="DK120" s="925"/>
      <c r="DL120" s="925">
        <v>3778927</v>
      </c>
      <c r="DM120" s="925"/>
      <c r="DN120" s="925"/>
      <c r="DO120" s="925"/>
      <c r="DP120" s="925"/>
      <c r="DQ120" s="925">
        <v>3568558</v>
      </c>
      <c r="DR120" s="925"/>
      <c r="DS120" s="925"/>
      <c r="DT120" s="925"/>
      <c r="DU120" s="925"/>
      <c r="DV120" s="926">
        <v>48.8</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17980852</v>
      </c>
      <c r="BR121" s="984"/>
      <c r="BS121" s="984"/>
      <c r="BT121" s="984"/>
      <c r="BU121" s="984"/>
      <c r="BV121" s="984">
        <v>17997107</v>
      </c>
      <c r="BW121" s="984"/>
      <c r="BX121" s="984"/>
      <c r="BY121" s="984"/>
      <c r="BZ121" s="984"/>
      <c r="CA121" s="984">
        <v>17503114</v>
      </c>
      <c r="CB121" s="984"/>
      <c r="CC121" s="984"/>
      <c r="CD121" s="984"/>
      <c r="CE121" s="984"/>
      <c r="CF121" s="1022">
        <v>239.2</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1564308</v>
      </c>
      <c r="DH121" s="918"/>
      <c r="DI121" s="918"/>
      <c r="DJ121" s="918"/>
      <c r="DK121" s="918"/>
      <c r="DL121" s="918">
        <v>1480473</v>
      </c>
      <c r="DM121" s="918"/>
      <c r="DN121" s="918"/>
      <c r="DO121" s="918"/>
      <c r="DP121" s="918"/>
      <c r="DQ121" s="918">
        <v>1427176</v>
      </c>
      <c r="DR121" s="918"/>
      <c r="DS121" s="918"/>
      <c r="DT121" s="918"/>
      <c r="DU121" s="918"/>
      <c r="DV121" s="919">
        <v>19.5</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441</v>
      </c>
      <c r="BP122" s="992"/>
      <c r="BQ122" s="1032">
        <v>26828123</v>
      </c>
      <c r="BR122" s="1033"/>
      <c r="BS122" s="1033"/>
      <c r="BT122" s="1033"/>
      <c r="BU122" s="1033"/>
      <c r="BV122" s="1033">
        <v>27282205</v>
      </c>
      <c r="BW122" s="1033"/>
      <c r="BX122" s="1033"/>
      <c r="BY122" s="1033"/>
      <c r="BZ122" s="1033"/>
      <c r="CA122" s="1033">
        <v>27584880</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311675</v>
      </c>
      <c r="DH122" s="918"/>
      <c r="DI122" s="918"/>
      <c r="DJ122" s="918"/>
      <c r="DK122" s="918"/>
      <c r="DL122" s="918">
        <v>275104</v>
      </c>
      <c r="DM122" s="918"/>
      <c r="DN122" s="918"/>
      <c r="DO122" s="918"/>
      <c r="DP122" s="918"/>
      <c r="DQ122" s="918">
        <v>243599</v>
      </c>
      <c r="DR122" s="918"/>
      <c r="DS122" s="918"/>
      <c r="DT122" s="918"/>
      <c r="DU122" s="918"/>
      <c r="DV122" s="919">
        <v>3.3</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9.1999999999999993</v>
      </c>
      <c r="BR123" s="1025"/>
      <c r="BS123" s="1025"/>
      <c r="BT123" s="1025"/>
      <c r="BU123" s="1025"/>
      <c r="BV123" s="1025" t="s">
        <v>111</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164986</v>
      </c>
      <c r="DH123" s="957"/>
      <c r="DI123" s="957"/>
      <c r="DJ123" s="957"/>
      <c r="DK123" s="958"/>
      <c r="DL123" s="959">
        <v>154252</v>
      </c>
      <c r="DM123" s="957"/>
      <c r="DN123" s="957"/>
      <c r="DO123" s="957"/>
      <c r="DP123" s="958"/>
      <c r="DQ123" s="959">
        <v>196365</v>
      </c>
      <c r="DR123" s="957"/>
      <c r="DS123" s="957"/>
      <c r="DT123" s="957"/>
      <c r="DU123" s="958"/>
      <c r="DV123" s="960">
        <v>2.7</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v>218515</v>
      </c>
      <c r="DH124" s="996"/>
      <c r="DI124" s="996"/>
      <c r="DJ124" s="996"/>
      <c r="DK124" s="997"/>
      <c r="DL124" s="998">
        <v>178010</v>
      </c>
      <c r="DM124" s="996"/>
      <c r="DN124" s="996"/>
      <c r="DO124" s="996"/>
      <c r="DP124" s="997"/>
      <c r="DQ124" s="998">
        <v>128914</v>
      </c>
      <c r="DR124" s="996"/>
      <c r="DS124" s="996"/>
      <c r="DT124" s="996"/>
      <c r="DU124" s="997"/>
      <c r="DV124" s="999">
        <v>1.8</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38284</v>
      </c>
      <c r="AB126" s="957"/>
      <c r="AC126" s="957"/>
      <c r="AD126" s="957"/>
      <c r="AE126" s="958"/>
      <c r="AF126" s="959">
        <v>35851</v>
      </c>
      <c r="AG126" s="957"/>
      <c r="AH126" s="957"/>
      <c r="AI126" s="957"/>
      <c r="AJ126" s="958"/>
      <c r="AK126" s="959">
        <v>32579</v>
      </c>
      <c r="AL126" s="957"/>
      <c r="AM126" s="957"/>
      <c r="AN126" s="957"/>
      <c r="AO126" s="958"/>
      <c r="AP126" s="960">
        <v>0.4</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13.47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2290</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110816</v>
      </c>
      <c r="AB128" s="1088"/>
      <c r="AC128" s="1088"/>
      <c r="AD128" s="1088"/>
      <c r="AE128" s="1089"/>
      <c r="AF128" s="1090">
        <v>281474</v>
      </c>
      <c r="AG128" s="1088"/>
      <c r="AH128" s="1088"/>
      <c r="AI128" s="1088"/>
      <c r="AJ128" s="1089"/>
      <c r="AK128" s="1090">
        <v>113867</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18.47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9322240</v>
      </c>
      <c r="AB129" s="957"/>
      <c r="AC129" s="957"/>
      <c r="AD129" s="957"/>
      <c r="AE129" s="958"/>
      <c r="AF129" s="959">
        <v>9204723</v>
      </c>
      <c r="AG129" s="957"/>
      <c r="AH129" s="957"/>
      <c r="AI129" s="957"/>
      <c r="AJ129" s="958"/>
      <c r="AK129" s="959">
        <v>9226561</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10.6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1981447</v>
      </c>
      <c r="AB130" s="957"/>
      <c r="AC130" s="957"/>
      <c r="AD130" s="957"/>
      <c r="AE130" s="958"/>
      <c r="AF130" s="959">
        <v>1938173</v>
      </c>
      <c r="AG130" s="957"/>
      <c r="AH130" s="957"/>
      <c r="AI130" s="957"/>
      <c r="AJ130" s="958"/>
      <c r="AK130" s="959">
        <v>1910097</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7340793</v>
      </c>
      <c r="AB131" s="996"/>
      <c r="AC131" s="996"/>
      <c r="AD131" s="996"/>
      <c r="AE131" s="997"/>
      <c r="AF131" s="998">
        <v>7266550</v>
      </c>
      <c r="AG131" s="996"/>
      <c r="AH131" s="996"/>
      <c r="AI131" s="996"/>
      <c r="AJ131" s="997"/>
      <c r="AK131" s="998">
        <v>7316464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12.69377845</v>
      </c>
      <c r="AB132" s="1102"/>
      <c r="AC132" s="1102"/>
      <c r="AD132" s="1102"/>
      <c r="AE132" s="1103"/>
      <c r="AF132" s="1104">
        <v>9.7703174130000008</v>
      </c>
      <c r="AG132" s="1102"/>
      <c r="AH132" s="1102"/>
      <c r="AI132" s="1102"/>
      <c r="AJ132" s="1103"/>
      <c r="AK132" s="1104">
        <v>9.6112685029999998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12.9</v>
      </c>
      <c r="AB133" s="1109"/>
      <c r="AC133" s="1109"/>
      <c r="AD133" s="1109"/>
      <c r="AE133" s="1110"/>
      <c r="AF133" s="1108">
        <v>11.5</v>
      </c>
      <c r="AG133" s="1109"/>
      <c r="AH133" s="1109"/>
      <c r="AI133" s="1109"/>
      <c r="AJ133" s="1110"/>
      <c r="AK133" s="1108">
        <v>10.6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2496469</v>
      </c>
      <c r="L9" s="264">
        <v>105403</v>
      </c>
      <c r="M9" s="265">
        <v>83170</v>
      </c>
      <c r="N9" s="266">
        <v>26.7</v>
      </c>
    </row>
    <row r="10" spans="1:16">
      <c r="A10" s="248"/>
      <c r="B10" s="244"/>
      <c r="C10" s="244"/>
      <c r="D10" s="244"/>
      <c r="E10" s="244"/>
      <c r="F10" s="244"/>
      <c r="G10" s="1117" t="s">
        <v>474</v>
      </c>
      <c r="H10" s="1118"/>
      <c r="I10" s="1118"/>
      <c r="J10" s="1119"/>
      <c r="K10" s="267">
        <v>121150</v>
      </c>
      <c r="L10" s="268">
        <v>5115</v>
      </c>
      <c r="M10" s="269">
        <v>7053</v>
      </c>
      <c r="N10" s="270">
        <v>-27.5</v>
      </c>
    </row>
    <row r="11" spans="1:16" ht="13.5" customHeight="1">
      <c r="A11" s="248"/>
      <c r="B11" s="244"/>
      <c r="C11" s="244"/>
      <c r="D11" s="244"/>
      <c r="E11" s="244"/>
      <c r="F11" s="244"/>
      <c r="G11" s="1117" t="s">
        <v>475</v>
      </c>
      <c r="H11" s="1118"/>
      <c r="I11" s="1118"/>
      <c r="J11" s="1119"/>
      <c r="K11" s="267">
        <v>112</v>
      </c>
      <c r="L11" s="268">
        <v>5</v>
      </c>
      <c r="M11" s="269">
        <v>8860</v>
      </c>
      <c r="N11" s="270">
        <v>-99.9</v>
      </c>
    </row>
    <row r="12" spans="1:16" ht="13.5" customHeight="1">
      <c r="A12" s="248"/>
      <c r="B12" s="244"/>
      <c r="C12" s="244"/>
      <c r="D12" s="244"/>
      <c r="E12" s="244"/>
      <c r="F12" s="244"/>
      <c r="G12" s="1117" t="s">
        <v>476</v>
      </c>
      <c r="H12" s="1118"/>
      <c r="I12" s="1118"/>
      <c r="J12" s="1119"/>
      <c r="K12" s="267" t="s">
        <v>477</v>
      </c>
      <c r="L12" s="268" t="s">
        <v>477</v>
      </c>
      <c r="M12" s="269">
        <v>837</v>
      </c>
      <c r="N12" s="270" t="s">
        <v>477</v>
      </c>
    </row>
    <row r="13" spans="1:16" ht="13.5" customHeight="1">
      <c r="A13" s="248"/>
      <c r="B13" s="244"/>
      <c r="C13" s="244"/>
      <c r="D13" s="244"/>
      <c r="E13" s="244"/>
      <c r="F13" s="244"/>
      <c r="G13" s="1117" t="s">
        <v>478</v>
      </c>
      <c r="H13" s="1118"/>
      <c r="I13" s="1118"/>
      <c r="J13" s="1119"/>
      <c r="K13" s="267" t="s">
        <v>477</v>
      </c>
      <c r="L13" s="268" t="s">
        <v>477</v>
      </c>
      <c r="M13" s="269">
        <v>4</v>
      </c>
      <c r="N13" s="270" t="s">
        <v>477</v>
      </c>
    </row>
    <row r="14" spans="1:16" ht="13.5" customHeight="1">
      <c r="A14" s="248"/>
      <c r="B14" s="244"/>
      <c r="C14" s="244"/>
      <c r="D14" s="244"/>
      <c r="E14" s="244"/>
      <c r="F14" s="244"/>
      <c r="G14" s="1117" t="s">
        <v>479</v>
      </c>
      <c r="H14" s="1118"/>
      <c r="I14" s="1118"/>
      <c r="J14" s="1119"/>
      <c r="K14" s="267">
        <v>125800</v>
      </c>
      <c r="L14" s="268">
        <v>5311</v>
      </c>
      <c r="M14" s="269">
        <v>3453</v>
      </c>
      <c r="N14" s="270">
        <v>53.8</v>
      </c>
    </row>
    <row r="15" spans="1:16" ht="13.5" customHeight="1">
      <c r="A15" s="248"/>
      <c r="B15" s="244"/>
      <c r="C15" s="244"/>
      <c r="D15" s="244"/>
      <c r="E15" s="244"/>
      <c r="F15" s="244"/>
      <c r="G15" s="1117" t="s">
        <v>480</v>
      </c>
      <c r="H15" s="1118"/>
      <c r="I15" s="1118"/>
      <c r="J15" s="1119"/>
      <c r="K15" s="267">
        <v>22122</v>
      </c>
      <c r="L15" s="268">
        <v>934</v>
      </c>
      <c r="M15" s="269">
        <v>1923</v>
      </c>
      <c r="N15" s="270">
        <v>-51.4</v>
      </c>
    </row>
    <row r="16" spans="1:16">
      <c r="A16" s="248"/>
      <c r="B16" s="244"/>
      <c r="C16" s="244"/>
      <c r="D16" s="244"/>
      <c r="E16" s="244"/>
      <c r="F16" s="244"/>
      <c r="G16" s="1120" t="s">
        <v>481</v>
      </c>
      <c r="H16" s="1121"/>
      <c r="I16" s="1121"/>
      <c r="J16" s="1122"/>
      <c r="K16" s="268">
        <v>-238624</v>
      </c>
      <c r="L16" s="268">
        <v>-10075</v>
      </c>
      <c r="M16" s="269">
        <v>-10272</v>
      </c>
      <c r="N16" s="270">
        <v>-1.9</v>
      </c>
    </row>
    <row r="17" spans="1:16">
      <c r="A17" s="248"/>
      <c r="B17" s="244"/>
      <c r="C17" s="244"/>
      <c r="D17" s="244"/>
      <c r="E17" s="244"/>
      <c r="F17" s="244"/>
      <c r="G17" s="1120" t="s">
        <v>168</v>
      </c>
      <c r="H17" s="1121"/>
      <c r="I17" s="1121"/>
      <c r="J17" s="1122"/>
      <c r="K17" s="268">
        <v>2527029</v>
      </c>
      <c r="L17" s="268">
        <v>106693</v>
      </c>
      <c r="M17" s="269">
        <v>95028</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11.7</v>
      </c>
      <c r="L21" s="281">
        <v>9.36</v>
      </c>
      <c r="M21" s="282">
        <v>2.34</v>
      </c>
      <c r="N21" s="249"/>
      <c r="O21" s="283"/>
      <c r="P21" s="279"/>
    </row>
    <row r="22" spans="1:16" s="284" customFormat="1">
      <c r="A22" s="279"/>
      <c r="B22" s="249"/>
      <c r="C22" s="249"/>
      <c r="D22" s="249"/>
      <c r="E22" s="249"/>
      <c r="F22" s="249"/>
      <c r="G22" s="1112" t="s">
        <v>487</v>
      </c>
      <c r="H22" s="1113"/>
      <c r="I22" s="1113"/>
      <c r="J22" s="1114"/>
      <c r="K22" s="285">
        <v>99.1</v>
      </c>
      <c r="L22" s="286">
        <v>96.8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2105747</v>
      </c>
      <c r="L32" s="294">
        <v>88906</v>
      </c>
      <c r="M32" s="295">
        <v>65071</v>
      </c>
      <c r="N32" s="296">
        <v>36.6</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23</v>
      </c>
      <c r="N34" s="296" t="s">
        <v>477</v>
      </c>
    </row>
    <row r="35" spans="1:16" ht="27" customHeight="1">
      <c r="A35" s="248"/>
      <c r="B35" s="244"/>
      <c r="C35" s="244"/>
      <c r="D35" s="244"/>
      <c r="E35" s="244"/>
      <c r="F35" s="244"/>
      <c r="G35" s="1128" t="s">
        <v>494</v>
      </c>
      <c r="H35" s="1129"/>
      <c r="I35" s="1129"/>
      <c r="J35" s="1130"/>
      <c r="K35" s="294">
        <v>588843</v>
      </c>
      <c r="L35" s="294">
        <v>24861</v>
      </c>
      <c r="M35" s="295">
        <v>17560</v>
      </c>
      <c r="N35" s="296">
        <v>41.6</v>
      </c>
    </row>
    <row r="36" spans="1:16" ht="27" customHeight="1">
      <c r="A36" s="248"/>
      <c r="B36" s="244"/>
      <c r="C36" s="244"/>
      <c r="D36" s="244"/>
      <c r="E36" s="244"/>
      <c r="F36" s="244"/>
      <c r="G36" s="1128" t="s">
        <v>495</v>
      </c>
      <c r="H36" s="1129"/>
      <c r="I36" s="1129"/>
      <c r="J36" s="1130"/>
      <c r="K36" s="294" t="s">
        <v>477</v>
      </c>
      <c r="L36" s="294" t="s">
        <v>477</v>
      </c>
      <c r="M36" s="295">
        <v>3274</v>
      </c>
      <c r="N36" s="296" t="s">
        <v>477</v>
      </c>
    </row>
    <row r="37" spans="1:16" ht="13.5" customHeight="1">
      <c r="A37" s="248"/>
      <c r="B37" s="244"/>
      <c r="C37" s="244"/>
      <c r="D37" s="244"/>
      <c r="E37" s="244"/>
      <c r="F37" s="244"/>
      <c r="G37" s="1128" t="s">
        <v>496</v>
      </c>
      <c r="H37" s="1129"/>
      <c r="I37" s="1129"/>
      <c r="J37" s="1130"/>
      <c r="K37" s="294">
        <v>32579</v>
      </c>
      <c r="L37" s="294">
        <v>1376</v>
      </c>
      <c r="M37" s="295">
        <v>1387</v>
      </c>
      <c r="N37" s="296">
        <v>-0.8</v>
      </c>
    </row>
    <row r="38" spans="1:16" ht="27" customHeight="1">
      <c r="A38" s="248"/>
      <c r="B38" s="244"/>
      <c r="C38" s="244"/>
      <c r="D38" s="244"/>
      <c r="E38" s="244"/>
      <c r="F38" s="244"/>
      <c r="G38" s="1131" t="s">
        <v>497</v>
      </c>
      <c r="H38" s="1132"/>
      <c r="I38" s="1132"/>
      <c r="J38" s="1133"/>
      <c r="K38" s="297" t="s">
        <v>477</v>
      </c>
      <c r="L38" s="297" t="s">
        <v>477</v>
      </c>
      <c r="M38" s="298">
        <v>7</v>
      </c>
      <c r="N38" s="299" t="s">
        <v>477</v>
      </c>
      <c r="O38" s="293"/>
    </row>
    <row r="39" spans="1:16">
      <c r="A39" s="248"/>
      <c r="B39" s="244"/>
      <c r="C39" s="244"/>
      <c r="D39" s="244"/>
      <c r="E39" s="244"/>
      <c r="F39" s="244"/>
      <c r="G39" s="1131" t="s">
        <v>498</v>
      </c>
      <c r="H39" s="1132"/>
      <c r="I39" s="1132"/>
      <c r="J39" s="1133"/>
      <c r="K39" s="300">
        <v>-113867</v>
      </c>
      <c r="L39" s="300">
        <v>-4808</v>
      </c>
      <c r="M39" s="301">
        <v>-4282</v>
      </c>
      <c r="N39" s="302">
        <v>12.3</v>
      </c>
      <c r="O39" s="293"/>
    </row>
    <row r="40" spans="1:16" ht="27" customHeight="1">
      <c r="A40" s="248"/>
      <c r="B40" s="244"/>
      <c r="C40" s="244"/>
      <c r="D40" s="244"/>
      <c r="E40" s="244"/>
      <c r="F40" s="244"/>
      <c r="G40" s="1128" t="s">
        <v>499</v>
      </c>
      <c r="H40" s="1129"/>
      <c r="I40" s="1129"/>
      <c r="J40" s="1130"/>
      <c r="K40" s="300">
        <v>-1910097</v>
      </c>
      <c r="L40" s="300">
        <v>-80646</v>
      </c>
      <c r="M40" s="301">
        <v>-54179</v>
      </c>
      <c r="N40" s="302">
        <v>48.9</v>
      </c>
      <c r="O40" s="293"/>
    </row>
    <row r="41" spans="1:16">
      <c r="A41" s="248"/>
      <c r="B41" s="244"/>
      <c r="C41" s="244"/>
      <c r="D41" s="244"/>
      <c r="E41" s="244"/>
      <c r="F41" s="244"/>
      <c r="G41" s="1134" t="s">
        <v>278</v>
      </c>
      <c r="H41" s="1135"/>
      <c r="I41" s="1135"/>
      <c r="J41" s="1136"/>
      <c r="K41" s="294">
        <v>703205</v>
      </c>
      <c r="L41" s="300">
        <v>29690</v>
      </c>
      <c r="M41" s="301">
        <v>28861</v>
      </c>
      <c r="N41" s="302">
        <v>2.9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2015826</v>
      </c>
      <c r="J51" s="320">
        <v>82816</v>
      </c>
      <c r="K51" s="321">
        <v>12.7</v>
      </c>
      <c r="L51" s="322">
        <v>79008</v>
      </c>
      <c r="M51" s="323">
        <v>36.6</v>
      </c>
      <c r="N51" s="324">
        <v>-23.9</v>
      </c>
    </row>
    <row r="52" spans="1:14">
      <c r="A52" s="248"/>
      <c r="B52" s="244"/>
      <c r="C52" s="244"/>
      <c r="D52" s="244"/>
      <c r="E52" s="244"/>
      <c r="F52" s="244"/>
      <c r="G52" s="325"/>
      <c r="H52" s="326" t="s">
        <v>510</v>
      </c>
      <c r="I52" s="327">
        <v>939018</v>
      </c>
      <c r="J52" s="328">
        <v>38578</v>
      </c>
      <c r="K52" s="329">
        <v>90.2</v>
      </c>
      <c r="L52" s="330">
        <v>46014</v>
      </c>
      <c r="M52" s="331">
        <v>37.5</v>
      </c>
      <c r="N52" s="332">
        <v>52.7</v>
      </c>
    </row>
    <row r="53" spans="1:14">
      <c r="A53" s="248"/>
      <c r="B53" s="244"/>
      <c r="C53" s="244"/>
      <c r="D53" s="244"/>
      <c r="E53" s="244"/>
      <c r="F53" s="244"/>
      <c r="G53" s="310" t="s">
        <v>511</v>
      </c>
      <c r="H53" s="311"/>
      <c r="I53" s="319">
        <v>3097438</v>
      </c>
      <c r="J53" s="320">
        <v>128567</v>
      </c>
      <c r="K53" s="321">
        <v>55.2</v>
      </c>
      <c r="L53" s="322">
        <v>86381</v>
      </c>
      <c r="M53" s="323">
        <v>9.3000000000000007</v>
      </c>
      <c r="N53" s="324">
        <v>45.9</v>
      </c>
    </row>
    <row r="54" spans="1:14">
      <c r="A54" s="248"/>
      <c r="B54" s="244"/>
      <c r="C54" s="244"/>
      <c r="D54" s="244"/>
      <c r="E54" s="244"/>
      <c r="F54" s="244"/>
      <c r="G54" s="325"/>
      <c r="H54" s="326" t="s">
        <v>510</v>
      </c>
      <c r="I54" s="327">
        <v>1565039</v>
      </c>
      <c r="J54" s="328">
        <v>64961</v>
      </c>
      <c r="K54" s="329">
        <v>68.400000000000006</v>
      </c>
      <c r="L54" s="330">
        <v>41242</v>
      </c>
      <c r="M54" s="331">
        <v>-10.4</v>
      </c>
      <c r="N54" s="332">
        <v>78.8</v>
      </c>
    </row>
    <row r="55" spans="1:14">
      <c r="A55" s="248"/>
      <c r="B55" s="244"/>
      <c r="C55" s="244"/>
      <c r="D55" s="244"/>
      <c r="E55" s="244"/>
      <c r="F55" s="244"/>
      <c r="G55" s="310" t="s">
        <v>512</v>
      </c>
      <c r="H55" s="311"/>
      <c r="I55" s="319">
        <v>1970145</v>
      </c>
      <c r="J55" s="320">
        <v>82502</v>
      </c>
      <c r="K55" s="321">
        <v>-35.799999999999997</v>
      </c>
      <c r="L55" s="322">
        <v>67201</v>
      </c>
      <c r="M55" s="323">
        <v>-22.2</v>
      </c>
      <c r="N55" s="324">
        <v>-13.6</v>
      </c>
    </row>
    <row r="56" spans="1:14">
      <c r="A56" s="248"/>
      <c r="B56" s="244"/>
      <c r="C56" s="244"/>
      <c r="D56" s="244"/>
      <c r="E56" s="244"/>
      <c r="F56" s="244"/>
      <c r="G56" s="325"/>
      <c r="H56" s="326" t="s">
        <v>510</v>
      </c>
      <c r="I56" s="327">
        <v>1527354</v>
      </c>
      <c r="J56" s="328">
        <v>63960</v>
      </c>
      <c r="K56" s="329">
        <v>-1.5</v>
      </c>
      <c r="L56" s="330">
        <v>35210</v>
      </c>
      <c r="M56" s="331">
        <v>-14.6</v>
      </c>
      <c r="N56" s="332">
        <v>13.1</v>
      </c>
    </row>
    <row r="57" spans="1:14">
      <c r="A57" s="248"/>
      <c r="B57" s="244"/>
      <c r="C57" s="244"/>
      <c r="D57" s="244"/>
      <c r="E57" s="244"/>
      <c r="F57" s="244"/>
      <c r="G57" s="310" t="s">
        <v>513</v>
      </c>
      <c r="H57" s="311"/>
      <c r="I57" s="319">
        <v>2281728</v>
      </c>
      <c r="J57" s="320">
        <v>95682</v>
      </c>
      <c r="K57" s="321">
        <v>16</v>
      </c>
      <c r="L57" s="322">
        <v>75709</v>
      </c>
      <c r="M57" s="323">
        <v>12.7</v>
      </c>
      <c r="N57" s="324">
        <v>3.3</v>
      </c>
    </row>
    <row r="58" spans="1:14">
      <c r="A58" s="248"/>
      <c r="B58" s="244"/>
      <c r="C58" s="244"/>
      <c r="D58" s="244"/>
      <c r="E58" s="244"/>
      <c r="F58" s="244"/>
      <c r="G58" s="325"/>
      <c r="H58" s="326" t="s">
        <v>510</v>
      </c>
      <c r="I58" s="327">
        <v>1431398</v>
      </c>
      <c r="J58" s="328">
        <v>60024</v>
      </c>
      <c r="K58" s="329">
        <v>-6.2</v>
      </c>
      <c r="L58" s="330">
        <v>35212</v>
      </c>
      <c r="M58" s="331">
        <v>0</v>
      </c>
      <c r="N58" s="332">
        <v>-6.2</v>
      </c>
    </row>
    <row r="59" spans="1:14">
      <c r="A59" s="248"/>
      <c r="B59" s="244"/>
      <c r="C59" s="244"/>
      <c r="D59" s="244"/>
      <c r="E59" s="244"/>
      <c r="F59" s="244"/>
      <c r="G59" s="310" t="s">
        <v>514</v>
      </c>
      <c r="H59" s="311"/>
      <c r="I59" s="319">
        <v>1905289</v>
      </c>
      <c r="J59" s="320">
        <v>80443</v>
      </c>
      <c r="K59" s="321">
        <v>-15.9</v>
      </c>
      <c r="L59" s="322">
        <v>90961</v>
      </c>
      <c r="M59" s="323">
        <v>20.100000000000001</v>
      </c>
      <c r="N59" s="324">
        <v>-36</v>
      </c>
    </row>
    <row r="60" spans="1:14">
      <c r="A60" s="248"/>
      <c r="B60" s="244"/>
      <c r="C60" s="244"/>
      <c r="D60" s="244"/>
      <c r="E60" s="244"/>
      <c r="F60" s="244"/>
      <c r="G60" s="325"/>
      <c r="H60" s="326" t="s">
        <v>510</v>
      </c>
      <c r="I60" s="333">
        <v>791432</v>
      </c>
      <c r="J60" s="328">
        <v>33415</v>
      </c>
      <c r="K60" s="329">
        <v>-44.3</v>
      </c>
      <c r="L60" s="330">
        <v>37720</v>
      </c>
      <c r="M60" s="331">
        <v>7.1</v>
      </c>
      <c r="N60" s="332">
        <v>-51.4</v>
      </c>
    </row>
    <row r="61" spans="1:14">
      <c r="A61" s="248"/>
      <c r="B61" s="244"/>
      <c r="C61" s="244"/>
      <c r="D61" s="244"/>
      <c r="E61" s="244"/>
      <c r="F61" s="244"/>
      <c r="G61" s="310" t="s">
        <v>515</v>
      </c>
      <c r="H61" s="334"/>
      <c r="I61" s="335">
        <v>2254085</v>
      </c>
      <c r="J61" s="336">
        <v>94002</v>
      </c>
      <c r="K61" s="337">
        <v>6.4</v>
      </c>
      <c r="L61" s="338">
        <v>79852</v>
      </c>
      <c r="M61" s="339">
        <v>11.3</v>
      </c>
      <c r="N61" s="324">
        <v>-4.9000000000000004</v>
      </c>
    </row>
    <row r="62" spans="1:14">
      <c r="A62" s="248"/>
      <c r="B62" s="244"/>
      <c r="C62" s="244"/>
      <c r="D62" s="244"/>
      <c r="E62" s="244"/>
      <c r="F62" s="244"/>
      <c r="G62" s="325"/>
      <c r="H62" s="326" t="s">
        <v>510</v>
      </c>
      <c r="I62" s="327">
        <v>1250848</v>
      </c>
      <c r="J62" s="328">
        <v>52188</v>
      </c>
      <c r="K62" s="329">
        <v>21.3</v>
      </c>
      <c r="L62" s="330">
        <v>39080</v>
      </c>
      <c r="M62" s="331">
        <v>3.9</v>
      </c>
      <c r="N62" s="332">
        <v>17.399999999999999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P48" sqref="P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16.260000000000002</v>
      </c>
      <c r="G47" s="12">
        <v>15.56</v>
      </c>
      <c r="H47" s="12">
        <v>17.190000000000001</v>
      </c>
      <c r="I47" s="12">
        <v>19.05</v>
      </c>
      <c r="J47" s="13">
        <v>22.6</v>
      </c>
    </row>
    <row r="48" spans="2:10" ht="57.75" customHeight="1">
      <c r="B48" s="14"/>
      <c r="C48" s="1139" t="s">
        <v>4</v>
      </c>
      <c r="D48" s="1139"/>
      <c r="E48" s="1140"/>
      <c r="F48" s="15">
        <v>7.23</v>
      </c>
      <c r="G48" s="16">
        <v>2.98</v>
      </c>
      <c r="H48" s="16">
        <v>3.23</v>
      </c>
      <c r="I48" s="16">
        <v>3.49</v>
      </c>
      <c r="J48" s="17">
        <v>5.54</v>
      </c>
    </row>
    <row r="49" spans="2:10" ht="57.75" customHeight="1" thickBot="1">
      <c r="B49" s="18"/>
      <c r="C49" s="1141" t="s">
        <v>5</v>
      </c>
      <c r="D49" s="1141"/>
      <c r="E49" s="1142"/>
      <c r="F49" s="19">
        <v>5.94</v>
      </c>
      <c r="G49" s="20" t="s">
        <v>522</v>
      </c>
      <c r="H49" s="20">
        <v>1.73</v>
      </c>
      <c r="I49" s="20">
        <v>1.86</v>
      </c>
      <c r="J49" s="21">
        <v>5.65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7.23</v>
      </c>
      <c r="G34" s="33">
        <v>2.98</v>
      </c>
      <c r="H34" s="33">
        <v>3.23</v>
      </c>
      <c r="I34" s="33">
        <v>3.49</v>
      </c>
      <c r="J34" s="34">
        <v>5.54</v>
      </c>
      <c r="K34" s="22"/>
      <c r="L34" s="22"/>
      <c r="M34" s="22"/>
      <c r="N34" s="22"/>
      <c r="O34" s="22"/>
      <c r="P34" s="22"/>
    </row>
    <row r="35" spans="1:16" ht="39" customHeight="1">
      <c r="A35" s="22"/>
      <c r="B35" s="35"/>
      <c r="C35" s="1143" t="s">
        <v>524</v>
      </c>
      <c r="D35" s="1144"/>
      <c r="E35" s="1145"/>
      <c r="F35" s="36">
        <v>2.91</v>
      </c>
      <c r="G35" s="37">
        <v>2.84</v>
      </c>
      <c r="H35" s="37">
        <v>2.72</v>
      </c>
      <c r="I35" s="37">
        <v>2.79</v>
      </c>
      <c r="J35" s="38">
        <v>3.02</v>
      </c>
      <c r="K35" s="22"/>
      <c r="L35" s="22"/>
      <c r="M35" s="22"/>
      <c r="N35" s="22"/>
      <c r="O35" s="22"/>
      <c r="P35" s="22"/>
    </row>
    <row r="36" spans="1:16" ht="39" customHeight="1">
      <c r="A36" s="22"/>
      <c r="B36" s="35"/>
      <c r="C36" s="1143" t="s">
        <v>525</v>
      </c>
      <c r="D36" s="1144"/>
      <c r="E36" s="1145"/>
      <c r="F36" s="36">
        <v>0.09</v>
      </c>
      <c r="G36" s="37">
        <v>0.35</v>
      </c>
      <c r="H36" s="37">
        <v>0.19</v>
      </c>
      <c r="I36" s="37">
        <v>0.52</v>
      </c>
      <c r="J36" s="38">
        <v>0.33</v>
      </c>
      <c r="K36" s="22"/>
      <c r="L36" s="22"/>
      <c r="M36" s="22"/>
      <c r="N36" s="22"/>
      <c r="O36" s="22"/>
      <c r="P36" s="22"/>
    </row>
    <row r="37" spans="1:16" ht="39" customHeight="1">
      <c r="A37" s="22"/>
      <c r="B37" s="35"/>
      <c r="C37" s="1143" t="s">
        <v>526</v>
      </c>
      <c r="D37" s="1144"/>
      <c r="E37" s="1145"/>
      <c r="F37" s="36">
        <v>2.02</v>
      </c>
      <c r="G37" s="37">
        <v>0.86</v>
      </c>
      <c r="H37" s="37">
        <v>0.96</v>
      </c>
      <c r="I37" s="37">
        <v>0.2</v>
      </c>
      <c r="J37" s="38">
        <v>0.04</v>
      </c>
      <c r="K37" s="22"/>
      <c r="L37" s="22"/>
      <c r="M37" s="22"/>
      <c r="N37" s="22"/>
      <c r="O37" s="22"/>
      <c r="P37" s="22"/>
    </row>
    <row r="38" spans="1:16" ht="39" customHeight="1">
      <c r="A38" s="22"/>
      <c r="B38" s="35"/>
      <c r="C38" s="1143" t="s">
        <v>527</v>
      </c>
      <c r="D38" s="1144"/>
      <c r="E38" s="1145"/>
      <c r="F38" s="36">
        <v>0.01</v>
      </c>
      <c r="G38" s="37">
        <v>0.02</v>
      </c>
      <c r="H38" s="37">
        <v>0.01</v>
      </c>
      <c r="I38" s="37">
        <v>0.01</v>
      </c>
      <c r="J38" s="38">
        <v>0.01</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v>
      </c>
      <c r="G40" s="37">
        <v>0</v>
      </c>
      <c r="H40" s="37">
        <v>0</v>
      </c>
      <c r="I40" s="37">
        <v>0</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F43" sqref="F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10</v>
      </c>
      <c r="C45" s="1160"/>
      <c r="D45" s="58"/>
      <c r="E45" s="1165" t="s">
        <v>11</v>
      </c>
      <c r="F45" s="1165"/>
      <c r="G45" s="1165"/>
      <c r="H45" s="1165"/>
      <c r="I45" s="1165"/>
      <c r="J45" s="1166"/>
      <c r="K45" s="59">
        <v>2315</v>
      </c>
      <c r="L45" s="60">
        <v>2294</v>
      </c>
      <c r="M45" s="60">
        <v>2397</v>
      </c>
      <c r="N45" s="60">
        <v>2328</v>
      </c>
      <c r="O45" s="61">
        <v>2106</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617</v>
      </c>
      <c r="L48" s="64">
        <v>577</v>
      </c>
      <c r="M48" s="64">
        <v>589</v>
      </c>
      <c r="N48" s="64">
        <v>566</v>
      </c>
      <c r="O48" s="65">
        <v>589</v>
      </c>
      <c r="P48" s="48"/>
      <c r="Q48" s="48"/>
      <c r="R48" s="48"/>
      <c r="S48" s="48"/>
      <c r="T48" s="48"/>
      <c r="U48" s="48"/>
    </row>
    <row r="49" spans="1:21" ht="30.75" customHeight="1">
      <c r="A49" s="48"/>
      <c r="B49" s="1161"/>
      <c r="C49" s="1162"/>
      <c r="D49" s="62"/>
      <c r="E49" s="1153" t="s">
        <v>15</v>
      </c>
      <c r="F49" s="1153"/>
      <c r="G49" s="1153"/>
      <c r="H49" s="1153"/>
      <c r="I49" s="1153"/>
      <c r="J49" s="1154"/>
      <c r="K49" s="63" t="s">
        <v>477</v>
      </c>
      <c r="L49" s="64" t="s">
        <v>477</v>
      </c>
      <c r="M49" s="64" t="s">
        <v>477</v>
      </c>
      <c r="N49" s="64" t="s">
        <v>477</v>
      </c>
      <c r="O49" s="65" t="s">
        <v>477</v>
      </c>
      <c r="P49" s="48"/>
      <c r="Q49" s="48"/>
      <c r="R49" s="48"/>
      <c r="S49" s="48"/>
      <c r="T49" s="48"/>
      <c r="U49" s="48"/>
    </row>
    <row r="50" spans="1:21" ht="30.75" customHeight="1">
      <c r="A50" s="48"/>
      <c r="B50" s="1161"/>
      <c r="C50" s="1162"/>
      <c r="D50" s="62"/>
      <c r="E50" s="1153" t="s">
        <v>16</v>
      </c>
      <c r="F50" s="1153"/>
      <c r="G50" s="1153"/>
      <c r="H50" s="1153"/>
      <c r="I50" s="1153"/>
      <c r="J50" s="1154"/>
      <c r="K50" s="63">
        <v>43</v>
      </c>
      <c r="L50" s="64">
        <v>41</v>
      </c>
      <c r="M50" s="64">
        <v>38</v>
      </c>
      <c r="N50" s="64">
        <v>36</v>
      </c>
      <c r="O50" s="65">
        <v>33</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1978</v>
      </c>
      <c r="L52" s="64">
        <v>2005</v>
      </c>
      <c r="M52" s="64">
        <v>2094</v>
      </c>
      <c r="N52" s="64">
        <v>2219</v>
      </c>
      <c r="O52" s="65">
        <v>2024</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997</v>
      </c>
      <c r="L53" s="69">
        <v>907</v>
      </c>
      <c r="M53" s="69">
        <v>930</v>
      </c>
      <c r="N53" s="69">
        <v>711</v>
      </c>
      <c r="O53" s="70">
        <v>704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2015-04-16T05:06:54Z</cp:lastPrinted>
  <dcterms:created xsi:type="dcterms:W3CDTF">2015-02-17T07:51:32Z</dcterms:created>
  <dcterms:modified xsi:type="dcterms:W3CDTF">2015-05-04T05:12:27Z</dcterms:modified>
  <cp:category/>
</cp:coreProperties>
</file>