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 tabRatio="713" firstSheet="1" activeTab="10"/>
  </bookViews>
  <sheets>
    <sheet name="計画書の流れ" sheetId="29" r:id="rId1"/>
    <sheet name="様式１　速報" sheetId="12" r:id="rId2"/>
    <sheet name="様式２　現地調査員連絡表" sheetId="8" r:id="rId3"/>
    <sheet name="様式３　農場１（鶏）" sheetId="41" r:id="rId4"/>
    <sheet name="様式３　農場１（牛豚）" sheetId="7" r:id="rId5"/>
    <sheet name="様式４　農場２" sheetId="9" r:id="rId6"/>
    <sheet name="様式５　CZ" sheetId="4" r:id="rId7"/>
    <sheet name="様式６　集会場" sheetId="25" r:id="rId8"/>
    <sheet name="様式７　埋却地" sheetId="5" r:id="rId9"/>
    <sheet name="様式８　消毒Ｐ" sheetId="20" r:id="rId10"/>
    <sheet name="様式９　名簿" sheetId="15" r:id="rId11"/>
    <sheet name="様式１０　動員数様式" sheetId="28" r:id="rId12"/>
    <sheet name="様式１0　動員数（例）" sheetId="27" r:id="rId13"/>
    <sheet name="様式１１　タイムスケジュール" sheetId="31" r:id="rId14"/>
    <sheet name="様式１１　タイムスケジュール (例)" sheetId="36" r:id="rId15"/>
    <sheet name="様式１２　防疫資材" sheetId="39" r:id="rId16"/>
    <sheet name="様式１２　防疫資材（例）" sheetId="38" r:id="rId17"/>
    <sheet name="様式１3　計画書鑑" sheetId="34" r:id="rId18"/>
    <sheet name="様式14　自己申告表" sheetId="40" r:id="rId19"/>
  </sheets>
  <definedNames>
    <definedName name="_xlnm.Print_Area" localSheetId="1">'様式１　速報'!$A$1:$M$45</definedName>
    <definedName name="_xlnm.Print_Area" localSheetId="12">'様式１0　動員数（例）'!$A$1:$W$123</definedName>
    <definedName name="_xlnm.Print_Area" localSheetId="11">'様式１０　動員数様式'!$A$1:$W$40</definedName>
    <definedName name="_xlnm.Print_Area" localSheetId="15">'様式１２　防疫資材'!$A$1:$AB$123</definedName>
    <definedName name="_xlnm.Print_Area" localSheetId="16">'様式１２　防疫資材（例）'!$A$1:$AB$123</definedName>
    <definedName name="_xlnm.Print_Area" localSheetId="17">'様式１3　計画書鑑'!$A$1:$M$51</definedName>
    <definedName name="_xlnm.Print_Area" localSheetId="18">'様式14　自己申告表'!$B$1:$N$33</definedName>
    <definedName name="_xlnm.Print_Area" localSheetId="2">'様式２　現地調査員連絡表'!$A$1:$J$39</definedName>
    <definedName name="_xlnm.Print_Area" localSheetId="4">'様式３　農場１（牛豚）'!$A$1:$J$46</definedName>
    <definedName name="_xlnm.Print_Area" localSheetId="3">'様式３　農場１（鶏）'!$A$1:$J$49</definedName>
    <definedName name="_xlnm.Print_Area" localSheetId="5">'様式４　農場２'!$A$1:$J$48</definedName>
    <definedName name="_xlnm.Print_Area" localSheetId="6">'様式５　CZ'!$A$1:$J$46</definedName>
    <definedName name="_xlnm.Print_Area" localSheetId="7">'様式６　集会場'!$A$1:$J$45</definedName>
    <definedName name="_xlnm.Print_Area" localSheetId="8">'様式７　埋却地'!$A$1:$J$46</definedName>
    <definedName name="_xlnm.Print_Area" localSheetId="9">'様式８　消毒Ｐ'!$A$1:$J$44</definedName>
    <definedName name="_xlnm.Print_Area" localSheetId="10">'様式９　名簿'!$A$1:$G$26</definedName>
  </definedNames>
  <calcPr calcId="145621"/>
</workbook>
</file>

<file path=xl/calcChain.xml><?xml version="1.0" encoding="utf-8"?>
<calcChain xmlns="http://schemas.openxmlformats.org/spreadsheetml/2006/main">
  <c r="U39" i="28" l="1"/>
  <c r="V39" i="28"/>
  <c r="V40" i="27"/>
  <c r="V116" i="27"/>
  <c r="V110" i="27"/>
  <c r="V103" i="27"/>
  <c r="V96" i="27"/>
  <c r="V121" i="27" s="1"/>
  <c r="V90" i="27"/>
  <c r="V88" i="27"/>
  <c r="V80" i="27"/>
  <c r="V47" i="27"/>
  <c r="V75" i="27"/>
  <c r="V69" i="27"/>
  <c r="V62" i="27"/>
  <c r="V55" i="27"/>
  <c r="V49" i="27"/>
  <c r="V39" i="27"/>
  <c r="V34" i="27"/>
  <c r="V28" i="27"/>
  <c r="V21" i="27"/>
  <c r="V14" i="27"/>
  <c r="V8" i="27"/>
  <c r="V6" i="27"/>
  <c r="U121" i="27"/>
  <c r="U80" i="27"/>
  <c r="U39" i="27"/>
  <c r="V6" i="28"/>
  <c r="V8" i="28"/>
  <c r="V14" i="28"/>
  <c r="V28" i="28"/>
  <c r="V21" i="28"/>
  <c r="V34" i="28"/>
  <c r="L13" i="34" l="1"/>
  <c r="J13" i="34"/>
  <c r="F13" i="34"/>
  <c r="D13" i="34"/>
  <c r="R5" i="34"/>
  <c r="R4" i="34"/>
  <c r="T39" i="27"/>
  <c r="S39" i="27"/>
  <c r="R39" i="27"/>
  <c r="Q39" i="27"/>
  <c r="P39" i="27"/>
  <c r="O39" i="27"/>
  <c r="N39" i="27"/>
  <c r="M39" i="27"/>
  <c r="R5" i="12"/>
  <c r="R4" i="12"/>
  <c r="D13" i="12"/>
  <c r="L13" i="12"/>
  <c r="J13" i="12"/>
  <c r="F13" i="12"/>
  <c r="H77" i="36"/>
  <c r="H77" i="31"/>
  <c r="G79" i="31"/>
  <c r="T121" i="27"/>
  <c r="S121" i="27"/>
  <c r="R121" i="27"/>
  <c r="Q121" i="27"/>
  <c r="P121" i="27"/>
  <c r="O121" i="27"/>
  <c r="N121" i="27"/>
  <c r="M121" i="27"/>
  <c r="M80" i="27"/>
  <c r="N80" i="27"/>
  <c r="O80" i="27"/>
  <c r="P80" i="27"/>
  <c r="Q80" i="27"/>
  <c r="R80" i="27"/>
  <c r="S80" i="27"/>
  <c r="T80" i="27"/>
  <c r="J122" i="39"/>
  <c r="G122" i="39"/>
  <c r="Q122" i="39"/>
  <c r="J121" i="39"/>
  <c r="G121" i="39"/>
  <c r="Q121" i="39"/>
  <c r="J120" i="39"/>
  <c r="G120" i="39"/>
  <c r="Q120" i="39"/>
  <c r="V119" i="39"/>
  <c r="J119" i="39"/>
  <c r="G119" i="39"/>
  <c r="Q119" i="39"/>
  <c r="V118" i="39"/>
  <c r="J118" i="39"/>
  <c r="G118" i="39"/>
  <c r="Q118" i="39"/>
  <c r="V117" i="39"/>
  <c r="J117" i="39"/>
  <c r="G117" i="39"/>
  <c r="Q117" i="39"/>
  <c r="V116" i="39"/>
  <c r="J116" i="39"/>
  <c r="G116" i="39"/>
  <c r="Q116" i="39"/>
  <c r="V115" i="39"/>
  <c r="J115" i="39"/>
  <c r="G115" i="39"/>
  <c r="Q115" i="39"/>
  <c r="J114" i="39"/>
  <c r="G114" i="39"/>
  <c r="Q114" i="39"/>
  <c r="V113" i="39"/>
  <c r="J113" i="39"/>
  <c r="G113" i="39"/>
  <c r="Q113" i="39"/>
  <c r="V112" i="39"/>
  <c r="J112" i="39"/>
  <c r="G112" i="39"/>
  <c r="Q112" i="39"/>
  <c r="J111" i="39"/>
  <c r="G111" i="39"/>
  <c r="Q111" i="39"/>
  <c r="V110" i="39"/>
  <c r="J110" i="39"/>
  <c r="G110" i="39"/>
  <c r="Q110" i="39"/>
  <c r="V109" i="39"/>
  <c r="J109" i="39"/>
  <c r="G109" i="39"/>
  <c r="Q109" i="39"/>
  <c r="V108" i="39"/>
  <c r="J108" i="39"/>
  <c r="G108" i="39"/>
  <c r="Q108" i="39"/>
  <c r="V107" i="39"/>
  <c r="J107" i="39"/>
  <c r="G107" i="39"/>
  <c r="Q107" i="39"/>
  <c r="V106" i="39"/>
  <c r="J106" i="39"/>
  <c r="G106" i="39"/>
  <c r="Q106" i="39"/>
  <c r="V105" i="39"/>
  <c r="J105" i="39"/>
  <c r="G105" i="39"/>
  <c r="Q105" i="39"/>
  <c r="V104" i="39"/>
  <c r="J104" i="39"/>
  <c r="G104" i="39"/>
  <c r="Q104" i="39"/>
  <c r="V103" i="39"/>
  <c r="J103" i="39"/>
  <c r="G103" i="39"/>
  <c r="Q103" i="39"/>
  <c r="J102" i="39"/>
  <c r="G102" i="39"/>
  <c r="Q102" i="39"/>
  <c r="V101" i="39"/>
  <c r="J101" i="39"/>
  <c r="G101" i="39"/>
  <c r="Q101" i="39"/>
  <c r="V100" i="39"/>
  <c r="J100" i="39"/>
  <c r="G100" i="39"/>
  <c r="Q100" i="39"/>
  <c r="J99" i="39"/>
  <c r="G99" i="39"/>
  <c r="Q99" i="39"/>
  <c r="V98" i="39"/>
  <c r="J98" i="39"/>
  <c r="G98" i="39"/>
  <c r="Q98" i="39"/>
  <c r="V97" i="39"/>
  <c r="J97" i="39"/>
  <c r="G97" i="39"/>
  <c r="Q97" i="39"/>
  <c r="J96" i="39"/>
  <c r="G96" i="39"/>
  <c r="Q96" i="39"/>
  <c r="V95" i="39"/>
  <c r="J95" i="39"/>
  <c r="G95" i="39"/>
  <c r="Q95" i="39"/>
  <c r="J94" i="39"/>
  <c r="G94" i="39"/>
  <c r="Q94" i="39"/>
  <c r="J93" i="39"/>
  <c r="G93" i="39"/>
  <c r="Q93" i="39"/>
  <c r="J92" i="39"/>
  <c r="G92" i="39"/>
  <c r="Q92" i="39"/>
  <c r="J91" i="39"/>
  <c r="G91" i="39"/>
  <c r="Q91" i="39"/>
  <c r="V90" i="39"/>
  <c r="J90" i="39"/>
  <c r="G90" i="39"/>
  <c r="Q90" i="39"/>
  <c r="V89" i="39"/>
  <c r="J89" i="39"/>
  <c r="G89" i="39"/>
  <c r="Q89" i="39"/>
  <c r="V88" i="39"/>
  <c r="J88" i="39"/>
  <c r="G88" i="39"/>
  <c r="Q88" i="39"/>
  <c r="V87" i="39"/>
  <c r="J87" i="39"/>
  <c r="G87" i="39"/>
  <c r="Q87" i="39"/>
  <c r="J86" i="39"/>
  <c r="G86" i="39"/>
  <c r="Q86" i="39"/>
  <c r="V85" i="39"/>
  <c r="J85" i="39"/>
  <c r="G85" i="39"/>
  <c r="Q85" i="39"/>
  <c r="V84" i="39"/>
  <c r="J84" i="39"/>
  <c r="G84" i="39"/>
  <c r="Q84" i="39"/>
  <c r="V83" i="39"/>
  <c r="J83" i="39"/>
  <c r="G83" i="39"/>
  <c r="Q83" i="39"/>
  <c r="V82" i="39"/>
  <c r="J82" i="39"/>
  <c r="G82" i="39"/>
  <c r="Q82" i="39"/>
  <c r="V81" i="39"/>
  <c r="J81" i="39"/>
  <c r="G81" i="39"/>
  <c r="Q81" i="39"/>
  <c r="V80" i="39"/>
  <c r="J80" i="39"/>
  <c r="G80" i="39"/>
  <c r="Q80" i="39"/>
  <c r="V79" i="39"/>
  <c r="J79" i="39"/>
  <c r="G79" i="39"/>
  <c r="Q79" i="39"/>
  <c r="V78" i="39"/>
  <c r="J78" i="39"/>
  <c r="G78" i="39"/>
  <c r="Q78" i="39"/>
  <c r="V77" i="39"/>
  <c r="J77" i="39"/>
  <c r="G77" i="39"/>
  <c r="Q77" i="39"/>
  <c r="V76" i="39"/>
  <c r="J76" i="39"/>
  <c r="G76" i="39"/>
  <c r="Q76" i="39"/>
  <c r="V75" i="39"/>
  <c r="J75" i="39"/>
  <c r="G75" i="39"/>
  <c r="Q75" i="39"/>
  <c r="J74" i="39"/>
  <c r="G74" i="39"/>
  <c r="Q74" i="39"/>
  <c r="Q73" i="39"/>
  <c r="V73" i="39"/>
  <c r="J73" i="39"/>
  <c r="G73" i="39"/>
  <c r="J72" i="39"/>
  <c r="G72" i="39"/>
  <c r="Q72" i="39"/>
  <c r="G71" i="39"/>
  <c r="Q71" i="39"/>
  <c r="V70" i="39"/>
  <c r="J70" i="39"/>
  <c r="G70" i="39"/>
  <c r="Q70" i="39"/>
  <c r="J69" i="39"/>
  <c r="G69" i="39"/>
  <c r="Q69" i="39"/>
  <c r="J68" i="39"/>
  <c r="G68" i="39"/>
  <c r="Q68" i="39"/>
  <c r="J67" i="39"/>
  <c r="G67" i="39"/>
  <c r="Q67" i="39"/>
  <c r="J66" i="39"/>
  <c r="G66" i="39"/>
  <c r="Q66" i="39"/>
  <c r="J65" i="39"/>
  <c r="G65" i="39"/>
  <c r="Q65" i="39"/>
  <c r="V64" i="39"/>
  <c r="J64" i="39"/>
  <c r="G64" i="39"/>
  <c r="Q64" i="39"/>
  <c r="V63" i="39"/>
  <c r="J63" i="39"/>
  <c r="G63" i="39"/>
  <c r="Q63" i="39"/>
  <c r="V62" i="39"/>
  <c r="J62" i="39"/>
  <c r="G62" i="39"/>
  <c r="Q62" i="39"/>
  <c r="V61" i="39"/>
  <c r="J61" i="39"/>
  <c r="G61" i="39"/>
  <c r="Q61" i="39"/>
  <c r="V60" i="39"/>
  <c r="J60" i="39"/>
  <c r="G60" i="39"/>
  <c r="Q60" i="39"/>
  <c r="V59" i="39"/>
  <c r="J59" i="39"/>
  <c r="G59" i="39"/>
  <c r="Q59" i="39"/>
  <c r="J58" i="39"/>
  <c r="G58" i="39"/>
  <c r="Q58" i="39"/>
  <c r="J57" i="39"/>
  <c r="G57" i="39"/>
  <c r="Q57" i="39"/>
  <c r="J56" i="39"/>
  <c r="G56" i="39"/>
  <c r="Q56" i="39"/>
  <c r="V55" i="39"/>
  <c r="J55" i="39"/>
  <c r="G55" i="39"/>
  <c r="Q55" i="39"/>
  <c r="V54" i="39"/>
  <c r="J54" i="39"/>
  <c r="G54" i="39"/>
  <c r="Q54" i="39"/>
  <c r="V53" i="39"/>
  <c r="J53" i="39"/>
  <c r="G53" i="39"/>
  <c r="Q53" i="39"/>
  <c r="V52" i="39"/>
  <c r="J52" i="39"/>
  <c r="G52" i="39"/>
  <c r="Q52" i="39"/>
  <c r="V51" i="39"/>
  <c r="J51" i="39"/>
  <c r="G51" i="39"/>
  <c r="Q51" i="39"/>
  <c r="V50" i="39"/>
  <c r="J50" i="39"/>
  <c r="G50" i="39"/>
  <c r="Q50" i="39"/>
  <c r="V49" i="39"/>
  <c r="J49" i="39"/>
  <c r="G49" i="39"/>
  <c r="Q49" i="39"/>
  <c r="V48" i="39"/>
  <c r="J48" i="39"/>
  <c r="G48" i="39"/>
  <c r="Q48" i="39"/>
  <c r="V47" i="39"/>
  <c r="J47" i="39"/>
  <c r="G47" i="39"/>
  <c r="Q47" i="39"/>
  <c r="V46" i="39"/>
  <c r="J46" i="39"/>
  <c r="G46" i="39"/>
  <c r="Q46" i="39"/>
  <c r="V45" i="39"/>
  <c r="J45" i="39"/>
  <c r="G45" i="39"/>
  <c r="Q45" i="39"/>
  <c r="V44" i="39"/>
  <c r="J44" i="39"/>
  <c r="G44" i="39"/>
  <c r="Q44" i="39"/>
  <c r="V43" i="39"/>
  <c r="J43" i="39"/>
  <c r="G43" i="39"/>
  <c r="Q43" i="39"/>
  <c r="J42" i="39"/>
  <c r="G42" i="39"/>
  <c r="Q42" i="39"/>
  <c r="J41" i="39"/>
  <c r="G41" i="39"/>
  <c r="Q41" i="39"/>
  <c r="V40" i="39"/>
  <c r="J40" i="39"/>
  <c r="G40" i="39"/>
  <c r="Q40" i="39"/>
  <c r="V39" i="39"/>
  <c r="J39" i="39"/>
  <c r="G39" i="39"/>
  <c r="Q39" i="39"/>
  <c r="V38" i="39"/>
  <c r="J38" i="39"/>
  <c r="G38" i="39"/>
  <c r="Q38" i="39"/>
  <c r="V37" i="39"/>
  <c r="J37" i="39"/>
  <c r="G37" i="39"/>
  <c r="Q37" i="39"/>
  <c r="V36" i="39"/>
  <c r="J36" i="39"/>
  <c r="G36" i="39"/>
  <c r="Q36" i="39"/>
  <c r="V35" i="39"/>
  <c r="J35" i="39"/>
  <c r="G35" i="39"/>
  <c r="Q35" i="39"/>
  <c r="V34" i="39"/>
  <c r="J34" i="39"/>
  <c r="G34" i="39"/>
  <c r="Q34" i="39"/>
  <c r="J33" i="39"/>
  <c r="G33" i="39"/>
  <c r="J32" i="39"/>
  <c r="G32" i="39"/>
  <c r="Q32" i="39"/>
  <c r="J31" i="39"/>
  <c r="G31" i="39"/>
  <c r="Q31" i="39"/>
  <c r="J30" i="39"/>
  <c r="G30" i="39"/>
  <c r="Q30" i="39"/>
  <c r="J29" i="39"/>
  <c r="G29" i="39"/>
  <c r="Q29" i="39"/>
  <c r="J28" i="39"/>
  <c r="G28" i="39"/>
  <c r="Q28" i="39"/>
  <c r="J27" i="39"/>
  <c r="G27" i="39"/>
  <c r="Q27" i="39"/>
  <c r="V26" i="39"/>
  <c r="J26" i="39"/>
  <c r="G26" i="39"/>
  <c r="Q26" i="39"/>
  <c r="V25" i="39"/>
  <c r="J25" i="39"/>
  <c r="G25" i="39"/>
  <c r="Q25" i="39"/>
  <c r="V24" i="39"/>
  <c r="J24" i="39"/>
  <c r="G24" i="39"/>
  <c r="Q24" i="39"/>
  <c r="V23" i="39"/>
  <c r="J23" i="39"/>
  <c r="G23" i="39"/>
  <c r="Q23" i="39"/>
  <c r="V22" i="39"/>
  <c r="J22" i="39"/>
  <c r="G22" i="39"/>
  <c r="Q22" i="39"/>
  <c r="V21" i="39"/>
  <c r="J21" i="39"/>
  <c r="G21" i="39"/>
  <c r="Q21" i="39"/>
  <c r="V20" i="39"/>
  <c r="J20" i="39"/>
  <c r="G20" i="39"/>
  <c r="Q20" i="39"/>
  <c r="V19" i="39"/>
  <c r="J19" i="39"/>
  <c r="G19" i="39"/>
  <c r="Q19" i="39"/>
  <c r="V18" i="39"/>
  <c r="J18" i="39"/>
  <c r="G18" i="39"/>
  <c r="Q18" i="39"/>
  <c r="V17" i="39"/>
  <c r="J17" i="39"/>
  <c r="G17" i="39"/>
  <c r="Q17" i="39"/>
  <c r="V16" i="39"/>
  <c r="J16" i="39"/>
  <c r="G16" i="39"/>
  <c r="Q16" i="39"/>
  <c r="V15" i="39"/>
  <c r="J15" i="39"/>
  <c r="G15" i="39"/>
  <c r="Q15" i="39"/>
  <c r="V14" i="39"/>
  <c r="J14" i="39"/>
  <c r="G14" i="39"/>
  <c r="Q14" i="39"/>
  <c r="J122" i="38"/>
  <c r="G122" i="38"/>
  <c r="Q122" i="38"/>
  <c r="J121" i="38"/>
  <c r="G121" i="38"/>
  <c r="Q121" i="38"/>
  <c r="J120" i="38"/>
  <c r="G120" i="38"/>
  <c r="Q120" i="38"/>
  <c r="V119" i="38"/>
  <c r="J119" i="38"/>
  <c r="G119" i="38"/>
  <c r="Q119" i="38"/>
  <c r="V118" i="38"/>
  <c r="J118" i="38"/>
  <c r="G118" i="38"/>
  <c r="Q118" i="38"/>
  <c r="V117" i="38"/>
  <c r="J117" i="38"/>
  <c r="G117" i="38"/>
  <c r="Q117" i="38"/>
  <c r="V116" i="38"/>
  <c r="J116" i="38"/>
  <c r="G116" i="38"/>
  <c r="Q116" i="38"/>
  <c r="V115" i="38"/>
  <c r="J115" i="38"/>
  <c r="G115" i="38"/>
  <c r="Q115" i="38"/>
  <c r="J114" i="38"/>
  <c r="G114" i="38"/>
  <c r="Q114" i="38"/>
  <c r="V113" i="38"/>
  <c r="J113" i="38"/>
  <c r="G113" i="38"/>
  <c r="Q113" i="38"/>
  <c r="V112" i="38"/>
  <c r="J112" i="38"/>
  <c r="G112" i="38"/>
  <c r="Q112" i="38"/>
  <c r="J111" i="38"/>
  <c r="G111" i="38"/>
  <c r="Q111" i="38"/>
  <c r="V110" i="38"/>
  <c r="J110" i="38"/>
  <c r="G110" i="38"/>
  <c r="Q110" i="38"/>
  <c r="V109" i="38"/>
  <c r="J109" i="38"/>
  <c r="G109" i="38"/>
  <c r="Q109" i="38"/>
  <c r="V108" i="38"/>
  <c r="J108" i="38"/>
  <c r="G108" i="38"/>
  <c r="Q108" i="38"/>
  <c r="V107" i="38"/>
  <c r="J107" i="38"/>
  <c r="G107" i="38"/>
  <c r="Q107" i="38"/>
  <c r="V106" i="38"/>
  <c r="J106" i="38"/>
  <c r="G106" i="38"/>
  <c r="Q106" i="38"/>
  <c r="V105" i="38"/>
  <c r="J105" i="38"/>
  <c r="G105" i="38"/>
  <c r="Q105" i="38"/>
  <c r="V104" i="38"/>
  <c r="J104" i="38"/>
  <c r="G104" i="38"/>
  <c r="Q104" i="38"/>
  <c r="V103" i="38"/>
  <c r="J103" i="38"/>
  <c r="G103" i="38"/>
  <c r="Q103" i="38"/>
  <c r="J102" i="38"/>
  <c r="G102" i="38"/>
  <c r="Q102" i="38"/>
  <c r="V101" i="38"/>
  <c r="J101" i="38"/>
  <c r="G101" i="38"/>
  <c r="Q101" i="38"/>
  <c r="V100" i="38"/>
  <c r="J100" i="38"/>
  <c r="G100" i="38"/>
  <c r="Q100" i="38"/>
  <c r="J99" i="38"/>
  <c r="G99" i="38"/>
  <c r="Q99" i="38"/>
  <c r="V98" i="38"/>
  <c r="J98" i="38"/>
  <c r="G98" i="38"/>
  <c r="Q98" i="38"/>
  <c r="V97" i="38"/>
  <c r="J97" i="38"/>
  <c r="G97" i="38"/>
  <c r="Q97" i="38"/>
  <c r="J96" i="38"/>
  <c r="G96" i="38"/>
  <c r="Q96" i="38"/>
  <c r="V95" i="38"/>
  <c r="J95" i="38"/>
  <c r="G95" i="38"/>
  <c r="Q95" i="38"/>
  <c r="J94" i="38"/>
  <c r="G94" i="38"/>
  <c r="Q94" i="38"/>
  <c r="J93" i="38"/>
  <c r="G93" i="38"/>
  <c r="Q93" i="38"/>
  <c r="J92" i="38"/>
  <c r="G92" i="38"/>
  <c r="Q92" i="38"/>
  <c r="J91" i="38"/>
  <c r="G91" i="38"/>
  <c r="Q91" i="38"/>
  <c r="V90" i="38"/>
  <c r="J90" i="38"/>
  <c r="G90" i="38"/>
  <c r="Q90" i="38"/>
  <c r="V89" i="38"/>
  <c r="J89" i="38"/>
  <c r="G89" i="38"/>
  <c r="Q89" i="38"/>
  <c r="V88" i="38"/>
  <c r="J88" i="38"/>
  <c r="G88" i="38"/>
  <c r="Q88" i="38"/>
  <c r="V87" i="38"/>
  <c r="J87" i="38"/>
  <c r="G87" i="38"/>
  <c r="Q87" i="38"/>
  <c r="J86" i="38"/>
  <c r="G86" i="38"/>
  <c r="Q86" i="38"/>
  <c r="V85" i="38"/>
  <c r="J85" i="38"/>
  <c r="G85" i="38"/>
  <c r="Q85" i="38"/>
  <c r="V84" i="38"/>
  <c r="J84" i="38"/>
  <c r="G84" i="38"/>
  <c r="Q84" i="38"/>
  <c r="V83" i="38"/>
  <c r="J83" i="38"/>
  <c r="G83" i="38"/>
  <c r="Q83" i="38"/>
  <c r="V82" i="38"/>
  <c r="J82" i="38"/>
  <c r="G82" i="38"/>
  <c r="Q82" i="38"/>
  <c r="V81" i="38"/>
  <c r="J81" i="38"/>
  <c r="G81" i="38"/>
  <c r="Q81" i="38"/>
  <c r="V80" i="38"/>
  <c r="J80" i="38"/>
  <c r="G80" i="38"/>
  <c r="Q80" i="38"/>
  <c r="V79" i="38"/>
  <c r="J79" i="38"/>
  <c r="G79" i="38"/>
  <c r="Q79" i="38"/>
  <c r="V78" i="38"/>
  <c r="J78" i="38"/>
  <c r="G78" i="38"/>
  <c r="Q78" i="38"/>
  <c r="V77" i="38"/>
  <c r="J77" i="38"/>
  <c r="G77" i="38"/>
  <c r="Q77" i="38"/>
  <c r="V76" i="38"/>
  <c r="J76" i="38"/>
  <c r="G76" i="38"/>
  <c r="Q76" i="38"/>
  <c r="V75" i="38"/>
  <c r="J75" i="38"/>
  <c r="G75" i="38"/>
  <c r="Q75" i="38"/>
  <c r="J74" i="38"/>
  <c r="G74" i="38"/>
  <c r="Q74" i="38"/>
  <c r="Q73" i="38"/>
  <c r="V73" i="38"/>
  <c r="J73" i="38"/>
  <c r="G73" i="38"/>
  <c r="J72" i="38"/>
  <c r="G72" i="38"/>
  <c r="Q72" i="38"/>
  <c r="G71" i="38"/>
  <c r="Q71" i="38"/>
  <c r="V70" i="38"/>
  <c r="J70" i="38"/>
  <c r="G70" i="38"/>
  <c r="Q70" i="38"/>
  <c r="J69" i="38"/>
  <c r="G69" i="38"/>
  <c r="Q69" i="38"/>
  <c r="J68" i="38"/>
  <c r="G68" i="38"/>
  <c r="Q68" i="38"/>
  <c r="J67" i="38"/>
  <c r="G67" i="38"/>
  <c r="Q67" i="38"/>
  <c r="J66" i="38"/>
  <c r="G66" i="38"/>
  <c r="Q66" i="38"/>
  <c r="J65" i="38"/>
  <c r="G65" i="38"/>
  <c r="Q65" i="38"/>
  <c r="V64" i="38"/>
  <c r="J64" i="38"/>
  <c r="G64" i="38"/>
  <c r="Q64" i="38"/>
  <c r="V63" i="38"/>
  <c r="J63" i="38"/>
  <c r="G63" i="38"/>
  <c r="Q63" i="38"/>
  <c r="V62" i="38"/>
  <c r="J62" i="38"/>
  <c r="G62" i="38"/>
  <c r="Q62" i="38"/>
  <c r="V61" i="38"/>
  <c r="J61" i="38"/>
  <c r="G61" i="38"/>
  <c r="Q61" i="38"/>
  <c r="V60" i="38"/>
  <c r="J60" i="38"/>
  <c r="G60" i="38"/>
  <c r="Q60" i="38"/>
  <c r="V59" i="38"/>
  <c r="J59" i="38"/>
  <c r="G59" i="38"/>
  <c r="Q59" i="38"/>
  <c r="J58" i="38"/>
  <c r="G58" i="38"/>
  <c r="Q58" i="38"/>
  <c r="J57" i="38"/>
  <c r="G57" i="38"/>
  <c r="Q57" i="38"/>
  <c r="J56" i="38"/>
  <c r="G56" i="38"/>
  <c r="Q56" i="38"/>
  <c r="V55" i="38"/>
  <c r="J55" i="38"/>
  <c r="G55" i="38"/>
  <c r="Q55" i="38"/>
  <c r="V54" i="38"/>
  <c r="J54" i="38"/>
  <c r="G54" i="38"/>
  <c r="Q54" i="38"/>
  <c r="V53" i="38"/>
  <c r="J53" i="38"/>
  <c r="G53" i="38"/>
  <c r="Q53" i="38"/>
  <c r="V52" i="38"/>
  <c r="J52" i="38"/>
  <c r="G52" i="38"/>
  <c r="Q52" i="38"/>
  <c r="V51" i="38"/>
  <c r="J51" i="38"/>
  <c r="G51" i="38"/>
  <c r="Q51" i="38"/>
  <c r="V50" i="38"/>
  <c r="J50" i="38"/>
  <c r="G50" i="38"/>
  <c r="Q50" i="38"/>
  <c r="V49" i="38"/>
  <c r="J49" i="38"/>
  <c r="G49" i="38"/>
  <c r="Q49" i="38"/>
  <c r="V48" i="38"/>
  <c r="J48" i="38"/>
  <c r="G48" i="38"/>
  <c r="Q48" i="38"/>
  <c r="V47" i="38"/>
  <c r="J47" i="38"/>
  <c r="G47" i="38"/>
  <c r="Q47" i="38"/>
  <c r="V46" i="38"/>
  <c r="J46" i="38"/>
  <c r="G46" i="38"/>
  <c r="Q46" i="38"/>
  <c r="V45" i="38"/>
  <c r="J45" i="38"/>
  <c r="G45" i="38"/>
  <c r="Q45" i="38"/>
  <c r="V44" i="38"/>
  <c r="J44" i="38"/>
  <c r="G44" i="38"/>
  <c r="Q44" i="38"/>
  <c r="V43" i="38"/>
  <c r="J43" i="38"/>
  <c r="G43" i="38"/>
  <c r="Q43" i="38"/>
  <c r="J42" i="38"/>
  <c r="G42" i="38"/>
  <c r="Q42" i="38"/>
  <c r="J41" i="38"/>
  <c r="G41" i="38"/>
  <c r="Q41" i="38"/>
  <c r="V40" i="38"/>
  <c r="J40" i="38"/>
  <c r="G40" i="38"/>
  <c r="Q40" i="38"/>
  <c r="V39" i="38"/>
  <c r="J39" i="38"/>
  <c r="G39" i="38"/>
  <c r="Q39" i="38"/>
  <c r="V38" i="38"/>
  <c r="J38" i="38"/>
  <c r="G38" i="38"/>
  <c r="Q38" i="38"/>
  <c r="V37" i="38"/>
  <c r="J37" i="38"/>
  <c r="G37" i="38"/>
  <c r="Q37" i="38"/>
  <c r="V36" i="38"/>
  <c r="J36" i="38"/>
  <c r="G36" i="38"/>
  <c r="Q36" i="38"/>
  <c r="V35" i="38"/>
  <c r="J35" i="38"/>
  <c r="G35" i="38"/>
  <c r="Q35" i="38"/>
  <c r="V34" i="38"/>
  <c r="J34" i="38"/>
  <c r="G34" i="38"/>
  <c r="Q34" i="38"/>
  <c r="J33" i="38"/>
  <c r="J32" i="38"/>
  <c r="G32" i="38"/>
  <c r="Q32" i="38"/>
  <c r="J31" i="38"/>
  <c r="G31" i="38"/>
  <c r="Q31" i="38"/>
  <c r="J30" i="38"/>
  <c r="G30" i="38"/>
  <c r="Q30" i="38"/>
  <c r="J29" i="38"/>
  <c r="G29" i="38"/>
  <c r="Q29" i="38"/>
  <c r="J28" i="38"/>
  <c r="G28" i="38"/>
  <c r="Q28" i="38"/>
  <c r="J27" i="38"/>
  <c r="G27" i="38"/>
  <c r="Q27" i="38"/>
  <c r="V26" i="38"/>
  <c r="J26" i="38"/>
  <c r="G26" i="38"/>
  <c r="Q26" i="38"/>
  <c r="V25" i="38"/>
  <c r="J25" i="38"/>
  <c r="G25" i="38"/>
  <c r="Q25" i="38"/>
  <c r="V24" i="38"/>
  <c r="J24" i="38"/>
  <c r="G24" i="38"/>
  <c r="Q24" i="38"/>
  <c r="V23" i="38"/>
  <c r="J23" i="38"/>
  <c r="G23" i="38"/>
  <c r="Q23" i="38"/>
  <c r="V22" i="38"/>
  <c r="J22" i="38"/>
  <c r="G22" i="38"/>
  <c r="Q22" i="38"/>
  <c r="V21" i="38"/>
  <c r="J21" i="38"/>
  <c r="G21" i="38"/>
  <c r="Q21" i="38"/>
  <c r="V20" i="38"/>
  <c r="J20" i="38"/>
  <c r="G20" i="38"/>
  <c r="Q20" i="38"/>
  <c r="V19" i="38"/>
  <c r="J19" i="38"/>
  <c r="G19" i="38"/>
  <c r="Q19" i="38"/>
  <c r="V18" i="38"/>
  <c r="J18" i="38"/>
  <c r="G18" i="38"/>
  <c r="Q18" i="38"/>
  <c r="V17" i="38"/>
  <c r="J17" i="38"/>
  <c r="G17" i="38"/>
  <c r="Q17" i="38"/>
  <c r="V16" i="38"/>
  <c r="J16" i="38"/>
  <c r="G16" i="38"/>
  <c r="Q16" i="38"/>
  <c r="V15" i="38"/>
  <c r="J15" i="38"/>
  <c r="G15" i="38"/>
  <c r="Q15" i="38"/>
  <c r="V14" i="38"/>
  <c r="J14" i="38"/>
  <c r="G14" i="38"/>
  <c r="Q14" i="38"/>
  <c r="H80" i="36"/>
  <c r="G80" i="36"/>
  <c r="H79" i="36"/>
  <c r="G79" i="36"/>
  <c r="H78" i="36"/>
  <c r="G78" i="36"/>
  <c r="G77" i="36"/>
  <c r="BY58" i="36"/>
  <c r="BX58" i="36"/>
  <c r="BW58" i="36"/>
  <c r="BV58" i="36"/>
  <c r="BU58" i="36"/>
  <c r="BT58" i="36"/>
  <c r="BS58" i="36"/>
  <c r="BR58" i="36"/>
  <c r="BQ58" i="36"/>
  <c r="BP58" i="36"/>
  <c r="BO58" i="36"/>
  <c r="BN58" i="36"/>
  <c r="BM58" i="36"/>
  <c r="BL58" i="36"/>
  <c r="BK58" i="36"/>
  <c r="BJ58" i="36"/>
  <c r="BI58" i="36"/>
  <c r="BH58" i="36"/>
  <c r="BG58" i="36"/>
  <c r="BF58" i="36"/>
  <c r="BE58" i="36"/>
  <c r="BD58" i="36"/>
  <c r="BC58" i="36"/>
  <c r="BB58" i="36"/>
  <c r="BA58" i="36"/>
  <c r="AZ58" i="36"/>
  <c r="AY58" i="36"/>
  <c r="AX58" i="36"/>
  <c r="AW58" i="36"/>
  <c r="AV58" i="36"/>
  <c r="AU58" i="36"/>
  <c r="AT58" i="36"/>
  <c r="AS58" i="36"/>
  <c r="AR58" i="36"/>
  <c r="AQ58" i="36"/>
  <c r="AP58" i="36"/>
  <c r="AO58" i="36"/>
  <c r="AN58" i="36"/>
  <c r="AM58" i="36"/>
  <c r="AL58" i="36"/>
  <c r="AK58" i="36"/>
  <c r="AJ58" i="36"/>
  <c r="AI58" i="36"/>
  <c r="AH58" i="36"/>
  <c r="AG58" i="36"/>
  <c r="AF58" i="36"/>
  <c r="AE58" i="36"/>
  <c r="AD58" i="36"/>
  <c r="AC58" i="36"/>
  <c r="AB58" i="36"/>
  <c r="AA58" i="36"/>
  <c r="Z58" i="36"/>
  <c r="Y58" i="36"/>
  <c r="X58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BY57" i="36"/>
  <c r="BX57" i="36"/>
  <c r="BW57" i="36"/>
  <c r="BV57" i="36"/>
  <c r="BU57" i="36"/>
  <c r="BT57" i="36"/>
  <c r="BS57" i="36"/>
  <c r="BR57" i="36"/>
  <c r="BQ57" i="36"/>
  <c r="BP57" i="36"/>
  <c r="BO57" i="36"/>
  <c r="BN57" i="36"/>
  <c r="BM57" i="36"/>
  <c r="BL57" i="36"/>
  <c r="BK57" i="36"/>
  <c r="BJ57" i="36"/>
  <c r="BI57" i="36"/>
  <c r="BH57" i="36"/>
  <c r="BG57" i="36"/>
  <c r="BF57" i="36"/>
  <c r="BE57" i="36"/>
  <c r="BD57" i="36"/>
  <c r="BC57" i="36"/>
  <c r="BB57" i="36"/>
  <c r="BA57" i="36"/>
  <c r="AZ57" i="36"/>
  <c r="AY57" i="36"/>
  <c r="AX57" i="36"/>
  <c r="AW57" i="36"/>
  <c r="AV57" i="36"/>
  <c r="AU57" i="36"/>
  <c r="AT57" i="36"/>
  <c r="AS57" i="36"/>
  <c r="AR57" i="36"/>
  <c r="AQ57" i="36"/>
  <c r="AP57" i="36"/>
  <c r="AO57" i="36"/>
  <c r="AN57" i="36"/>
  <c r="AM57" i="36"/>
  <c r="AL57" i="36"/>
  <c r="AK57" i="36"/>
  <c r="AJ57" i="36"/>
  <c r="AI57" i="36"/>
  <c r="AH57" i="36"/>
  <c r="AG57" i="36"/>
  <c r="AF57" i="36"/>
  <c r="AE57" i="36"/>
  <c r="AD57" i="36"/>
  <c r="AC57" i="36"/>
  <c r="AB57" i="36"/>
  <c r="AA57" i="36"/>
  <c r="Z57" i="36"/>
  <c r="Y57" i="36"/>
  <c r="X57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D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BY30" i="36"/>
  <c r="BX30" i="36"/>
  <c r="BW30" i="36"/>
  <c r="BV30" i="36"/>
  <c r="BU30" i="36"/>
  <c r="BT30" i="36"/>
  <c r="BS30" i="36"/>
  <c r="BR30" i="36"/>
  <c r="BQ30" i="36"/>
  <c r="BP30" i="36"/>
  <c r="BO30" i="36"/>
  <c r="BN30" i="36"/>
  <c r="BM30" i="36"/>
  <c r="BL30" i="36"/>
  <c r="BK30" i="36"/>
  <c r="BJ30" i="36"/>
  <c r="BI30" i="36"/>
  <c r="BH30" i="36"/>
  <c r="BG30" i="36"/>
  <c r="BF30" i="36"/>
  <c r="BE30" i="36"/>
  <c r="BD30" i="36"/>
  <c r="BC30" i="36"/>
  <c r="BB30" i="36"/>
  <c r="BA30" i="36"/>
  <c r="AZ30" i="36"/>
  <c r="AY30" i="36"/>
  <c r="AX30" i="36"/>
  <c r="AW30" i="36"/>
  <c r="AV30" i="36"/>
  <c r="AU30" i="36"/>
  <c r="AT30" i="36"/>
  <c r="AS30" i="36"/>
  <c r="AR30" i="36"/>
  <c r="AQ30" i="36"/>
  <c r="AP30" i="36"/>
  <c r="AO30" i="36"/>
  <c r="AN30" i="36"/>
  <c r="AM30" i="36"/>
  <c r="AL30" i="36"/>
  <c r="AK30" i="36"/>
  <c r="AJ30" i="36"/>
  <c r="AI30" i="36"/>
  <c r="AH30" i="36"/>
  <c r="AG30" i="36"/>
  <c r="AF30" i="36"/>
  <c r="AE30" i="36"/>
  <c r="AD30" i="36"/>
  <c r="AC30" i="36"/>
  <c r="AB30" i="36"/>
  <c r="AA30" i="36"/>
  <c r="Z30" i="36"/>
  <c r="Y30" i="36"/>
  <c r="X30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BY29" i="36"/>
  <c r="BX29" i="36"/>
  <c r="BW29" i="36"/>
  <c r="BV29" i="36"/>
  <c r="BU29" i="36"/>
  <c r="BT29" i="36"/>
  <c r="BS29" i="36"/>
  <c r="BR29" i="36"/>
  <c r="BQ29" i="36"/>
  <c r="BP29" i="36"/>
  <c r="BO29" i="36"/>
  <c r="BN29" i="36"/>
  <c r="BM29" i="36"/>
  <c r="BL29" i="36"/>
  <c r="BK29" i="36"/>
  <c r="BJ29" i="36"/>
  <c r="BI29" i="36"/>
  <c r="BH29" i="36"/>
  <c r="BG29" i="36"/>
  <c r="BF29" i="36"/>
  <c r="BE29" i="36"/>
  <c r="BD29" i="36"/>
  <c r="BC29" i="36"/>
  <c r="BB29" i="36"/>
  <c r="BA29" i="36"/>
  <c r="AZ29" i="36"/>
  <c r="AY29" i="36"/>
  <c r="AX29" i="36"/>
  <c r="AW29" i="36"/>
  <c r="AV29" i="36"/>
  <c r="AU29" i="36"/>
  <c r="AT29" i="36"/>
  <c r="AS29" i="36"/>
  <c r="AR29" i="36"/>
  <c r="AQ29" i="36"/>
  <c r="AP29" i="36"/>
  <c r="AO29" i="36"/>
  <c r="AN29" i="36"/>
  <c r="AM29" i="36"/>
  <c r="AL29" i="36"/>
  <c r="AK29" i="36"/>
  <c r="AJ29" i="36"/>
  <c r="AI29" i="36"/>
  <c r="AH29" i="36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D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M62" i="36"/>
  <c r="Q62" i="36"/>
  <c r="U62" i="36"/>
  <c r="Y62" i="36"/>
  <c r="AC62" i="36"/>
  <c r="AG62" i="36"/>
  <c r="AK62" i="36"/>
  <c r="AO62" i="36"/>
  <c r="AS62" i="36"/>
  <c r="AW62" i="36"/>
  <c r="BA62" i="36"/>
  <c r="BE62" i="36"/>
  <c r="BI62" i="36"/>
  <c r="BM62" i="36"/>
  <c r="BQ62" i="36"/>
  <c r="BU62" i="36"/>
  <c r="BY62" i="36"/>
  <c r="M63" i="36"/>
  <c r="Q63" i="36"/>
  <c r="U63" i="36"/>
  <c r="Y63" i="36"/>
  <c r="AC63" i="36"/>
  <c r="AG63" i="36"/>
  <c r="AK63" i="36"/>
  <c r="AO63" i="36"/>
  <c r="AS63" i="36"/>
  <c r="AW63" i="36"/>
  <c r="BA63" i="36"/>
  <c r="BE63" i="36"/>
  <c r="BI63" i="36"/>
  <c r="BM63" i="36"/>
  <c r="BQ63" i="36"/>
  <c r="BU63" i="36"/>
  <c r="BY63" i="36"/>
  <c r="K62" i="36"/>
  <c r="O62" i="36"/>
  <c r="S62" i="36"/>
  <c r="W62" i="36"/>
  <c r="AA62" i="36"/>
  <c r="AE62" i="36"/>
  <c r="AI62" i="36"/>
  <c r="AM62" i="36"/>
  <c r="AQ62" i="36"/>
  <c r="AU62" i="36"/>
  <c r="AY62" i="36"/>
  <c r="BC62" i="36"/>
  <c r="BG62" i="36"/>
  <c r="BK62" i="36"/>
  <c r="BO62" i="36"/>
  <c r="BS62" i="36"/>
  <c r="BW62" i="36"/>
  <c r="K63" i="36"/>
  <c r="O63" i="36"/>
  <c r="S63" i="36"/>
  <c r="W63" i="36"/>
  <c r="AA63" i="36"/>
  <c r="AE63" i="36"/>
  <c r="AI63" i="36"/>
  <c r="AM63" i="36"/>
  <c r="AQ63" i="36"/>
  <c r="AU63" i="36"/>
  <c r="AY63" i="36"/>
  <c r="BC63" i="36"/>
  <c r="BG63" i="36"/>
  <c r="BK63" i="36"/>
  <c r="BO63" i="36"/>
  <c r="BS63" i="36"/>
  <c r="BW63" i="36"/>
  <c r="J62" i="36"/>
  <c r="L62" i="36"/>
  <c r="N62" i="36"/>
  <c r="P62" i="36"/>
  <c r="R62" i="36"/>
  <c r="T62" i="36"/>
  <c r="V62" i="36"/>
  <c r="X62" i="36"/>
  <c r="Z62" i="36"/>
  <c r="AB62" i="36"/>
  <c r="AD62" i="36"/>
  <c r="AF62" i="36"/>
  <c r="AH62" i="36"/>
  <c r="AJ62" i="36"/>
  <c r="AL62" i="36"/>
  <c r="AN62" i="36"/>
  <c r="AP62" i="36"/>
  <c r="AR62" i="36"/>
  <c r="AT62" i="36"/>
  <c r="AV62" i="36"/>
  <c r="AX62" i="36"/>
  <c r="AZ62" i="36"/>
  <c r="BB62" i="36"/>
  <c r="BD62" i="36"/>
  <c r="BF62" i="36"/>
  <c r="BH62" i="36"/>
  <c r="BJ62" i="36"/>
  <c r="BL62" i="36"/>
  <c r="BN62" i="36"/>
  <c r="BP62" i="36"/>
  <c r="BR62" i="36"/>
  <c r="BT62" i="36"/>
  <c r="BV62" i="36"/>
  <c r="BX62" i="36"/>
  <c r="J63" i="36"/>
  <c r="L63" i="36"/>
  <c r="N63" i="36"/>
  <c r="P63" i="36"/>
  <c r="R63" i="36"/>
  <c r="T63" i="36"/>
  <c r="V63" i="36"/>
  <c r="X63" i="36"/>
  <c r="Z63" i="36"/>
  <c r="AB63" i="36"/>
  <c r="AD63" i="36"/>
  <c r="AF63" i="36"/>
  <c r="AH63" i="36"/>
  <c r="AJ63" i="36"/>
  <c r="AL63" i="36"/>
  <c r="AN63" i="36"/>
  <c r="AP63" i="36"/>
  <c r="AR63" i="36"/>
  <c r="AT63" i="36"/>
  <c r="AV63" i="36"/>
  <c r="AX63" i="36"/>
  <c r="AZ63" i="36"/>
  <c r="BB63" i="36"/>
  <c r="BD63" i="36"/>
  <c r="BF63" i="36"/>
  <c r="BH63" i="36"/>
  <c r="BJ63" i="36"/>
  <c r="BL63" i="36"/>
  <c r="BN63" i="36"/>
  <c r="BP63" i="36"/>
  <c r="BR63" i="36"/>
  <c r="BT63" i="36"/>
  <c r="BV63" i="36"/>
  <c r="BX63" i="36"/>
  <c r="H80" i="31"/>
  <c r="G80" i="31"/>
  <c r="H79" i="31"/>
  <c r="H78" i="31"/>
  <c r="G78" i="31"/>
  <c r="G77" i="31"/>
  <c r="BY58" i="31"/>
  <c r="BX58" i="31"/>
  <c r="BW58" i="31"/>
  <c r="BV58" i="31"/>
  <c r="BU58" i="31"/>
  <c r="BT58" i="31"/>
  <c r="BS58" i="31"/>
  <c r="BR58" i="31"/>
  <c r="BQ58" i="31"/>
  <c r="BP58" i="31"/>
  <c r="BO58" i="31"/>
  <c r="BN58" i="31"/>
  <c r="BM58" i="31"/>
  <c r="BL58" i="31"/>
  <c r="BK58" i="31"/>
  <c r="BJ58" i="31"/>
  <c r="BI58" i="31"/>
  <c r="BH58" i="31"/>
  <c r="BG58" i="31"/>
  <c r="BF58" i="31"/>
  <c r="BE58" i="31"/>
  <c r="BD58" i="31"/>
  <c r="BC58" i="31"/>
  <c r="BB58" i="31"/>
  <c r="BA58" i="31"/>
  <c r="AZ58" i="31"/>
  <c r="AY58" i="31"/>
  <c r="AX58" i="31"/>
  <c r="AW58" i="31"/>
  <c r="AV58" i="31"/>
  <c r="AU58" i="31"/>
  <c r="AT58" i="31"/>
  <c r="AS58" i="31"/>
  <c r="AR58" i="31"/>
  <c r="AQ58" i="31"/>
  <c r="AP58" i="31"/>
  <c r="AO58" i="31"/>
  <c r="AN58" i="31"/>
  <c r="AM58" i="31"/>
  <c r="AL58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BY57" i="31"/>
  <c r="BX57" i="31"/>
  <c r="BW57" i="31"/>
  <c r="BV57" i="31"/>
  <c r="BU57" i="31"/>
  <c r="BT57" i="31"/>
  <c r="BS57" i="31"/>
  <c r="BR57" i="31"/>
  <c r="BQ57" i="31"/>
  <c r="BP57" i="31"/>
  <c r="BO57" i="31"/>
  <c r="BN57" i="31"/>
  <c r="BM57" i="31"/>
  <c r="BL57" i="31"/>
  <c r="BK57" i="31"/>
  <c r="BJ57" i="31"/>
  <c r="BI57" i="31"/>
  <c r="BH57" i="31"/>
  <c r="BG57" i="31"/>
  <c r="BF57" i="31"/>
  <c r="BE57" i="31"/>
  <c r="BD57" i="31"/>
  <c r="BC57" i="31"/>
  <c r="BB57" i="31"/>
  <c r="BA57" i="31"/>
  <c r="AZ57" i="31"/>
  <c r="AY57" i="31"/>
  <c r="AX57" i="31"/>
  <c r="AW57" i="31"/>
  <c r="AV57" i="31"/>
  <c r="AU57" i="31"/>
  <c r="AT57" i="31"/>
  <c r="AS57" i="31"/>
  <c r="AR57" i="31"/>
  <c r="AQ57" i="31"/>
  <c r="AP57" i="31"/>
  <c r="AO57" i="31"/>
  <c r="AN57" i="31"/>
  <c r="AM57" i="31"/>
  <c r="AL57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O57" i="31"/>
  <c r="N57" i="31"/>
  <c r="M57" i="31"/>
  <c r="L57" i="31"/>
  <c r="K57" i="31"/>
  <c r="J57" i="31"/>
  <c r="D57" i="31"/>
  <c r="I56" i="31"/>
  <c r="I55" i="31"/>
  <c r="I54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41" i="31"/>
  <c r="I40" i="31"/>
  <c r="I39" i="31"/>
  <c r="I38" i="31"/>
  <c r="I37" i="31"/>
  <c r="BY30" i="31"/>
  <c r="BY63" i="31"/>
  <c r="BX30" i="31"/>
  <c r="BX63" i="31"/>
  <c r="BW30" i="31"/>
  <c r="BV30" i="31"/>
  <c r="BU30" i="31"/>
  <c r="BU63" i="31"/>
  <c r="BT30" i="31"/>
  <c r="BT63" i="31"/>
  <c r="BS30" i="31"/>
  <c r="BR30" i="31"/>
  <c r="BQ30" i="31"/>
  <c r="BQ63" i="31"/>
  <c r="BP30" i="31"/>
  <c r="BP63" i="31"/>
  <c r="BO30" i="31"/>
  <c r="BN30" i="31"/>
  <c r="BM30" i="31"/>
  <c r="BM63" i="31"/>
  <c r="BL30" i="31"/>
  <c r="BL63" i="31"/>
  <c r="BK30" i="31"/>
  <c r="BJ30" i="31"/>
  <c r="BI30" i="31"/>
  <c r="BI63" i="31"/>
  <c r="BH30" i="31"/>
  <c r="BH63" i="31"/>
  <c r="BG30" i="31"/>
  <c r="BF30" i="31"/>
  <c r="BE30" i="31"/>
  <c r="BE63" i="31"/>
  <c r="BD30" i="31"/>
  <c r="BD63" i="31"/>
  <c r="BC30" i="31"/>
  <c r="BB30" i="31"/>
  <c r="BA30" i="31"/>
  <c r="BA63" i="31"/>
  <c r="AZ30" i="31"/>
  <c r="AZ63" i="31"/>
  <c r="AY30" i="31"/>
  <c r="AX30" i="31"/>
  <c r="AW30" i="31"/>
  <c r="AW63" i="31"/>
  <c r="AV30" i="31"/>
  <c r="AV63" i="31"/>
  <c r="AU30" i="31"/>
  <c r="AT30" i="31"/>
  <c r="AS30" i="31"/>
  <c r="AS63" i="31"/>
  <c r="AR30" i="31"/>
  <c r="AR63" i="31"/>
  <c r="AQ30" i="31"/>
  <c r="AP30" i="31"/>
  <c r="AO30" i="31"/>
  <c r="AO63" i="31"/>
  <c r="AN30" i="31"/>
  <c r="AN63" i="31"/>
  <c r="AM30" i="31"/>
  <c r="AL30" i="31"/>
  <c r="AK30" i="31"/>
  <c r="AK63" i="31"/>
  <c r="AJ30" i="31"/>
  <c r="AJ63" i="31"/>
  <c r="AI30" i="31"/>
  <c r="AH30" i="31"/>
  <c r="AG30" i="31"/>
  <c r="AG63" i="31"/>
  <c r="AF30" i="31"/>
  <c r="AF63" i="31"/>
  <c r="AE30" i="31"/>
  <c r="AD30" i="31"/>
  <c r="AC30" i="31"/>
  <c r="AC63" i="31"/>
  <c r="AB30" i="31"/>
  <c r="AB63" i="31"/>
  <c r="AA30" i="31"/>
  <c r="Z30" i="31"/>
  <c r="Y30" i="31"/>
  <c r="Y63" i="31"/>
  <c r="X30" i="31"/>
  <c r="X63" i="31"/>
  <c r="W30" i="31"/>
  <c r="V30" i="31"/>
  <c r="U30" i="31"/>
  <c r="U63" i="31"/>
  <c r="T30" i="31"/>
  <c r="T63" i="31"/>
  <c r="S30" i="31"/>
  <c r="R30" i="31"/>
  <c r="Q30" i="31"/>
  <c r="Q63" i="31"/>
  <c r="P30" i="31"/>
  <c r="P63" i="31"/>
  <c r="O30" i="31"/>
  <c r="N30" i="31"/>
  <c r="M30" i="31"/>
  <c r="M63" i="31"/>
  <c r="L30" i="31"/>
  <c r="L63" i="31"/>
  <c r="K30" i="31"/>
  <c r="J30" i="31"/>
  <c r="BY29" i="31"/>
  <c r="BY62" i="31"/>
  <c r="BX29" i="31"/>
  <c r="BX62" i="31"/>
  <c r="BW29" i="31"/>
  <c r="BV29" i="31"/>
  <c r="BU29" i="31"/>
  <c r="BU62" i="31"/>
  <c r="BT29" i="31"/>
  <c r="BT62" i="31"/>
  <c r="BS29" i="31"/>
  <c r="BR29" i="31"/>
  <c r="BQ29" i="31"/>
  <c r="BQ62" i="31"/>
  <c r="BP29" i="31"/>
  <c r="BP62" i="31"/>
  <c r="BO29" i="31"/>
  <c r="BN29" i="31"/>
  <c r="BM29" i="31"/>
  <c r="BM62" i="31"/>
  <c r="BL29" i="31"/>
  <c r="BL62" i="31"/>
  <c r="BK29" i="31"/>
  <c r="BJ29" i="31"/>
  <c r="BI29" i="31"/>
  <c r="BI62" i="31"/>
  <c r="BH29" i="31"/>
  <c r="BH62" i="31"/>
  <c r="BG29" i="31"/>
  <c r="BF29" i="31"/>
  <c r="BE29" i="31"/>
  <c r="BE62" i="31"/>
  <c r="BD29" i="31"/>
  <c r="BD62" i="31"/>
  <c r="BC29" i="31"/>
  <c r="BB29" i="31"/>
  <c r="BA29" i="31"/>
  <c r="BA62" i="31"/>
  <c r="AZ29" i="31"/>
  <c r="AZ62" i="31"/>
  <c r="AY29" i="31"/>
  <c r="AX29" i="31"/>
  <c r="AW29" i="31"/>
  <c r="AW62" i="31"/>
  <c r="AV29" i="31"/>
  <c r="AV62" i="31"/>
  <c r="AU29" i="31"/>
  <c r="AT29" i="31"/>
  <c r="AS29" i="31"/>
  <c r="AS62" i="31"/>
  <c r="AR29" i="31"/>
  <c r="AR62" i="31"/>
  <c r="AQ29" i="31"/>
  <c r="AP29" i="31"/>
  <c r="AO29" i="31"/>
  <c r="AO62" i="31"/>
  <c r="AN29" i="31"/>
  <c r="AN62" i="31"/>
  <c r="AM29" i="31"/>
  <c r="AL29" i="31"/>
  <c r="AK29" i="31"/>
  <c r="AK62" i="31"/>
  <c r="AJ29" i="31"/>
  <c r="AJ62" i="31"/>
  <c r="AI29" i="31"/>
  <c r="AH29" i="31"/>
  <c r="AG29" i="31"/>
  <c r="AG62" i="31"/>
  <c r="AF29" i="31"/>
  <c r="AF62" i="31"/>
  <c r="AE29" i="31"/>
  <c r="AD29" i="31"/>
  <c r="AC29" i="31"/>
  <c r="AC62" i="31"/>
  <c r="AB29" i="31"/>
  <c r="AB62" i="31"/>
  <c r="AA29" i="31"/>
  <c r="Z29" i="31"/>
  <c r="Y29" i="31"/>
  <c r="Y62" i="31"/>
  <c r="X29" i="31"/>
  <c r="X62" i="31"/>
  <c r="W29" i="31"/>
  <c r="V29" i="31"/>
  <c r="U29" i="31"/>
  <c r="U62" i="31"/>
  <c r="T29" i="31"/>
  <c r="T62" i="31"/>
  <c r="S29" i="31"/>
  <c r="R29" i="31"/>
  <c r="Q29" i="31"/>
  <c r="Q62" i="31"/>
  <c r="P29" i="31"/>
  <c r="P62" i="31"/>
  <c r="O29" i="31"/>
  <c r="N29" i="31"/>
  <c r="M29" i="31"/>
  <c r="M62" i="31"/>
  <c r="L29" i="31"/>
  <c r="L62" i="31"/>
  <c r="K29" i="31"/>
  <c r="J29" i="31"/>
  <c r="D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AE62" i="31"/>
  <c r="AI62" i="31"/>
  <c r="AM62" i="31"/>
  <c r="AQ62" i="31"/>
  <c r="AU62" i="31"/>
  <c r="AY62" i="31"/>
  <c r="BC62" i="31"/>
  <c r="BG62" i="31"/>
  <c r="BK62" i="31"/>
  <c r="BO62" i="31"/>
  <c r="BS62" i="31"/>
  <c r="BW62" i="31"/>
  <c r="AE63" i="31"/>
  <c r="AI63" i="31"/>
  <c r="AM63" i="31"/>
  <c r="AQ63" i="31"/>
  <c r="AU63" i="31"/>
  <c r="AY63" i="31"/>
  <c r="BC63" i="31"/>
  <c r="BG63" i="31"/>
  <c r="BK63" i="31"/>
  <c r="BO63" i="31"/>
  <c r="BS63" i="31"/>
  <c r="BW63" i="31"/>
  <c r="J62" i="31"/>
  <c r="AH62" i="31"/>
  <c r="AL62" i="31"/>
  <c r="AP62" i="31"/>
  <c r="AT62" i="31"/>
  <c r="AX62" i="31"/>
  <c r="BB62" i="31"/>
  <c r="BF62" i="31"/>
  <c r="BJ62" i="31"/>
  <c r="BN62" i="31"/>
  <c r="BR62" i="31"/>
  <c r="BV62" i="31"/>
  <c r="J63" i="31"/>
  <c r="AH63" i="31"/>
  <c r="AL63" i="31"/>
  <c r="AP63" i="31"/>
  <c r="AT63" i="31"/>
  <c r="AX63" i="31"/>
  <c r="BB63" i="31"/>
  <c r="BF63" i="31"/>
  <c r="BJ63" i="31"/>
  <c r="BN63" i="31"/>
  <c r="BR63" i="31"/>
  <c r="BV63" i="31"/>
  <c r="K62" i="31"/>
  <c r="O62" i="31"/>
  <c r="S62" i="31"/>
  <c r="W62" i="31"/>
  <c r="AA62" i="31"/>
  <c r="K63" i="31"/>
  <c r="O63" i="31"/>
  <c r="S63" i="31"/>
  <c r="W63" i="31"/>
  <c r="AA63" i="31"/>
  <c r="N62" i="31"/>
  <c r="R62" i="31"/>
  <c r="V62" i="31"/>
  <c r="Z62" i="31"/>
  <c r="AD62" i="31"/>
  <c r="N63" i="31"/>
  <c r="R63" i="31"/>
  <c r="V63" i="31"/>
  <c r="Z63" i="31"/>
  <c r="AD63" i="31"/>
  <c r="T39" i="28"/>
  <c r="S39" i="28"/>
  <c r="R39" i="28"/>
  <c r="Q39" i="28"/>
  <c r="P39" i="28"/>
  <c r="O39" i="28"/>
  <c r="N39" i="28"/>
  <c r="M39" i="28"/>
</calcChain>
</file>

<file path=xl/sharedStrings.xml><?xml version="1.0" encoding="utf-8"?>
<sst xmlns="http://schemas.openxmlformats.org/spreadsheetml/2006/main" count="2688" uniqueCount="785">
  <si>
    <t>飼養形態</t>
    <rPh sb="0" eb="2">
      <t>シヨウ</t>
    </rPh>
    <rPh sb="2" eb="4">
      <t>ケイタイ</t>
    </rPh>
    <phoneticPr fontId="1"/>
  </si>
  <si>
    <t>必要数</t>
    <rPh sb="0" eb="3">
      <t>ヒツヨウスウ</t>
    </rPh>
    <phoneticPr fontId="1"/>
  </si>
  <si>
    <t>車両</t>
    <rPh sb="0" eb="2">
      <t>シャリョウ</t>
    </rPh>
    <phoneticPr fontId="1"/>
  </si>
  <si>
    <t>ダンプ仕様</t>
    <rPh sb="3" eb="5">
      <t>シヨウ</t>
    </rPh>
    <phoneticPr fontId="1"/>
  </si>
  <si>
    <t>平型</t>
    <rPh sb="0" eb="1">
      <t>ヒラ</t>
    </rPh>
    <rPh sb="1" eb="2">
      <t>ガタ</t>
    </rPh>
    <phoneticPr fontId="1"/>
  </si>
  <si>
    <t>オペレータ</t>
    <phoneticPr fontId="1"/>
  </si>
  <si>
    <t>人</t>
    <rPh sb="0" eb="1">
      <t>ニン</t>
    </rPh>
    <phoneticPr fontId="1"/>
  </si>
  <si>
    <t>その他車両</t>
    <rPh sb="2" eb="3">
      <t>ホカ</t>
    </rPh>
    <rPh sb="3" eb="5">
      <t>シャリョウ</t>
    </rPh>
    <phoneticPr fontId="1"/>
  </si>
  <si>
    <t>うち農場所有数</t>
    <rPh sb="2" eb="4">
      <t>ノウジョウ</t>
    </rPh>
    <rPh sb="4" eb="7">
      <t>ショユウスウ</t>
    </rPh>
    <phoneticPr fontId="1"/>
  </si>
  <si>
    <t>ホイールローダー</t>
    <phoneticPr fontId="1"/>
  </si>
  <si>
    <t>フォークリフト</t>
    <phoneticPr fontId="1"/>
  </si>
  <si>
    <t>汚染物品</t>
    <rPh sb="0" eb="2">
      <t>オセン</t>
    </rPh>
    <rPh sb="2" eb="4">
      <t>ブッピン</t>
    </rPh>
    <phoneticPr fontId="1"/>
  </si>
  <si>
    <t>特装車</t>
    <rPh sb="0" eb="2">
      <t>トクソウ</t>
    </rPh>
    <rPh sb="2" eb="3">
      <t>シャ</t>
    </rPh>
    <phoneticPr fontId="1"/>
  </si>
  <si>
    <t>○発生農場基本情報</t>
    <rPh sb="1" eb="3">
      <t>ハッセイ</t>
    </rPh>
    <rPh sb="3" eb="5">
      <t>ノウジョウ</t>
    </rPh>
    <rPh sb="5" eb="7">
      <t>キホン</t>
    </rPh>
    <rPh sb="7" eb="9">
      <t>ジョウホウ</t>
    </rPh>
    <phoneticPr fontId="1"/>
  </si>
  <si>
    <t>埋却地</t>
    <rPh sb="0" eb="3">
      <t>マイキャクチ</t>
    </rPh>
    <phoneticPr fontId="1"/>
  </si>
  <si>
    <t>消毒薬散布必要道路</t>
    <phoneticPr fontId="1"/>
  </si>
  <si>
    <t>○農場畜舎配置図</t>
    <rPh sb="1" eb="3">
      <t>ノウジョウ</t>
    </rPh>
    <rPh sb="3" eb="5">
      <t>チクシャ</t>
    </rPh>
    <rPh sb="5" eb="7">
      <t>ハイチ</t>
    </rPh>
    <rPh sb="7" eb="8">
      <t>ズ</t>
    </rPh>
    <phoneticPr fontId="1"/>
  </si>
  <si>
    <t>集会場</t>
    <rPh sb="0" eb="3">
      <t>シュウカイジョウ</t>
    </rPh>
    <phoneticPr fontId="1"/>
  </si>
  <si>
    <t>総括</t>
    <rPh sb="0" eb="2">
      <t>ソウカツ</t>
    </rPh>
    <phoneticPr fontId="1"/>
  </si>
  <si>
    <t>副総括</t>
    <rPh sb="0" eb="3">
      <t>フクソウカツ</t>
    </rPh>
    <phoneticPr fontId="1"/>
  </si>
  <si>
    <t>報告者</t>
    <rPh sb="0" eb="3">
      <t>ホウコクシャ</t>
    </rPh>
    <phoneticPr fontId="1"/>
  </si>
  <si>
    <t>連絡先（携帯）</t>
    <rPh sb="0" eb="2">
      <t>レンラク</t>
    </rPh>
    <rPh sb="2" eb="3">
      <t>サキ</t>
    </rPh>
    <rPh sb="4" eb="6">
      <t>ケイタイ</t>
    </rPh>
    <phoneticPr fontId="1"/>
  </si>
  <si>
    <t>畜舎毎の飼養頭数及び飼養ステージを記入する</t>
    <rPh sb="10" eb="12">
      <t>シヨウ</t>
    </rPh>
    <phoneticPr fontId="1"/>
  </si>
  <si>
    <t>○農場周辺状況図（全体図）</t>
    <rPh sb="1" eb="3">
      <t>ノウジョウ</t>
    </rPh>
    <rPh sb="3" eb="5">
      <t>シュウヘン</t>
    </rPh>
    <rPh sb="5" eb="8">
      <t>ジョウキョウズ</t>
    </rPh>
    <rPh sb="9" eb="12">
      <t>ゼンタイズ</t>
    </rPh>
    <phoneticPr fontId="1"/>
  </si>
  <si>
    <t>（　　無　　・　　有　　有りの場合、上記地図に記入）</t>
    <rPh sb="3" eb="4">
      <t>ナ</t>
    </rPh>
    <rPh sb="9" eb="10">
      <t>ア</t>
    </rPh>
    <rPh sb="12" eb="13">
      <t>ア</t>
    </rPh>
    <rPh sb="15" eb="17">
      <t>バアイ</t>
    </rPh>
    <rPh sb="18" eb="20">
      <t>ジョウキ</t>
    </rPh>
    <rPh sb="20" eb="22">
      <t>チズ</t>
    </rPh>
    <rPh sb="23" eb="25">
      <t>キニュウ</t>
    </rPh>
    <phoneticPr fontId="1"/>
  </si>
  <si>
    <t>確認事項</t>
    <rPh sb="0" eb="2">
      <t>カクニン</t>
    </rPh>
    <rPh sb="2" eb="4">
      <t>ジコウ</t>
    </rPh>
    <phoneticPr fontId="1"/>
  </si>
  <si>
    <t>パワーショベル</t>
    <phoneticPr fontId="1"/>
  </si>
  <si>
    <t>台（バケット容積　　　　　m3）</t>
    <rPh sb="0" eb="1">
      <t>ダイ</t>
    </rPh>
    <rPh sb="6" eb="8">
      <t>ヨウセキ</t>
    </rPh>
    <phoneticPr fontId="1"/>
  </si>
  <si>
    <t>台（積載量　　　　　トン）</t>
    <rPh sb="0" eb="1">
      <t>ダイ</t>
    </rPh>
    <rPh sb="2" eb="5">
      <t>セキサイリョウ</t>
    </rPh>
    <phoneticPr fontId="1"/>
  </si>
  <si>
    <t>ユニック車　　　　　台（能力　　　　　トン）・その他車両（　　　　　　　　　　　　　　　　　　　　）</t>
    <rPh sb="4" eb="5">
      <t>シャ</t>
    </rPh>
    <rPh sb="10" eb="11">
      <t>ダイ</t>
    </rPh>
    <rPh sb="12" eb="14">
      <t>ノウリョク</t>
    </rPh>
    <rPh sb="25" eb="26">
      <t>タ</t>
    </rPh>
    <rPh sb="26" eb="28">
      <t>シャリョウ</t>
    </rPh>
    <phoneticPr fontId="1"/>
  </si>
  <si>
    <t>台（積載量　　　　　トン）</t>
    <phoneticPr fontId="1"/>
  </si>
  <si>
    <t>台（バケット容積　　　　　m3）</t>
    <phoneticPr fontId="1"/>
  </si>
  <si>
    <t>台（バケット容積　　　　　m4）</t>
    <phoneticPr fontId="1"/>
  </si>
  <si>
    <t>電気</t>
    <rPh sb="0" eb="2">
      <t>デンキ</t>
    </rPh>
    <phoneticPr fontId="1"/>
  </si>
  <si>
    <t>水道</t>
    <rPh sb="0" eb="2">
      <t>スイドウ</t>
    </rPh>
    <phoneticPr fontId="1"/>
  </si>
  <si>
    <t>トイレ</t>
    <phoneticPr fontId="1"/>
  </si>
  <si>
    <t>通信手段</t>
    <rPh sb="0" eb="2">
      <t>ツウシン</t>
    </rPh>
    <rPh sb="2" eb="4">
      <t>シュダン</t>
    </rPh>
    <phoneticPr fontId="1"/>
  </si>
  <si>
    <t>（　　無　　・　　有　　）</t>
    <rPh sb="3" eb="4">
      <t>ナ</t>
    </rPh>
    <rPh sb="9" eb="10">
      <t>ア</t>
    </rPh>
    <phoneticPr fontId="1"/>
  </si>
  <si>
    <t>（　　無　　・　　有　　有りの場合、電話番号：　　　　　　　　　　　　　　　　）</t>
    <rPh sb="3" eb="4">
      <t>ナ</t>
    </rPh>
    <rPh sb="9" eb="10">
      <t>ア</t>
    </rPh>
    <rPh sb="12" eb="13">
      <t>ア</t>
    </rPh>
    <rPh sb="15" eb="17">
      <t>バアイ</t>
    </rPh>
    <rPh sb="18" eb="20">
      <t>デンワ</t>
    </rPh>
    <rPh sb="20" eb="22">
      <t>バンゴウ</t>
    </rPh>
    <phoneticPr fontId="1"/>
  </si>
  <si>
    <t>遮蔽の必要性</t>
    <rPh sb="5" eb="6">
      <t>セイ</t>
    </rPh>
    <phoneticPr fontId="1"/>
  </si>
  <si>
    <t>（　　無　　・　　有　　有りの場合、上記地図に遮蔽する部分を記入）</t>
    <rPh sb="3" eb="4">
      <t>ナ</t>
    </rPh>
    <rPh sb="9" eb="10">
      <t>ア</t>
    </rPh>
    <rPh sb="12" eb="13">
      <t>ア</t>
    </rPh>
    <rPh sb="15" eb="17">
      <t>バアイ</t>
    </rPh>
    <rPh sb="18" eb="20">
      <t>ジョウキ</t>
    </rPh>
    <rPh sb="20" eb="22">
      <t>チズ</t>
    </rPh>
    <rPh sb="23" eb="25">
      <t>シャヘイ</t>
    </rPh>
    <rPh sb="27" eb="29">
      <t>ブブン</t>
    </rPh>
    <rPh sb="30" eb="32">
      <t>キニュウ</t>
    </rPh>
    <phoneticPr fontId="1"/>
  </si>
  <si>
    <t>ダンプカー※</t>
    <phoneticPr fontId="1"/>
  </si>
  <si>
    <t>※ダンプカーは家畜運搬用を除く</t>
    <rPh sb="7" eb="9">
      <t>カチク</t>
    </rPh>
    <rPh sb="9" eb="12">
      <t>ウンパンヨウ</t>
    </rPh>
    <rPh sb="13" eb="14">
      <t>ノゾ</t>
    </rPh>
    <phoneticPr fontId="1"/>
  </si>
  <si>
    <t>○農場内使用重機等（積載量、バケット容積等詳細に記載）</t>
    <rPh sb="1" eb="3">
      <t>ノウジョウ</t>
    </rPh>
    <rPh sb="3" eb="4">
      <t>ナイ</t>
    </rPh>
    <rPh sb="4" eb="6">
      <t>シヨウ</t>
    </rPh>
    <rPh sb="6" eb="8">
      <t>ジュウキ</t>
    </rPh>
    <rPh sb="8" eb="9">
      <t>トウ</t>
    </rPh>
    <rPh sb="10" eb="13">
      <t>セキサイリョウ</t>
    </rPh>
    <rPh sb="18" eb="20">
      <t>ヨウセキ</t>
    </rPh>
    <rPh sb="20" eb="21">
      <t>トウ</t>
    </rPh>
    <rPh sb="21" eb="23">
      <t>ショウサイ</t>
    </rPh>
    <rPh sb="24" eb="26">
      <t>キサイ</t>
    </rPh>
    <phoneticPr fontId="1"/>
  </si>
  <si>
    <t>○埋却地使用重機等（積載量、バケット容積等詳細に記載）</t>
    <rPh sb="1" eb="4">
      <t>マイキャクチ</t>
    </rPh>
    <rPh sb="4" eb="6">
      <t>シヨウ</t>
    </rPh>
    <rPh sb="6" eb="8">
      <t>ジュウキ</t>
    </rPh>
    <rPh sb="8" eb="9">
      <t>トウ</t>
    </rPh>
    <rPh sb="10" eb="13">
      <t>セキサイリョウ</t>
    </rPh>
    <rPh sb="18" eb="20">
      <t>ヨウセキ</t>
    </rPh>
    <rPh sb="20" eb="21">
      <t>トウ</t>
    </rPh>
    <rPh sb="21" eb="23">
      <t>ショウサイ</t>
    </rPh>
    <rPh sb="24" eb="26">
      <t>キサイ</t>
    </rPh>
    <phoneticPr fontId="1"/>
  </si>
  <si>
    <t>クレーン車</t>
    <rPh sb="4" eb="5">
      <t>シャ</t>
    </rPh>
    <phoneticPr fontId="1"/>
  </si>
  <si>
    <t>台（積載量　　　　　　　　トン）</t>
    <rPh sb="0" eb="1">
      <t>ダイ</t>
    </rPh>
    <rPh sb="2" eb="5">
      <t>セキサイリョウ</t>
    </rPh>
    <phoneticPr fontId="1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</si>
  <si>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</si>
  <si>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○特記事項</t>
    <rPh sb="1" eb="3">
      <t>トッキ</t>
    </rPh>
    <rPh sb="3" eb="5">
      <t>ジコウ</t>
    </rPh>
    <phoneticPr fontId="1"/>
  </si>
  <si>
    <t>（その他の必要事項等について詳細に記入）</t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</si>
  <si>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</si>
  <si>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</si>
  <si>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備　考</t>
    <rPh sb="0" eb="1">
      <t>トモ</t>
    </rPh>
    <rPh sb="2" eb="3">
      <t>コウ</t>
    </rPh>
    <phoneticPr fontId="1"/>
  </si>
  <si>
    <t>発生農場名</t>
    <rPh sb="0" eb="2">
      <t>ハッセイ</t>
    </rPh>
    <rPh sb="2" eb="4">
      <t>ノウジョウ</t>
    </rPh>
    <rPh sb="4" eb="5">
      <t>メイ</t>
    </rPh>
    <phoneticPr fontId="1"/>
  </si>
  <si>
    <t>発生農場住所</t>
    <rPh sb="0" eb="2">
      <t>ハッセイ</t>
    </rPh>
    <rPh sb="2" eb="4">
      <t>ノウジョウ</t>
    </rPh>
    <rPh sb="4" eb="6">
      <t>ジュウショ</t>
    </rPh>
    <phoneticPr fontId="1"/>
  </si>
  <si>
    <t>畜種</t>
    <rPh sb="0" eb="1">
      <t>チク</t>
    </rPh>
    <rPh sb="1" eb="2">
      <t>シュ</t>
    </rPh>
    <phoneticPr fontId="1"/>
  </si>
  <si>
    <t>飼養規模</t>
    <rPh sb="0" eb="2">
      <t>シヨウ</t>
    </rPh>
    <rPh sb="2" eb="4">
      <t>キボ</t>
    </rPh>
    <phoneticPr fontId="1"/>
  </si>
  <si>
    <t>○初動防疫日程（目標）</t>
    <rPh sb="1" eb="3">
      <t>ショドウ</t>
    </rPh>
    <rPh sb="3" eb="5">
      <t>ボウエキ</t>
    </rPh>
    <rPh sb="5" eb="7">
      <t>ニッテイ</t>
    </rPh>
    <rPh sb="8" eb="10">
      <t>モクヒョウ</t>
    </rPh>
    <phoneticPr fontId="1"/>
  </si>
  <si>
    <t>畜舎等消毒</t>
    <rPh sb="0" eb="2">
      <t>チクシャ</t>
    </rPh>
    <rPh sb="2" eb="3">
      <t>トウ</t>
    </rPh>
    <rPh sb="3" eb="5">
      <t>ショウドク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</si>
  <si>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</si>
  <si>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</si>
  <si>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（午前・午後）　　　時　　　　分</t>
    <rPh sb="1" eb="3">
      <t>ゴゼン</t>
    </rPh>
    <rPh sb="4" eb="6">
      <t>ゴゴ</t>
    </rPh>
    <rPh sb="10" eb="11">
      <t>ジ</t>
    </rPh>
    <rPh sb="15" eb="16">
      <t>フン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</si>
  <si>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</si>
  <si>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初動防疫計画書</t>
    <rPh sb="0" eb="2">
      <t>ショドウ</t>
    </rPh>
    <rPh sb="2" eb="4">
      <t>ボウエキ</t>
    </rPh>
    <rPh sb="4" eb="7">
      <t>ケイカクショ</t>
    </rPh>
    <phoneticPr fontId="1"/>
  </si>
  <si>
    <t>集会場</t>
    <rPh sb="0" eb="3">
      <t>シュウカイジョウ</t>
    </rPh>
    <phoneticPr fontId="1"/>
  </si>
  <si>
    <t>埋却地ｸﾘｰﾝｿﾞｰﾝ</t>
    <rPh sb="0" eb="3">
      <t>マイキャクチ</t>
    </rPh>
    <phoneticPr fontId="1"/>
  </si>
  <si>
    <t>人</t>
    <rPh sb="0" eb="1">
      <t>ニン</t>
    </rPh>
    <phoneticPr fontId="1"/>
  </si>
  <si>
    <t>必要人員数</t>
    <rPh sb="0" eb="2">
      <t>ヒツヨウ</t>
    </rPh>
    <rPh sb="2" eb="4">
      <t>ジンイン</t>
    </rPh>
    <rPh sb="4" eb="5">
      <t>スウ</t>
    </rPh>
    <phoneticPr fontId="1"/>
  </si>
  <si>
    <t>作業者合計</t>
    <rPh sb="0" eb="3">
      <t>サギョウシャ</t>
    </rPh>
    <rPh sb="3" eb="5">
      <t>ゴウケイ</t>
    </rPh>
    <phoneticPr fontId="1"/>
  </si>
  <si>
    <t>緊急消毒ポイント</t>
    <rPh sb="0" eb="2">
      <t>キンキュウ</t>
    </rPh>
    <rPh sb="2" eb="4">
      <t>ショウドク</t>
    </rPh>
    <phoneticPr fontId="1"/>
  </si>
  <si>
    <t>家畜の死体</t>
    <rPh sb="0" eb="2">
      <t>カチク</t>
    </rPh>
    <rPh sb="3" eb="5">
      <t>シタイ</t>
    </rPh>
    <phoneticPr fontId="1"/>
  </si>
  <si>
    <t>　　　　　　　　t車まで（道路幅　　　　　　　　m）</t>
    <rPh sb="9" eb="10">
      <t>シャ</t>
    </rPh>
    <rPh sb="13" eb="16">
      <t>ドウロハバ</t>
    </rPh>
    <phoneticPr fontId="1"/>
  </si>
  <si>
    <t>埋却地住所</t>
    <rPh sb="0" eb="3">
      <t>マイキャクチ</t>
    </rPh>
    <rPh sb="3" eb="5">
      <t>ジュウショ</t>
    </rPh>
    <phoneticPr fontId="1"/>
  </si>
  <si>
    <t>作業場所</t>
    <rPh sb="0" eb="2">
      <t>サギョウ</t>
    </rPh>
    <rPh sb="2" eb="4">
      <t>バショ</t>
    </rPh>
    <phoneticPr fontId="1"/>
  </si>
  <si>
    <t>係名</t>
    <rPh sb="0" eb="1">
      <t>カカリ</t>
    </rPh>
    <rPh sb="1" eb="2">
      <t>メイ</t>
    </rPh>
    <phoneticPr fontId="1"/>
  </si>
  <si>
    <t>医師</t>
    <rPh sb="0" eb="2">
      <t>イシ</t>
    </rPh>
    <phoneticPr fontId="1"/>
  </si>
  <si>
    <t>業者委託</t>
    <rPh sb="0" eb="2">
      <t>ギョウシャ</t>
    </rPh>
    <rPh sb="2" eb="4">
      <t>イタク</t>
    </rPh>
    <phoneticPr fontId="1"/>
  </si>
  <si>
    <t>会場運営</t>
    <rPh sb="0" eb="2">
      <t>カイジョウ</t>
    </rPh>
    <rPh sb="2" eb="4">
      <t>ウンエイ</t>
    </rPh>
    <phoneticPr fontId="1"/>
  </si>
  <si>
    <t>健康管理</t>
    <rPh sb="0" eb="2">
      <t>ケンコウ</t>
    </rPh>
    <rPh sb="2" eb="4">
      <t>カンリ</t>
    </rPh>
    <phoneticPr fontId="1"/>
  </si>
  <si>
    <t>資材・機材</t>
    <rPh sb="0" eb="2">
      <t>シザイ</t>
    </rPh>
    <rPh sb="3" eb="5">
      <t>キザイ</t>
    </rPh>
    <phoneticPr fontId="1"/>
  </si>
  <si>
    <t>輸送</t>
    <rPh sb="0" eb="2">
      <t>ユソウ</t>
    </rPh>
    <phoneticPr fontId="1"/>
  </si>
  <si>
    <t>調整</t>
    <rPh sb="0" eb="2">
      <t>チョウセイ</t>
    </rPh>
    <phoneticPr fontId="1"/>
  </si>
  <si>
    <t>積込・輸送</t>
    <rPh sb="0" eb="2">
      <t>ツミコ</t>
    </rPh>
    <rPh sb="3" eb="5">
      <t>ユソウ</t>
    </rPh>
    <phoneticPr fontId="1"/>
  </si>
  <si>
    <t>合計</t>
    <rPh sb="0" eb="2">
      <t>ゴウケイ</t>
    </rPh>
    <phoneticPr fontId="1"/>
  </si>
  <si>
    <t>輸送監視</t>
    <rPh sb="0" eb="2">
      <t>ユソウ</t>
    </rPh>
    <rPh sb="2" eb="4">
      <t>カンシ</t>
    </rPh>
    <phoneticPr fontId="1"/>
  </si>
  <si>
    <t>農場</t>
    <phoneticPr fontId="1"/>
  </si>
  <si>
    <t>クリーンゾーン</t>
    <phoneticPr fontId="1"/>
  </si>
  <si>
    <t>動員
区分</t>
    <rPh sb="0" eb="2">
      <t>ドウイン</t>
    </rPh>
    <rPh sb="3" eb="5">
      <t>クブン</t>
    </rPh>
    <phoneticPr fontId="1"/>
  </si>
  <si>
    <t>動員者数合計</t>
    <rPh sb="0" eb="2">
      <t>ドウイン</t>
    </rPh>
    <rPh sb="2" eb="3">
      <t>シャ</t>
    </rPh>
    <rPh sb="3" eb="4">
      <t>スウ</t>
    </rPh>
    <rPh sb="4" eb="6">
      <t>ゴウケイ</t>
    </rPh>
    <phoneticPr fontId="1"/>
  </si>
  <si>
    <t>緊急消毒P</t>
    <rPh sb="0" eb="2">
      <t>キンキュウ</t>
    </rPh>
    <rPh sb="2" eb="4">
      <t>ショウドク</t>
    </rPh>
    <phoneticPr fontId="1"/>
  </si>
  <si>
    <t>PPE</t>
    <phoneticPr fontId="1"/>
  </si>
  <si>
    <t>救護</t>
    <rPh sb="0" eb="2">
      <t>キュウゴ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</si>
  <si>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</si>
  <si>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</si>
  <si>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</si>
  <si>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発生農場ｸﾘｰﾝｿﾞｰﾝ</t>
    <rPh sb="0" eb="2">
      <t>ハッセイ</t>
    </rPh>
    <rPh sb="2" eb="4">
      <t>ノウジョウ</t>
    </rPh>
    <phoneticPr fontId="1"/>
  </si>
  <si>
    <t>発生農場</t>
    <rPh sb="0" eb="2">
      <t>ハッセイ</t>
    </rPh>
    <rPh sb="2" eb="4">
      <t>ノウジョウ</t>
    </rPh>
    <phoneticPr fontId="1"/>
  </si>
  <si>
    <t>埋却地情報</t>
    <rPh sb="0" eb="3">
      <t>マイキャクチ</t>
    </rPh>
    <rPh sb="3" eb="5">
      <t>ジョウホウ</t>
    </rPh>
    <phoneticPr fontId="1"/>
  </si>
  <si>
    <t>あり</t>
    <phoneticPr fontId="1"/>
  </si>
  <si>
    <t>なし</t>
    <phoneticPr fontId="1"/>
  </si>
  <si>
    <t>（隣接・農場内・農場外）</t>
    <rPh sb="1" eb="3">
      <t>リンセツ</t>
    </rPh>
    <rPh sb="4" eb="6">
      <t>ノウジョウ</t>
    </rPh>
    <rPh sb="6" eb="7">
      <t>ナイ</t>
    </rPh>
    <rPh sb="8" eb="10">
      <t>ノウジョウ</t>
    </rPh>
    <rPh sb="10" eb="11">
      <t>ガイ</t>
    </rPh>
    <phoneticPr fontId="1"/>
  </si>
  <si>
    <t>埋却地掘削・埋戻</t>
    <rPh sb="0" eb="2">
      <t>マイキャク</t>
    </rPh>
    <rPh sb="2" eb="3">
      <t>チ</t>
    </rPh>
    <rPh sb="3" eb="5">
      <t>クッサク</t>
    </rPh>
    <rPh sb="6" eb="8">
      <t>ウメモド</t>
    </rPh>
    <phoneticPr fontId="1"/>
  </si>
  <si>
    <t>同時</t>
    <rPh sb="0" eb="2">
      <t>ドウジ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</si>
  <si>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</si>
  <si>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※殺処分及び掘削開始時間は、疑似患畜決定時間を基準</t>
    <rPh sb="1" eb="2">
      <t>サツ</t>
    </rPh>
    <rPh sb="2" eb="4">
      <t>ショブン</t>
    </rPh>
    <rPh sb="4" eb="5">
      <t>オヨ</t>
    </rPh>
    <rPh sb="6" eb="8">
      <t>クッサク</t>
    </rPh>
    <rPh sb="8" eb="10">
      <t>カイシ</t>
    </rPh>
    <rPh sb="10" eb="12">
      <t>ジカン</t>
    </rPh>
    <rPh sb="14" eb="16">
      <t>ギジ</t>
    </rPh>
    <rPh sb="16" eb="18">
      <t>カンチク</t>
    </rPh>
    <rPh sb="18" eb="20">
      <t>ケッテイ</t>
    </rPh>
    <rPh sb="20" eb="22">
      <t>ジカン</t>
    </rPh>
    <rPh sb="23" eb="25">
      <t>キジュン</t>
    </rPh>
    <phoneticPr fontId="1"/>
  </si>
  <si>
    <t>ｸﾘｰﾝｿﾞｰﾝ</t>
    <phoneticPr fontId="1"/>
  </si>
  <si>
    <t>施設設営完了</t>
    <rPh sb="0" eb="2">
      <t>シセツ</t>
    </rPh>
    <rPh sb="2" eb="4">
      <t>セツエイ</t>
    </rPh>
    <phoneticPr fontId="1"/>
  </si>
  <si>
    <t>B-SAT</t>
    <phoneticPr fontId="1"/>
  </si>
  <si>
    <t>農場責任者</t>
    <rPh sb="0" eb="2">
      <t>ノウジョウ</t>
    </rPh>
    <rPh sb="2" eb="5">
      <t>セキニンシャ</t>
    </rPh>
    <phoneticPr fontId="1"/>
  </si>
  <si>
    <t>農場名</t>
    <rPh sb="0" eb="2">
      <t>ノウジョウ</t>
    </rPh>
    <rPh sb="2" eb="3">
      <t>メイ</t>
    </rPh>
    <phoneticPr fontId="1"/>
  </si>
  <si>
    <t>農場内の車両運用</t>
    <rPh sb="0" eb="2">
      <t>ノウジョウ</t>
    </rPh>
    <rPh sb="2" eb="3">
      <t>ナイ</t>
    </rPh>
    <rPh sb="4" eb="6">
      <t>シャリョウ</t>
    </rPh>
    <rPh sb="6" eb="8">
      <t>ウンヨウ</t>
    </rPh>
    <phoneticPr fontId="1"/>
  </si>
  <si>
    <t>○クリーンゾーン基本情報</t>
    <rPh sb="8" eb="10">
      <t>キホン</t>
    </rPh>
    <rPh sb="10" eb="12">
      <t>ジョウホウ</t>
    </rPh>
    <phoneticPr fontId="1"/>
  </si>
  <si>
    <t>所有者</t>
    <rPh sb="0" eb="3">
      <t>ショユウシャ</t>
    </rPh>
    <phoneticPr fontId="1"/>
  </si>
  <si>
    <t>住　　所</t>
    <rPh sb="0" eb="1">
      <t>ジュウ</t>
    </rPh>
    <rPh sb="3" eb="4">
      <t>ショ</t>
    </rPh>
    <phoneticPr fontId="1"/>
  </si>
  <si>
    <t>土地の現況</t>
    <rPh sb="0" eb="2">
      <t>トチ</t>
    </rPh>
    <rPh sb="3" eb="4">
      <t>ゲン</t>
    </rPh>
    <rPh sb="4" eb="5">
      <t>キョウ</t>
    </rPh>
    <phoneticPr fontId="1"/>
  </si>
  <si>
    <t>○農場周辺情報</t>
    <rPh sb="1" eb="3">
      <t>ノウジョウ</t>
    </rPh>
    <rPh sb="3" eb="5">
      <t>シュウヘン</t>
    </rPh>
    <rPh sb="5" eb="7">
      <t>ジョウホウ</t>
    </rPh>
    <phoneticPr fontId="1"/>
  </si>
  <si>
    <t>（　　無　　・　　有　　有りの場合、下記地図に記入）</t>
    <rPh sb="3" eb="4">
      <t>ナ</t>
    </rPh>
    <rPh sb="9" eb="10">
      <t>ア</t>
    </rPh>
    <rPh sb="12" eb="13">
      <t>ア</t>
    </rPh>
    <rPh sb="15" eb="17">
      <t>バアイ</t>
    </rPh>
    <rPh sb="18" eb="20">
      <t>カキ</t>
    </rPh>
    <rPh sb="20" eb="22">
      <t>チズ</t>
    </rPh>
    <rPh sb="23" eb="25">
      <t>キニュウ</t>
    </rPh>
    <phoneticPr fontId="1"/>
  </si>
  <si>
    <t>（　　無　　・　　有　　有りの場合、下記地図に遮蔽する部分を記入）</t>
    <rPh sb="3" eb="4">
      <t>ナ</t>
    </rPh>
    <rPh sb="9" eb="10">
      <t>ア</t>
    </rPh>
    <rPh sb="12" eb="13">
      <t>ア</t>
    </rPh>
    <rPh sb="15" eb="17">
      <t>バアイ</t>
    </rPh>
    <rPh sb="18" eb="20">
      <t>カキ</t>
    </rPh>
    <rPh sb="20" eb="22">
      <t>チズ</t>
    </rPh>
    <rPh sb="23" eb="25">
      <t>シャヘイ</t>
    </rPh>
    <rPh sb="27" eb="29">
      <t>ブブン</t>
    </rPh>
    <rPh sb="30" eb="32">
      <t>キニュウ</t>
    </rPh>
    <phoneticPr fontId="1"/>
  </si>
  <si>
    <t>バス乗降車場所・進入路・周辺道路等詳細に記載</t>
    <rPh sb="2" eb="4">
      <t>ジョウコウ</t>
    </rPh>
    <rPh sb="4" eb="5">
      <t>グルマ</t>
    </rPh>
    <rPh sb="5" eb="7">
      <t>バショ</t>
    </rPh>
    <rPh sb="8" eb="11">
      <t>シンニュウロ</t>
    </rPh>
    <rPh sb="12" eb="14">
      <t>シュウヘン</t>
    </rPh>
    <rPh sb="14" eb="16">
      <t>ドウロ</t>
    </rPh>
    <phoneticPr fontId="1"/>
  </si>
  <si>
    <t>農場・埋却地・クリーンゾーン・バス乗降車場所・通行遮断の必要な道路等詳細に記載</t>
    <rPh sb="0" eb="2">
      <t>ノウジョウ</t>
    </rPh>
    <rPh sb="3" eb="5">
      <t>マイキャク</t>
    </rPh>
    <rPh sb="5" eb="6">
      <t>チ</t>
    </rPh>
    <rPh sb="17" eb="18">
      <t>ジョウ</t>
    </rPh>
    <rPh sb="18" eb="20">
      <t>コウシャ</t>
    </rPh>
    <rPh sb="20" eb="22">
      <t>バショ</t>
    </rPh>
    <rPh sb="23" eb="25">
      <t>ツウコウ</t>
    </rPh>
    <rPh sb="25" eb="27">
      <t>シャダン</t>
    </rPh>
    <rPh sb="28" eb="30">
      <t>ヒツヨウ</t>
    </rPh>
    <rPh sb="31" eb="34">
      <t>ドウロトウ</t>
    </rPh>
    <rPh sb="34" eb="36">
      <t>ショウサイ</t>
    </rPh>
    <rPh sb="37" eb="39">
      <t>キサイ</t>
    </rPh>
    <phoneticPr fontId="1"/>
  </si>
  <si>
    <t>○埋却地掘削計画案</t>
    <rPh sb="1" eb="4">
      <t>マイキャクチ</t>
    </rPh>
    <rPh sb="4" eb="6">
      <t>クッサク</t>
    </rPh>
    <rPh sb="6" eb="8">
      <t>ケイカク</t>
    </rPh>
    <rPh sb="8" eb="9">
      <t>アン</t>
    </rPh>
    <phoneticPr fontId="1"/>
  </si>
  <si>
    <t>○埋却地基本情報</t>
    <rPh sb="1" eb="2">
      <t>マイ</t>
    </rPh>
    <rPh sb="2" eb="3">
      <t>キャク</t>
    </rPh>
    <rPh sb="3" eb="4">
      <t>チ</t>
    </rPh>
    <rPh sb="4" eb="6">
      <t>キホン</t>
    </rPh>
    <rPh sb="6" eb="8">
      <t>ジョウホウ</t>
    </rPh>
    <phoneticPr fontId="1"/>
  </si>
  <si>
    <t>地形等状況・重機等搬入車両の制限等の道路状況・工作物及び立木状況・水源状況も記載する</t>
    <rPh sb="6" eb="8">
      <t>ジュウキ</t>
    </rPh>
    <rPh sb="8" eb="9">
      <t>トウ</t>
    </rPh>
    <rPh sb="9" eb="11">
      <t>ハンニュウ</t>
    </rPh>
    <rPh sb="14" eb="16">
      <t>セイゲン</t>
    </rPh>
    <rPh sb="16" eb="17">
      <t>トウ</t>
    </rPh>
    <rPh sb="18" eb="20">
      <t>ドウロ</t>
    </rPh>
    <rPh sb="20" eb="22">
      <t>ジョウキョウ</t>
    </rPh>
    <rPh sb="26" eb="27">
      <t>オヨ</t>
    </rPh>
    <rPh sb="38" eb="40">
      <t>キサイ</t>
    </rPh>
    <phoneticPr fontId="1"/>
  </si>
  <si>
    <t>○集会場基本情報</t>
    <rPh sb="1" eb="4">
      <t>シュウカイジョウ</t>
    </rPh>
    <rPh sb="4" eb="6">
      <t>キホン</t>
    </rPh>
    <rPh sb="6" eb="8">
      <t>ジョウホウ</t>
    </rPh>
    <phoneticPr fontId="1"/>
  </si>
  <si>
    <t>管理者</t>
    <rPh sb="0" eb="3">
      <t>カンリシャ</t>
    </rPh>
    <phoneticPr fontId="1"/>
  </si>
  <si>
    <t>電話番号/FAX番号</t>
    <rPh sb="0" eb="2">
      <t>デンワ</t>
    </rPh>
    <rPh sb="2" eb="4">
      <t>バンゴウ</t>
    </rPh>
    <rPh sb="8" eb="10">
      <t>バンゴウ</t>
    </rPh>
    <phoneticPr fontId="1"/>
  </si>
  <si>
    <t>施設名</t>
    <rPh sb="0" eb="3">
      <t>シセツメイ</t>
    </rPh>
    <phoneticPr fontId="1"/>
  </si>
  <si>
    <t>シャワー設備</t>
    <rPh sb="4" eb="6">
      <t>セツビ</t>
    </rPh>
    <phoneticPr fontId="1"/>
  </si>
  <si>
    <t>コピー機</t>
    <rPh sb="3" eb="4">
      <t>キ</t>
    </rPh>
    <phoneticPr fontId="1"/>
  </si>
  <si>
    <t>パソコン通信設備</t>
    <rPh sb="4" eb="6">
      <t>ツウシン</t>
    </rPh>
    <rPh sb="6" eb="8">
      <t>セツビ</t>
    </rPh>
    <phoneticPr fontId="1"/>
  </si>
  <si>
    <t>放送設備</t>
    <rPh sb="0" eb="2">
      <t>ホウソウ</t>
    </rPh>
    <rPh sb="2" eb="4">
      <t>セツビ</t>
    </rPh>
    <phoneticPr fontId="1"/>
  </si>
  <si>
    <t>駐車場</t>
    <rPh sb="0" eb="3">
      <t>チュウシャジョウ</t>
    </rPh>
    <phoneticPr fontId="1"/>
  </si>
  <si>
    <t>（　　　　　　　　　台　）</t>
    <rPh sb="10" eb="11">
      <t>ダイ</t>
    </rPh>
    <phoneticPr fontId="1"/>
  </si>
  <si>
    <t>長机</t>
    <rPh sb="0" eb="1">
      <t>ナガ</t>
    </rPh>
    <rPh sb="1" eb="2">
      <t>ツクエ</t>
    </rPh>
    <phoneticPr fontId="1"/>
  </si>
  <si>
    <t>イス</t>
    <phoneticPr fontId="1"/>
  </si>
  <si>
    <t>（　　　　　　　　　本　）</t>
    <rPh sb="10" eb="11">
      <t>ホン</t>
    </rPh>
    <phoneticPr fontId="1"/>
  </si>
  <si>
    <t>（　　　　　　　　　脚　）</t>
    <rPh sb="10" eb="11">
      <t>キャク</t>
    </rPh>
    <phoneticPr fontId="1"/>
  </si>
  <si>
    <t>会議室等</t>
    <rPh sb="0" eb="3">
      <t>カイギシツ</t>
    </rPh>
    <rPh sb="3" eb="4">
      <t>トウ</t>
    </rPh>
    <phoneticPr fontId="1"/>
  </si>
  <si>
    <t>（　　　　　　　　　室　）</t>
    <rPh sb="10" eb="11">
      <t>シツ</t>
    </rPh>
    <phoneticPr fontId="1"/>
  </si>
  <si>
    <t>土足マット</t>
    <rPh sb="0" eb="2">
      <t>ドソク</t>
    </rPh>
    <phoneticPr fontId="1"/>
  </si>
  <si>
    <t>広　　さ</t>
    <rPh sb="0" eb="1">
      <t>ヒロ</t>
    </rPh>
    <phoneticPr fontId="1"/>
  </si>
  <si>
    <t>縦　　　　m　×　横　　　　ｍ</t>
    <rPh sb="0" eb="1">
      <t>タテ</t>
    </rPh>
    <rPh sb="9" eb="10">
      <t>ヨコ</t>
    </rPh>
    <phoneticPr fontId="1"/>
  </si>
  <si>
    <t>冷暖房設備</t>
    <rPh sb="0" eb="3">
      <t>レイダンボウ</t>
    </rPh>
    <rPh sb="3" eb="5">
      <t>セツビ</t>
    </rPh>
    <phoneticPr fontId="1"/>
  </si>
  <si>
    <t>○集会場周辺情報</t>
    <rPh sb="1" eb="4">
      <t>シュウカイジョウ</t>
    </rPh>
    <rPh sb="4" eb="6">
      <t>シュウヘン</t>
    </rPh>
    <rPh sb="6" eb="8">
      <t>ジョウホウ</t>
    </rPh>
    <phoneticPr fontId="1"/>
  </si>
  <si>
    <t>バス乗降車場所・道路状況・緊急消毒ポイント等を詳細に記載</t>
    <rPh sb="8" eb="10">
      <t>ドウロ</t>
    </rPh>
    <rPh sb="10" eb="12">
      <t>ジョウキョウ</t>
    </rPh>
    <rPh sb="13" eb="15">
      <t>キンキュウ</t>
    </rPh>
    <rPh sb="15" eb="17">
      <t>ショウドク</t>
    </rPh>
    <rPh sb="23" eb="25">
      <t>ショウサイ</t>
    </rPh>
    <phoneticPr fontId="1"/>
  </si>
  <si>
    <t>輸送方法
（大きさ及び規制）</t>
    <rPh sb="0" eb="2">
      <t>ユソウ</t>
    </rPh>
    <rPh sb="2" eb="4">
      <t>ホウホウ</t>
    </rPh>
    <rPh sb="6" eb="7">
      <t>オオ</t>
    </rPh>
    <rPh sb="9" eb="10">
      <t>オヨ</t>
    </rPh>
    <rPh sb="11" eb="13">
      <t>キセイ</t>
    </rPh>
    <phoneticPr fontId="1"/>
  </si>
  <si>
    <t>当該振興局からの距離・所要時間</t>
    <rPh sb="0" eb="2">
      <t>トウガイ</t>
    </rPh>
    <rPh sb="2" eb="5">
      <t>シンコウキョク</t>
    </rPh>
    <rPh sb="8" eb="10">
      <t>キョリ</t>
    </rPh>
    <rPh sb="11" eb="13">
      <t>ショヨウ</t>
    </rPh>
    <rPh sb="13" eb="15">
      <t>ジカン</t>
    </rPh>
    <phoneticPr fontId="1"/>
  </si>
  <si>
    <t>クリーンゾーンまでの距離・所要時間</t>
    <rPh sb="10" eb="12">
      <t>キョリ</t>
    </rPh>
    <rPh sb="13" eb="15">
      <t>ショヨウ</t>
    </rPh>
    <rPh sb="15" eb="17">
      <t>ジカン</t>
    </rPh>
    <phoneticPr fontId="1"/>
  </si>
  <si>
    <t>○農場出入り口及び緊急消毒ポイント基本情報</t>
    <rPh sb="1" eb="3">
      <t>ノウジョウ</t>
    </rPh>
    <rPh sb="3" eb="5">
      <t>デイ</t>
    </rPh>
    <rPh sb="6" eb="7">
      <t>グチ</t>
    </rPh>
    <rPh sb="7" eb="8">
      <t>オヨ</t>
    </rPh>
    <rPh sb="9" eb="11">
      <t>キンキュウ</t>
    </rPh>
    <rPh sb="11" eb="13">
      <t>ショウドク</t>
    </rPh>
    <rPh sb="17" eb="19">
      <t>キホン</t>
    </rPh>
    <rPh sb="19" eb="21">
      <t>ジョウホウ</t>
    </rPh>
    <phoneticPr fontId="1"/>
  </si>
  <si>
    <t>○全体図</t>
    <rPh sb="1" eb="3">
      <t>ゼンタイ</t>
    </rPh>
    <rPh sb="3" eb="4">
      <t>ズ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</si>
  <si>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</si>
  <si>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</si>
  <si>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</si>
  <si>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</si>
  <si>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所有者又は管理者</t>
    <rPh sb="0" eb="3">
      <t>ショユウシャ</t>
    </rPh>
    <rPh sb="3" eb="4">
      <t>マタ</t>
    </rPh>
    <rPh sb="5" eb="8">
      <t>カンリシャ</t>
    </rPh>
    <phoneticPr fontId="1"/>
  </si>
  <si>
    <t>農場</t>
    <rPh sb="0" eb="2">
      <t>ノウジョウ</t>
    </rPh>
    <phoneticPr fontId="1"/>
  </si>
  <si>
    <t>ＣＺ</t>
    <phoneticPr fontId="1"/>
  </si>
  <si>
    <t>消毒Ｐ</t>
    <rPh sb="0" eb="2">
      <t>ショウドク</t>
    </rPh>
    <phoneticPr fontId="1"/>
  </si>
  <si>
    <t>○農場現地調査担当者連絡先等</t>
    <rPh sb="1" eb="3">
      <t>ノウジョウ</t>
    </rPh>
    <rPh sb="3" eb="5">
      <t>ゲンチ</t>
    </rPh>
    <rPh sb="5" eb="7">
      <t>チョウサ</t>
    </rPh>
    <rPh sb="7" eb="10">
      <t>タントウシャ</t>
    </rPh>
    <rPh sb="10" eb="13">
      <t>レンラクサキ</t>
    </rPh>
    <rPh sb="13" eb="14">
      <t>トウ</t>
    </rPh>
    <phoneticPr fontId="1"/>
  </si>
  <si>
    <t>備考</t>
    <rPh sb="0" eb="2">
      <t>ビコウ</t>
    </rPh>
    <phoneticPr fontId="1"/>
  </si>
  <si>
    <t>公用携帯</t>
    <rPh sb="0" eb="1">
      <t>オオヤケ</t>
    </rPh>
    <rPh sb="1" eb="2">
      <t>ヨウ</t>
    </rPh>
    <rPh sb="2" eb="4">
      <t>ケイタイ</t>
    </rPh>
    <phoneticPr fontId="1"/>
  </si>
  <si>
    <t>検査結果判明予定時間</t>
    <rPh sb="0" eb="2">
      <t>ケンサ</t>
    </rPh>
    <rPh sb="2" eb="4">
      <t>ケッカ</t>
    </rPh>
    <rPh sb="4" eb="6">
      <t>ハンメイ</t>
    </rPh>
    <rPh sb="6" eb="8">
      <t>ヨテイ</t>
    </rPh>
    <rPh sb="8" eb="10">
      <t>ジカン</t>
    </rPh>
    <phoneticPr fontId="1"/>
  </si>
  <si>
    <t>家保</t>
    <rPh sb="0" eb="2">
      <t>カホ</t>
    </rPh>
    <phoneticPr fontId="1"/>
  </si>
  <si>
    <t>局</t>
    <rPh sb="0" eb="1">
      <t>キョク</t>
    </rPh>
    <phoneticPr fontId="1"/>
  </si>
  <si>
    <t>CZ</t>
    <phoneticPr fontId="1"/>
  </si>
  <si>
    <t>家保・Ｂ－ＳＡＴ</t>
    <rPh sb="0" eb="2">
      <t>カホ</t>
    </rPh>
    <phoneticPr fontId="1"/>
  </si>
  <si>
    <t>振興局</t>
    <rPh sb="0" eb="2">
      <t>シンコウ</t>
    </rPh>
    <rPh sb="2" eb="3">
      <t>キョク</t>
    </rPh>
    <phoneticPr fontId="1"/>
  </si>
  <si>
    <t>会場運営係</t>
    <rPh sb="0" eb="2">
      <t>カイジョウ</t>
    </rPh>
    <rPh sb="2" eb="4">
      <t>ウンエイ</t>
    </rPh>
    <rPh sb="4" eb="5">
      <t>カカリ</t>
    </rPh>
    <phoneticPr fontId="1"/>
  </si>
  <si>
    <t>保健所</t>
    <rPh sb="0" eb="3">
      <t>ホケンショ</t>
    </rPh>
    <phoneticPr fontId="1"/>
  </si>
  <si>
    <t>市役所</t>
    <rPh sb="0" eb="3">
      <t>シヤクショ</t>
    </rPh>
    <phoneticPr fontId="1"/>
  </si>
  <si>
    <t>副総括
兼会場運営係長</t>
    <rPh sb="0" eb="3">
      <t>フクソウカツ</t>
    </rPh>
    <rPh sb="4" eb="5">
      <t>ケン</t>
    </rPh>
    <rPh sb="5" eb="7">
      <t>カイジョウ</t>
    </rPh>
    <rPh sb="7" eb="9">
      <t>ウンエイ</t>
    </rPh>
    <rPh sb="9" eb="10">
      <t>カカリ</t>
    </rPh>
    <rPh sb="10" eb="11">
      <t>チョウ</t>
    </rPh>
    <phoneticPr fontId="1"/>
  </si>
  <si>
    <t>健康管理係</t>
    <rPh sb="0" eb="2">
      <t>ケンコウ</t>
    </rPh>
    <rPh sb="2" eb="4">
      <t>カンリ</t>
    </rPh>
    <rPh sb="4" eb="5">
      <t>カカリ</t>
    </rPh>
    <phoneticPr fontId="1"/>
  </si>
  <si>
    <t>救護係</t>
    <rPh sb="0" eb="2">
      <t>キュウゴ</t>
    </rPh>
    <rPh sb="2" eb="3">
      <t>カカリ</t>
    </rPh>
    <phoneticPr fontId="1"/>
  </si>
  <si>
    <t>農林基盤</t>
    <rPh sb="0" eb="2">
      <t>ノウリン</t>
    </rPh>
    <rPh sb="2" eb="4">
      <t>キバン</t>
    </rPh>
    <phoneticPr fontId="1"/>
  </si>
  <si>
    <t>現地総合対策本部</t>
    <rPh sb="0" eb="2">
      <t>ゲンチ</t>
    </rPh>
    <rPh sb="2" eb="4">
      <t>ソウゴウ</t>
    </rPh>
    <rPh sb="4" eb="6">
      <t>タイサク</t>
    </rPh>
    <rPh sb="6" eb="8">
      <t>ホンブ</t>
    </rPh>
    <phoneticPr fontId="1"/>
  </si>
  <si>
    <t>次長</t>
    <rPh sb="0" eb="2">
      <t>ジチョウ</t>
    </rPh>
    <phoneticPr fontId="1"/>
  </si>
  <si>
    <t>総務</t>
    <rPh sb="0" eb="2">
      <t>ソウム</t>
    </rPh>
    <phoneticPr fontId="1"/>
  </si>
  <si>
    <t>生産流通部</t>
    <rPh sb="0" eb="2">
      <t>セイサン</t>
    </rPh>
    <rPh sb="2" eb="5">
      <t>リュウツウブ</t>
    </rPh>
    <phoneticPr fontId="1"/>
  </si>
  <si>
    <t>現地防疫対策本部</t>
    <rPh sb="0" eb="2">
      <t>ゲンチ</t>
    </rPh>
    <rPh sb="2" eb="4">
      <t>ボウエキ</t>
    </rPh>
    <rPh sb="4" eb="6">
      <t>タイサク</t>
    </rPh>
    <rPh sb="6" eb="8">
      <t>ホンブ</t>
    </rPh>
    <phoneticPr fontId="1"/>
  </si>
  <si>
    <t>農林土木</t>
    <rPh sb="0" eb="2">
      <t>ノウリン</t>
    </rPh>
    <rPh sb="2" eb="4">
      <t>ドボク</t>
    </rPh>
    <phoneticPr fontId="1"/>
  </si>
  <si>
    <t>所属別の主な配置先</t>
    <rPh sb="0" eb="2">
      <t>ショゾク</t>
    </rPh>
    <rPh sb="2" eb="3">
      <t>ベツ</t>
    </rPh>
    <rPh sb="4" eb="5">
      <t>オモ</t>
    </rPh>
    <rPh sb="6" eb="9">
      <t>ハイチサキ</t>
    </rPh>
    <phoneticPr fontId="1"/>
  </si>
  <si>
    <t>必要人数</t>
    <rPh sb="0" eb="2">
      <t>ヒツヨウ</t>
    </rPh>
    <rPh sb="2" eb="4">
      <t>ニンズウ</t>
    </rPh>
    <phoneticPr fontId="1"/>
  </si>
  <si>
    <t>家保
B-SAT</t>
    <rPh sb="0" eb="2">
      <t>カホ</t>
    </rPh>
    <phoneticPr fontId="1"/>
  </si>
  <si>
    <t>●</t>
    <phoneticPr fontId="1"/>
  </si>
  <si>
    <t>消毒</t>
    <rPh sb="0" eb="2">
      <t>ショウドク</t>
    </rPh>
    <phoneticPr fontId="1"/>
  </si>
  <si>
    <t>（●)</t>
    <phoneticPr fontId="1"/>
  </si>
  <si>
    <t>●</t>
  </si>
  <si>
    <t>（●)</t>
  </si>
  <si>
    <t>※農場及び埋却地の消毒等は、農場又は埋却地での作業終了後、各係の作業員が対応する。</t>
    <rPh sb="1" eb="3">
      <t>ノウジョウ</t>
    </rPh>
    <rPh sb="3" eb="4">
      <t>オヨ</t>
    </rPh>
    <rPh sb="5" eb="7">
      <t>マイキャク</t>
    </rPh>
    <rPh sb="7" eb="8">
      <t>チ</t>
    </rPh>
    <rPh sb="9" eb="11">
      <t>ショウドク</t>
    </rPh>
    <rPh sb="11" eb="12">
      <t>トウ</t>
    </rPh>
    <rPh sb="14" eb="16">
      <t>ノウジョウ</t>
    </rPh>
    <rPh sb="16" eb="17">
      <t>マタ</t>
    </rPh>
    <rPh sb="18" eb="19">
      <t>マイ</t>
    </rPh>
    <rPh sb="19" eb="20">
      <t>キャク</t>
    </rPh>
    <rPh sb="20" eb="21">
      <t>チ</t>
    </rPh>
    <rPh sb="23" eb="25">
      <t>サギョウ</t>
    </rPh>
    <rPh sb="25" eb="28">
      <t>シュウリョウゴ</t>
    </rPh>
    <rPh sb="29" eb="30">
      <t>カク</t>
    </rPh>
    <rPh sb="30" eb="31">
      <t>カカリ</t>
    </rPh>
    <rPh sb="32" eb="34">
      <t>サギョウ</t>
    </rPh>
    <rPh sb="34" eb="35">
      <t>イン</t>
    </rPh>
    <rPh sb="36" eb="38">
      <t>タイオウ</t>
    </rPh>
    <phoneticPr fontId="1"/>
  </si>
  <si>
    <t>副総括
兼調整係長</t>
    <rPh sb="0" eb="3">
      <t>フクソウカツ</t>
    </rPh>
    <rPh sb="4" eb="5">
      <t>ケン</t>
    </rPh>
    <rPh sb="5" eb="7">
      <t>チョウセイ</t>
    </rPh>
    <rPh sb="7" eb="8">
      <t>カカリ</t>
    </rPh>
    <rPh sb="8" eb="9">
      <t>チョウ</t>
    </rPh>
    <phoneticPr fontId="1"/>
  </si>
  <si>
    <t>副総括
兼調整係長</t>
    <rPh sb="0" eb="1">
      <t>フク</t>
    </rPh>
    <rPh sb="1" eb="3">
      <t>ソウカツ</t>
    </rPh>
    <rPh sb="4" eb="5">
      <t>ケン</t>
    </rPh>
    <rPh sb="5" eb="7">
      <t>チョウセイ</t>
    </rPh>
    <rPh sb="7" eb="9">
      <t>カカリチョウ</t>
    </rPh>
    <phoneticPr fontId="1"/>
  </si>
  <si>
    <t>振興局</t>
    <phoneticPr fontId="1"/>
  </si>
  <si>
    <t>救護係</t>
    <phoneticPr fontId="1"/>
  </si>
  <si>
    <t>保健所</t>
    <phoneticPr fontId="1"/>
  </si>
  <si>
    <t>○クリーンゾーンの位置図</t>
    <rPh sb="9" eb="12">
      <t>イチズ</t>
    </rPh>
    <phoneticPr fontId="1"/>
  </si>
  <si>
    <t>○集会場及び周辺の位置図</t>
    <rPh sb="1" eb="4">
      <t>シュウカイジョウ</t>
    </rPh>
    <rPh sb="4" eb="5">
      <t>オヨ</t>
    </rPh>
    <rPh sb="6" eb="8">
      <t>シュウヘン</t>
    </rPh>
    <rPh sb="9" eb="12">
      <t>イチズ</t>
    </rPh>
    <phoneticPr fontId="1"/>
  </si>
  <si>
    <t>緊急消毒P</t>
    <phoneticPr fontId="1"/>
  </si>
  <si>
    <t>保健師</t>
    <rPh sb="0" eb="3">
      <t>ホケンシ</t>
    </rPh>
    <phoneticPr fontId="1"/>
  </si>
  <si>
    <t>市町村
その他</t>
    <rPh sb="0" eb="3">
      <t>シチョウソン</t>
    </rPh>
    <rPh sb="6" eb="7">
      <t>タ</t>
    </rPh>
    <phoneticPr fontId="1"/>
  </si>
  <si>
    <t>支援</t>
    <rPh sb="0" eb="2">
      <t>シエン</t>
    </rPh>
    <phoneticPr fontId="1"/>
  </si>
  <si>
    <t>1カ所</t>
    <rPh sb="2" eb="3">
      <t>ショ</t>
    </rPh>
    <phoneticPr fontId="1"/>
  </si>
  <si>
    <t>副総括兼任</t>
    <rPh sb="0" eb="3">
      <t>フクソウカツ</t>
    </rPh>
    <rPh sb="3" eb="5">
      <t>ケンニン</t>
    </rPh>
    <phoneticPr fontId="1"/>
  </si>
  <si>
    <t>支援</t>
    <phoneticPr fontId="1"/>
  </si>
  <si>
    <t>必要時のみ</t>
    <rPh sb="0" eb="2">
      <t>ヒツヨウ</t>
    </rPh>
    <rPh sb="2" eb="3">
      <t>ジ</t>
    </rPh>
    <phoneticPr fontId="1"/>
  </si>
  <si>
    <t>作業</t>
    <rPh sb="0" eb="2">
      <t>サギョウ</t>
    </rPh>
    <phoneticPr fontId="1"/>
  </si>
  <si>
    <t>農場内防疫作業</t>
    <rPh sb="0" eb="2">
      <t>ノウジョウ</t>
    </rPh>
    <rPh sb="2" eb="3">
      <t>ナイ</t>
    </rPh>
    <rPh sb="3" eb="5">
      <t>ボウエキ</t>
    </rPh>
    <rPh sb="5" eb="7">
      <t>サギョウ</t>
    </rPh>
    <phoneticPr fontId="1"/>
  </si>
  <si>
    <t>家きん評価</t>
    <rPh sb="0" eb="1">
      <t>カ</t>
    </rPh>
    <rPh sb="3" eb="5">
      <t>ヒョウカ</t>
    </rPh>
    <phoneticPr fontId="1"/>
  </si>
  <si>
    <t>埋却地防疫作業</t>
    <rPh sb="0" eb="3">
      <t>マイキャクチ</t>
    </rPh>
    <rPh sb="3" eb="5">
      <t>ボウエキ</t>
    </rPh>
    <rPh sb="5" eb="7">
      <t>サギョウ</t>
    </rPh>
    <phoneticPr fontId="1"/>
  </si>
  <si>
    <t>保健所</t>
    <rPh sb="0" eb="2">
      <t>ホケン</t>
    </rPh>
    <rPh sb="2" eb="3">
      <t>ショ</t>
    </rPh>
    <phoneticPr fontId="1"/>
  </si>
  <si>
    <t>振興局</t>
    <rPh sb="0" eb="3">
      <t>シンコウキョク</t>
    </rPh>
    <phoneticPr fontId="1"/>
  </si>
  <si>
    <t>職員</t>
    <rPh sb="0" eb="2">
      <t>ショクイン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</si>
  <si>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</si>
  <si>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</si>
  <si>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管外</t>
    <rPh sb="0" eb="1">
      <t>カン</t>
    </rPh>
    <rPh sb="1" eb="2">
      <t>ガイ</t>
    </rPh>
    <phoneticPr fontId="1"/>
  </si>
  <si>
    <t>ホットゾーン</t>
    <phoneticPr fontId="1"/>
  </si>
  <si>
    <t>●</t>
    <phoneticPr fontId="1"/>
  </si>
  <si>
    <t>様式4：初動防疫計画書　農場2</t>
    <rPh sb="0" eb="2">
      <t>ヨウシキ</t>
    </rPh>
    <rPh sb="4" eb="6">
      <t>ショドウ</t>
    </rPh>
    <rPh sb="6" eb="8">
      <t>ボウエキ</t>
    </rPh>
    <rPh sb="8" eb="11">
      <t>ケイカクショ</t>
    </rPh>
    <rPh sb="12" eb="14">
      <t>ノウジョウ</t>
    </rPh>
    <phoneticPr fontId="1"/>
  </si>
  <si>
    <t>様式3：初動防疫計画書　農場1</t>
    <rPh sb="0" eb="2">
      <t>ヨウシキ</t>
    </rPh>
    <rPh sb="4" eb="6">
      <t>ショドウ</t>
    </rPh>
    <rPh sb="6" eb="8">
      <t>ボウエキ</t>
    </rPh>
    <rPh sb="8" eb="11">
      <t>ケイカクショ</t>
    </rPh>
    <rPh sb="12" eb="14">
      <t>ノウジョウ</t>
    </rPh>
    <phoneticPr fontId="1"/>
  </si>
  <si>
    <t>様式5：初動防疫計画書　CZ</t>
    <rPh sb="0" eb="2">
      <t>ヨウシキ</t>
    </rPh>
    <rPh sb="4" eb="6">
      <t>ショドウ</t>
    </rPh>
    <rPh sb="6" eb="8">
      <t>ボウエキ</t>
    </rPh>
    <rPh sb="8" eb="11">
      <t>ケイカクショ</t>
    </rPh>
    <phoneticPr fontId="1"/>
  </si>
  <si>
    <t>様式6：初動防疫計画書　集会場1</t>
    <rPh sb="0" eb="2">
      <t>ヨウシキ</t>
    </rPh>
    <rPh sb="4" eb="6">
      <t>ショドウ</t>
    </rPh>
    <rPh sb="6" eb="8">
      <t>ボウエキ</t>
    </rPh>
    <rPh sb="8" eb="11">
      <t>ケイカクショ</t>
    </rPh>
    <rPh sb="12" eb="15">
      <t>シュウカイジョウ</t>
    </rPh>
    <phoneticPr fontId="1"/>
  </si>
  <si>
    <t>様式7：初動防疫計画書　埋却地</t>
    <rPh sb="0" eb="2">
      <t>ヨウシキ</t>
    </rPh>
    <rPh sb="4" eb="6">
      <t>ショドウ</t>
    </rPh>
    <rPh sb="6" eb="8">
      <t>ボウエキ</t>
    </rPh>
    <rPh sb="8" eb="11">
      <t>ケイカクショ</t>
    </rPh>
    <rPh sb="12" eb="15">
      <t>マイキャクチ</t>
    </rPh>
    <phoneticPr fontId="1"/>
  </si>
  <si>
    <t>様式8：初動防疫計画書　緊急消毒P</t>
    <rPh sb="0" eb="2">
      <t>ヨウシキ</t>
    </rPh>
    <rPh sb="4" eb="6">
      <t>ショドウ</t>
    </rPh>
    <rPh sb="6" eb="8">
      <t>ボウエキ</t>
    </rPh>
    <rPh sb="8" eb="11">
      <t>ケイカクショ</t>
    </rPh>
    <rPh sb="12" eb="14">
      <t>キンキュウ</t>
    </rPh>
    <rPh sb="14" eb="16">
      <t>ショウドク</t>
    </rPh>
    <phoneticPr fontId="1"/>
  </si>
  <si>
    <t>採卵鶏</t>
    <rPh sb="0" eb="2">
      <t>サイラン</t>
    </rPh>
    <rPh sb="2" eb="3">
      <t>ニワトリ</t>
    </rPh>
    <phoneticPr fontId="1"/>
  </si>
  <si>
    <t>肉用鶏</t>
    <rPh sb="0" eb="2">
      <t>ニクヨウ</t>
    </rPh>
    <rPh sb="2" eb="3">
      <t>ニワトリ</t>
    </rPh>
    <phoneticPr fontId="1"/>
  </si>
  <si>
    <t>畜産振興課</t>
    <rPh sb="0" eb="2">
      <t>チクサン</t>
    </rPh>
    <rPh sb="2" eb="5">
      <t>シンコウカ</t>
    </rPh>
    <phoneticPr fontId="1"/>
  </si>
  <si>
    <t>土木</t>
    <rPh sb="0" eb="2">
      <t>ドボク</t>
    </rPh>
    <phoneticPr fontId="1"/>
  </si>
  <si>
    <t>農家情報及び目安となる防疫概算計画を提示</t>
    <rPh sb="0" eb="2">
      <t>ノウカ</t>
    </rPh>
    <rPh sb="2" eb="4">
      <t>ジョウホウ</t>
    </rPh>
    <rPh sb="4" eb="5">
      <t>オヨ</t>
    </rPh>
    <rPh sb="6" eb="8">
      <t>メヤス</t>
    </rPh>
    <rPh sb="11" eb="13">
      <t>ボウエキ</t>
    </rPh>
    <rPh sb="13" eb="15">
      <t>ガイサン</t>
    </rPh>
    <rPh sb="15" eb="17">
      <t>ケイカク</t>
    </rPh>
    <rPh sb="18" eb="20">
      <t>テイジ</t>
    </rPh>
    <phoneticPr fontId="1"/>
  </si>
  <si>
    <t>受理</t>
    <rPh sb="0" eb="2">
      <t>ジュリ</t>
    </rPh>
    <phoneticPr fontId="1"/>
  </si>
  <si>
    <t>緊急消毒Ｐ</t>
    <rPh sb="0" eb="2">
      <t>キンキュウ</t>
    </rPh>
    <rPh sb="2" eb="4">
      <t>ショウドク</t>
    </rPh>
    <phoneticPr fontId="1"/>
  </si>
  <si>
    <t>様式３・４</t>
    <rPh sb="0" eb="2">
      <t>ヨウシキ</t>
    </rPh>
    <phoneticPr fontId="1"/>
  </si>
  <si>
    <t>様式５</t>
    <rPh sb="0" eb="2">
      <t>ヨウシキ</t>
    </rPh>
    <phoneticPr fontId="1"/>
  </si>
  <si>
    <t>様式６</t>
    <rPh sb="0" eb="2">
      <t>ヨウシキ</t>
    </rPh>
    <phoneticPr fontId="1"/>
  </si>
  <si>
    <t>埋却地</t>
    <rPh sb="0" eb="2">
      <t>マイキャク</t>
    </rPh>
    <rPh sb="2" eb="3">
      <t>チ</t>
    </rPh>
    <phoneticPr fontId="1"/>
  </si>
  <si>
    <t>様式７</t>
    <rPh sb="0" eb="2">
      <t>ヨウシキ</t>
    </rPh>
    <phoneticPr fontId="1"/>
  </si>
  <si>
    <t>様式８</t>
    <rPh sb="0" eb="2">
      <t>ヨウシキ</t>
    </rPh>
    <phoneticPr fontId="1"/>
  </si>
  <si>
    <t>様式９</t>
    <rPh sb="0" eb="2">
      <t>ヨウシキ</t>
    </rPh>
    <phoneticPr fontId="1"/>
  </si>
  <si>
    <t>資材調達表</t>
    <rPh sb="0" eb="2">
      <t>シザイ</t>
    </rPh>
    <rPh sb="2" eb="4">
      <t>チョウタツ</t>
    </rPh>
    <rPh sb="4" eb="5">
      <t>ヒョウ</t>
    </rPh>
    <phoneticPr fontId="1"/>
  </si>
  <si>
    <t>報告</t>
    <rPh sb="0" eb="2">
      <t>ホウコク</t>
    </rPh>
    <phoneticPr fontId="1"/>
  </si>
  <si>
    <t>配置表</t>
    <rPh sb="0" eb="2">
      <t>ハイチ</t>
    </rPh>
    <rPh sb="2" eb="3">
      <t>ヒョウ</t>
    </rPh>
    <phoneticPr fontId="1"/>
  </si>
  <si>
    <t>様式13</t>
    <rPh sb="0" eb="2">
      <t>ヨウシキ</t>
    </rPh>
    <phoneticPr fontId="1"/>
  </si>
  <si>
    <t>現地調査員の連絡表の作成</t>
    <rPh sb="0" eb="2">
      <t>ゲンチ</t>
    </rPh>
    <rPh sb="2" eb="5">
      <t>チョウサイン</t>
    </rPh>
    <rPh sb="6" eb="8">
      <t>レンラク</t>
    </rPh>
    <rPh sb="8" eb="9">
      <t>ヒョウ</t>
    </rPh>
    <rPh sb="10" eb="12">
      <t>サクセイ</t>
    </rPh>
    <phoneticPr fontId="1"/>
  </si>
  <si>
    <t>現地調査及び報告</t>
    <rPh sb="0" eb="2">
      <t>ゲンチ</t>
    </rPh>
    <rPh sb="2" eb="4">
      <t>チョウサ</t>
    </rPh>
    <rPh sb="4" eb="5">
      <t>オヨ</t>
    </rPh>
    <rPh sb="6" eb="8">
      <t>ホウコク</t>
    </rPh>
    <phoneticPr fontId="1"/>
  </si>
  <si>
    <t>現地調査の集約及び計画書案の作成</t>
    <rPh sb="0" eb="2">
      <t>ゲンチ</t>
    </rPh>
    <rPh sb="2" eb="4">
      <t>チョウサ</t>
    </rPh>
    <rPh sb="5" eb="7">
      <t>シュウヤク</t>
    </rPh>
    <rPh sb="7" eb="8">
      <t>オヨ</t>
    </rPh>
    <rPh sb="9" eb="12">
      <t>ケイカクショ</t>
    </rPh>
    <rPh sb="12" eb="13">
      <t>アン</t>
    </rPh>
    <rPh sb="14" eb="16">
      <t>サクセイ</t>
    </rPh>
    <phoneticPr fontId="1"/>
  </si>
  <si>
    <t>様式2～13</t>
    <rPh sb="0" eb="2">
      <t>ヨウシキ</t>
    </rPh>
    <phoneticPr fontId="1"/>
  </si>
  <si>
    <t>協議</t>
    <rPh sb="0" eb="2">
      <t>キョウギ</t>
    </rPh>
    <phoneticPr fontId="1"/>
  </si>
  <si>
    <t>現地防疫対策本部案の決定</t>
    <rPh sb="0" eb="2">
      <t>ゲンチ</t>
    </rPh>
    <rPh sb="2" eb="4">
      <t>ボウエキ</t>
    </rPh>
    <rPh sb="4" eb="6">
      <t>タイサク</t>
    </rPh>
    <rPh sb="6" eb="8">
      <t>ホンブ</t>
    </rPh>
    <rPh sb="8" eb="9">
      <t>アン</t>
    </rPh>
    <rPh sb="10" eb="12">
      <t>ケッテイ</t>
    </rPh>
    <phoneticPr fontId="1"/>
  </si>
  <si>
    <t>承認</t>
    <rPh sb="0" eb="2">
      <t>ショウニン</t>
    </rPh>
    <phoneticPr fontId="1"/>
  </si>
  <si>
    <t>受理、作成</t>
    <rPh sb="0" eb="2">
      <t>ジュリ</t>
    </rPh>
    <rPh sb="3" eb="5">
      <t>サクセイ</t>
    </rPh>
    <phoneticPr fontId="1"/>
  </si>
  <si>
    <t>初動防疫計画書作成の流れ</t>
    <rPh sb="0" eb="2">
      <t>ショドウ</t>
    </rPh>
    <rPh sb="2" eb="4">
      <t>ボウエキ</t>
    </rPh>
    <rPh sb="4" eb="7">
      <t>ケイカクショ</t>
    </rPh>
    <rPh sb="7" eb="9">
      <t>サクセイ</t>
    </rPh>
    <rPh sb="10" eb="11">
      <t>ナガ</t>
    </rPh>
    <phoneticPr fontId="1"/>
  </si>
  <si>
    <t>防疫作業者名簿</t>
    <rPh sb="0" eb="2">
      <t>ボウエキ</t>
    </rPh>
    <rPh sb="2" eb="4">
      <t>サギョウ</t>
    </rPh>
    <rPh sb="4" eb="5">
      <t>シャ</t>
    </rPh>
    <rPh sb="5" eb="7">
      <t>メイボ</t>
    </rPh>
    <phoneticPr fontId="1"/>
  </si>
  <si>
    <t>防疫支援者名簿</t>
    <rPh sb="0" eb="2">
      <t>ボウエキ</t>
    </rPh>
    <rPh sb="2" eb="5">
      <t>シエンシャ</t>
    </rPh>
    <rPh sb="5" eb="7">
      <t>メイボ</t>
    </rPh>
    <phoneticPr fontId="1"/>
  </si>
  <si>
    <t>鶏舎作業者</t>
    <rPh sb="0" eb="2">
      <t>ケイシャ</t>
    </rPh>
    <rPh sb="2" eb="5">
      <t>サギョウシャ</t>
    </rPh>
    <phoneticPr fontId="1"/>
  </si>
  <si>
    <t>HZ作業者全体</t>
    <rPh sb="2" eb="4">
      <t>サギョウ</t>
    </rPh>
    <rPh sb="4" eb="5">
      <t>シャ</t>
    </rPh>
    <rPh sb="5" eb="7">
      <t>ゼンタイ</t>
    </rPh>
    <phoneticPr fontId="1"/>
  </si>
  <si>
    <t>防疫作業従事者：第１次</t>
    <rPh sb="0" eb="2">
      <t>ボウエキ</t>
    </rPh>
    <rPh sb="2" eb="4">
      <t>サギョウ</t>
    </rPh>
    <rPh sb="4" eb="7">
      <t>ジュウジシャ</t>
    </rPh>
    <rPh sb="8" eb="9">
      <t>ダイ</t>
    </rPh>
    <rPh sb="10" eb="11">
      <t>ジ</t>
    </rPh>
    <phoneticPr fontId="1"/>
  </si>
  <si>
    <t>経過時間</t>
    <rPh sb="0" eb="2">
      <t>ケイカ</t>
    </rPh>
    <rPh sb="2" eb="4">
      <t>ジカン</t>
    </rPh>
    <phoneticPr fontId="1"/>
  </si>
  <si>
    <t>予定時間</t>
    <rPh sb="0" eb="2">
      <t>ヨテイ</t>
    </rPh>
    <rPh sb="2" eb="4">
      <t>ジカン</t>
    </rPh>
    <phoneticPr fontId="1"/>
  </si>
  <si>
    <t>場所</t>
    <rPh sb="0" eb="2">
      <t>バショ</t>
    </rPh>
    <phoneticPr fontId="1"/>
  </si>
  <si>
    <t>班名</t>
    <rPh sb="0" eb="1">
      <t>ハン</t>
    </rPh>
    <rPh sb="1" eb="2">
      <t>メイ</t>
    </rPh>
    <phoneticPr fontId="1"/>
  </si>
  <si>
    <t>人数</t>
    <rPh sb="0" eb="2">
      <t>ニンズウ</t>
    </rPh>
    <phoneticPr fontId="1"/>
  </si>
  <si>
    <t>作業回数</t>
    <rPh sb="0" eb="2">
      <t>サギョウ</t>
    </rPh>
    <rPh sb="2" eb="4">
      <t>カイスウ</t>
    </rPh>
    <phoneticPr fontId="1"/>
  </si>
  <si>
    <t>開始時間</t>
    <rPh sb="0" eb="2">
      <t>カイシ</t>
    </rPh>
    <rPh sb="2" eb="4">
      <t>ジカン</t>
    </rPh>
    <phoneticPr fontId="1"/>
  </si>
  <si>
    <t>移動便</t>
    <rPh sb="0" eb="2">
      <t>イドウ</t>
    </rPh>
    <rPh sb="2" eb="3">
      <t>ビン</t>
    </rPh>
    <phoneticPr fontId="1"/>
  </si>
  <si>
    <t>作業時間</t>
    <rPh sb="0" eb="2">
      <t>サギョウ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</si>
  <si>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</si>
  <si>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休息時間</t>
    <rPh sb="0" eb="2">
      <t>キュウソク</t>
    </rPh>
    <rPh sb="2" eb="4">
      <t>ジカン</t>
    </rPh>
    <phoneticPr fontId="1"/>
  </si>
  <si>
    <t>鶏舎</t>
    <phoneticPr fontId="1"/>
  </si>
  <si>
    <t>１号鶏舎</t>
    <rPh sb="1" eb="2">
      <t>ゴウ</t>
    </rPh>
    <rPh sb="2" eb="4">
      <t>ケイシャ</t>
    </rPh>
    <phoneticPr fontId="1"/>
  </si>
  <si>
    <t>×</t>
    <phoneticPr fontId="1"/>
  </si>
  <si>
    <t>○</t>
    <phoneticPr fontId="1"/>
  </si>
  <si>
    <t>２号鶏舎</t>
    <rPh sb="1" eb="2">
      <t>ゴウ</t>
    </rPh>
    <rPh sb="2" eb="4">
      <t>ケイシャ</t>
    </rPh>
    <phoneticPr fontId="1"/>
  </si>
  <si>
    <t>周辺・輸送</t>
    <rPh sb="0" eb="2">
      <t>シュウヘン</t>
    </rPh>
    <rPh sb="3" eb="5">
      <t>ユソウ</t>
    </rPh>
    <phoneticPr fontId="1"/>
  </si>
  <si>
    <t>埋却</t>
    <rPh sb="0" eb="2">
      <t>マイキャク</t>
    </rPh>
    <phoneticPr fontId="1"/>
  </si>
  <si>
    <t>HZ</t>
    <phoneticPr fontId="1"/>
  </si>
  <si>
    <t>防疫作業従事者：第２次</t>
    <rPh sb="0" eb="2">
      <t>ボウエキ</t>
    </rPh>
    <rPh sb="2" eb="4">
      <t>サギョウ</t>
    </rPh>
    <rPh sb="4" eb="7">
      <t>ジュウジシャ</t>
    </rPh>
    <rPh sb="8" eb="9">
      <t>ダイ</t>
    </rPh>
    <rPh sb="10" eb="11">
      <t>ジ</t>
    </rPh>
    <phoneticPr fontId="1"/>
  </si>
  <si>
    <t>全体作業者数</t>
    <rPh sb="0" eb="2">
      <t>ゼンタイ</t>
    </rPh>
    <rPh sb="2" eb="5">
      <t>サギョウシャ</t>
    </rPh>
    <rPh sb="5" eb="6">
      <t>スウ</t>
    </rPh>
    <phoneticPr fontId="1"/>
  </si>
  <si>
    <t>集会場での作業時間</t>
    <rPh sb="0" eb="3">
      <t>シュウカイジョウ</t>
    </rPh>
    <rPh sb="5" eb="7">
      <t>サギョウ</t>
    </rPh>
    <rPh sb="7" eb="9">
      <t>ジカン</t>
    </rPh>
    <phoneticPr fontId="1"/>
  </si>
  <si>
    <t>分</t>
    <rPh sb="0" eb="1">
      <t>フン</t>
    </rPh>
    <phoneticPr fontId="1"/>
  </si>
  <si>
    <t>集会場からCZまでの移動時間</t>
    <rPh sb="0" eb="3">
      <t>シュウカイジョウ</t>
    </rPh>
    <rPh sb="10" eb="12">
      <t>イドウ</t>
    </rPh>
    <rPh sb="12" eb="14">
      <t>ジカン</t>
    </rPh>
    <phoneticPr fontId="1"/>
  </si>
  <si>
    <t>CZ内での準備時間</t>
    <rPh sb="2" eb="3">
      <t>ナイ</t>
    </rPh>
    <rPh sb="5" eb="7">
      <t>ジュンビ</t>
    </rPh>
    <rPh sb="7" eb="9">
      <t>ジカン</t>
    </rPh>
    <phoneticPr fontId="1"/>
  </si>
  <si>
    <t>人数</t>
    <rPh sb="0" eb="2">
      <t>ニンズウ</t>
    </rPh>
    <phoneticPr fontId="1"/>
  </si>
  <si>
    <t>集会場集合時間</t>
    <rPh sb="0" eb="3">
      <t>シュウカイジョウ</t>
    </rPh>
    <rPh sb="3" eb="5">
      <t>シュウゴウ</t>
    </rPh>
    <rPh sb="5" eb="7">
      <t>ジカン</t>
    </rPh>
    <phoneticPr fontId="1"/>
  </si>
  <si>
    <t>HZ作業開始時間</t>
    <rPh sb="2" eb="4">
      <t>サギョウ</t>
    </rPh>
    <rPh sb="4" eb="6">
      <t>カイシ</t>
    </rPh>
    <rPh sb="6" eb="8">
      <t>ジカン</t>
    </rPh>
    <phoneticPr fontId="1"/>
  </si>
  <si>
    <t>第1次</t>
    <rPh sb="0" eb="1">
      <t>ダイ</t>
    </rPh>
    <rPh sb="2" eb="3">
      <t>ジ</t>
    </rPh>
    <phoneticPr fontId="1"/>
  </si>
  <si>
    <t>第1便</t>
    <rPh sb="0" eb="1">
      <t>ダイ</t>
    </rPh>
    <rPh sb="2" eb="3">
      <t>ビン</t>
    </rPh>
    <phoneticPr fontId="1"/>
  </si>
  <si>
    <t>第２便</t>
    <rPh sb="0" eb="1">
      <t>ダイ</t>
    </rPh>
    <rPh sb="2" eb="3">
      <t>ビン</t>
    </rPh>
    <phoneticPr fontId="1"/>
  </si>
  <si>
    <t>第２次</t>
    <rPh sb="0" eb="1">
      <t>ダイ</t>
    </rPh>
    <rPh sb="2" eb="3">
      <t>ジ</t>
    </rPh>
    <phoneticPr fontId="1"/>
  </si>
  <si>
    <t>様式２：初動防疫計画書　現地調査員連絡票</t>
    <rPh sb="0" eb="2">
      <t>ヨウシキ</t>
    </rPh>
    <rPh sb="12" eb="14">
      <t>ゲンチ</t>
    </rPh>
    <rPh sb="14" eb="17">
      <t>チョウサイン</t>
    </rPh>
    <rPh sb="17" eb="20">
      <t>レンラクヒョウ</t>
    </rPh>
    <phoneticPr fontId="1"/>
  </si>
  <si>
    <t>様式９：初動防疫計画書</t>
    <rPh sb="0" eb="2">
      <t>ヨウシキ</t>
    </rPh>
    <rPh sb="4" eb="6">
      <t>ショドウ</t>
    </rPh>
    <rPh sb="6" eb="8">
      <t>ボウエキ</t>
    </rPh>
    <rPh sb="8" eb="11">
      <t>ケイカクショ</t>
    </rPh>
    <phoneticPr fontId="1"/>
  </si>
  <si>
    <t>様式２</t>
    <rPh sb="0" eb="2">
      <t>ヨウシキ</t>
    </rPh>
    <phoneticPr fontId="1"/>
  </si>
  <si>
    <t>様式１０</t>
    <rPh sb="0" eb="2">
      <t>ヨウシキ</t>
    </rPh>
    <phoneticPr fontId="1"/>
  </si>
  <si>
    <t>コメント</t>
    <phoneticPr fontId="1"/>
  </si>
  <si>
    <t>※防疫計画書上の資材試算値は、１次分で試算</t>
    <rPh sb="1" eb="3">
      <t>ボウエキ</t>
    </rPh>
    <rPh sb="3" eb="6">
      <t>ケイカクショ</t>
    </rPh>
    <rPh sb="6" eb="7">
      <t>ジョウ</t>
    </rPh>
    <rPh sb="8" eb="10">
      <t>シザイ</t>
    </rPh>
    <rPh sb="10" eb="12">
      <t>シサン</t>
    </rPh>
    <rPh sb="12" eb="13">
      <t>アタイ</t>
    </rPh>
    <rPh sb="16" eb="17">
      <t>ジ</t>
    </rPh>
    <rPh sb="17" eb="18">
      <t>ブン</t>
    </rPh>
    <rPh sb="19" eb="21">
      <t>シサン</t>
    </rPh>
    <phoneticPr fontId="1"/>
  </si>
  <si>
    <t>○初動防疫に係る備蓄資機材一覧</t>
    <rPh sb="1" eb="3">
      <t>ショドウ</t>
    </rPh>
    <rPh sb="3" eb="5">
      <t>ボウエキ</t>
    </rPh>
    <rPh sb="6" eb="7">
      <t>カカ</t>
    </rPh>
    <rPh sb="8" eb="10">
      <t>ビチク</t>
    </rPh>
    <rPh sb="10" eb="13">
      <t>シキザイ</t>
    </rPh>
    <rPh sb="12" eb="13">
      <t>ザイ</t>
    </rPh>
    <rPh sb="13" eb="15">
      <t>イチラン</t>
    </rPh>
    <phoneticPr fontId="1"/>
  </si>
  <si>
    <t>種別</t>
    <rPh sb="0" eb="2">
      <t>シュベツ</t>
    </rPh>
    <phoneticPr fontId="1"/>
  </si>
  <si>
    <t>変更箇所</t>
    <rPh sb="0" eb="2">
      <t>ヘンコウ</t>
    </rPh>
    <rPh sb="2" eb="4">
      <t>カショ</t>
    </rPh>
    <phoneticPr fontId="1"/>
  </si>
  <si>
    <t>資材
管理
番号</t>
    <rPh sb="0" eb="2">
      <t>シザイ</t>
    </rPh>
    <rPh sb="3" eb="5">
      <t>カンリ</t>
    </rPh>
    <rPh sb="6" eb="8">
      <t>バンゴウ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</si>
  <si>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</si>
  <si>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</si>
  <si>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発生時配置先例</t>
    <rPh sb="0" eb="3">
      <t>ハッセイジ</t>
    </rPh>
    <rPh sb="3" eb="5">
      <t>ハイチ</t>
    </rPh>
    <rPh sb="5" eb="6">
      <t>サキ</t>
    </rPh>
    <rPh sb="6" eb="7">
      <t>レイ</t>
    </rPh>
    <phoneticPr fontId="1"/>
  </si>
  <si>
    <t>配置数</t>
    <rPh sb="0" eb="3">
      <t>ハイチスウ</t>
    </rPh>
    <phoneticPr fontId="1"/>
  </si>
  <si>
    <t>規格</t>
    <rPh sb="0" eb="2">
      <t>キカク</t>
    </rPh>
    <phoneticPr fontId="1"/>
  </si>
  <si>
    <t>用途</t>
    <rPh sb="0" eb="2">
      <t>ヨウト</t>
    </rPh>
    <phoneticPr fontId="1"/>
  </si>
  <si>
    <t>定期的
な更新</t>
    <rPh sb="0" eb="3">
      <t>テイキテキ</t>
    </rPh>
    <rPh sb="5" eb="7">
      <t>コウシン</t>
    </rPh>
    <phoneticPr fontId="1"/>
  </si>
  <si>
    <t>財源</t>
    <rPh sb="0" eb="2">
      <t>ザイゲン</t>
    </rPh>
    <phoneticPr fontId="1"/>
  </si>
  <si>
    <t>緊急
消毒P</t>
    <rPh sb="0" eb="2">
      <t>キンキュウ</t>
    </rPh>
    <rPh sb="3" eb="5">
      <t>ショウドク</t>
    </rPh>
    <phoneticPr fontId="1"/>
  </si>
  <si>
    <t>大分</t>
    <rPh sb="0" eb="2">
      <t>オオイタ</t>
    </rPh>
    <phoneticPr fontId="1"/>
  </si>
  <si>
    <t>豊後
大野</t>
    <rPh sb="0" eb="2">
      <t>ブンゴ</t>
    </rPh>
    <rPh sb="3" eb="5">
      <t>オオノ</t>
    </rPh>
    <phoneticPr fontId="1"/>
  </si>
  <si>
    <t>玖珠</t>
    <rPh sb="0" eb="2">
      <t>クス</t>
    </rPh>
    <phoneticPr fontId="1"/>
  </si>
  <si>
    <t>宇佐</t>
    <rPh sb="0" eb="2">
      <t>ウサ</t>
    </rPh>
    <phoneticPr fontId="1"/>
  </si>
  <si>
    <t>総数</t>
    <rPh sb="0" eb="2">
      <t>ソウスウ</t>
    </rPh>
    <phoneticPr fontId="1"/>
  </si>
  <si>
    <t>資材
保管</t>
    <rPh sb="0" eb="2">
      <t>シザイ</t>
    </rPh>
    <rPh sb="3" eb="5">
      <t>ホカン</t>
    </rPh>
    <phoneticPr fontId="1"/>
  </si>
  <si>
    <t>本部</t>
    <rPh sb="0" eb="2">
      <t>ホンブ</t>
    </rPh>
    <phoneticPr fontId="1"/>
  </si>
  <si>
    <t>休息</t>
    <rPh sb="0" eb="2">
      <t>キュウソク</t>
    </rPh>
    <phoneticPr fontId="1"/>
  </si>
  <si>
    <t>農場内
HZ</t>
    <rPh sb="0" eb="3">
      <t>ノウジョウナイ</t>
    </rPh>
    <phoneticPr fontId="1"/>
  </si>
  <si>
    <t>埋却地
HZ</t>
    <rPh sb="0" eb="2">
      <t>マイキャク</t>
    </rPh>
    <rPh sb="2" eb="3">
      <t>チ</t>
    </rPh>
    <phoneticPr fontId="1"/>
  </si>
  <si>
    <t>防護服セット</t>
    <rPh sb="0" eb="2">
      <t>ボウゴ</t>
    </rPh>
    <rPh sb="2" eb="3">
      <t>フク</t>
    </rPh>
    <phoneticPr fontId="1"/>
  </si>
  <si>
    <t>感染症対策キット</t>
    <rPh sb="0" eb="3">
      <t>カンセンショウ</t>
    </rPh>
    <rPh sb="3" eb="5">
      <t>タイサク</t>
    </rPh>
    <phoneticPr fontId="1"/>
  </si>
  <si>
    <t>集会場で着替え1回、CZで着替え2回、PPE脱着替え2回</t>
    <rPh sb="0" eb="3">
      <t>シュウカイジョウ</t>
    </rPh>
    <rPh sb="4" eb="6">
      <t>キガ</t>
    </rPh>
    <rPh sb="8" eb="9">
      <t>カイ</t>
    </rPh>
    <rPh sb="13" eb="15">
      <t>キガ</t>
    </rPh>
    <rPh sb="17" eb="18">
      <t>カイ</t>
    </rPh>
    <rPh sb="22" eb="23">
      <t>ダツ</t>
    </rPh>
    <rPh sb="23" eb="25">
      <t>キガ</t>
    </rPh>
    <rPh sb="27" eb="28">
      <t>カイ</t>
    </rPh>
    <phoneticPr fontId="1"/>
  </si>
  <si>
    <t>要</t>
    <rPh sb="0" eb="1">
      <t>ヨウ</t>
    </rPh>
    <phoneticPr fontId="1"/>
  </si>
  <si>
    <t>簡易帽子</t>
  </si>
  <si>
    <t>箱</t>
    <rPh sb="0" eb="1">
      <t>ハコ</t>
    </rPh>
    <phoneticPr fontId="1"/>
  </si>
  <si>
    <t>100枚入</t>
    <rPh sb="3" eb="4">
      <t>マイ</t>
    </rPh>
    <rPh sb="4" eb="5">
      <t>イリ</t>
    </rPh>
    <phoneticPr fontId="1"/>
  </si>
  <si>
    <t>予備</t>
    <rPh sb="0" eb="2">
      <t>ヨビ</t>
    </rPh>
    <phoneticPr fontId="1"/>
  </si>
  <si>
    <t>ヘルメット</t>
    <phoneticPr fontId="1"/>
  </si>
  <si>
    <t>個</t>
    <rPh sb="0" eb="1">
      <t>コ</t>
    </rPh>
    <phoneticPr fontId="1"/>
  </si>
  <si>
    <t>埋却地用</t>
    <rPh sb="0" eb="2">
      <t>マイキャク</t>
    </rPh>
    <rPh sb="2" eb="3">
      <t>チ</t>
    </rPh>
    <rPh sb="3" eb="4">
      <t>ヨウ</t>
    </rPh>
    <phoneticPr fontId="1"/>
  </si>
  <si>
    <t>軍手</t>
  </si>
  <si>
    <t>双</t>
    <rPh sb="0" eb="1">
      <t>ソウ</t>
    </rPh>
    <phoneticPr fontId="1"/>
  </si>
  <si>
    <t>１双</t>
    <rPh sb="1" eb="2">
      <t>ソウ</t>
    </rPh>
    <phoneticPr fontId="1"/>
  </si>
  <si>
    <t>各作業者使用分</t>
    <rPh sb="0" eb="1">
      <t>カク</t>
    </rPh>
    <rPh sb="1" eb="4">
      <t>サギョウシャ</t>
    </rPh>
    <rPh sb="4" eb="6">
      <t>シヨウ</t>
    </rPh>
    <rPh sb="6" eb="7">
      <t>ブン</t>
    </rPh>
    <phoneticPr fontId="1"/>
  </si>
  <si>
    <t>簡易マスク</t>
    <rPh sb="0" eb="2">
      <t>カンイ</t>
    </rPh>
    <phoneticPr fontId="1"/>
  </si>
  <si>
    <t>緊急消毒P使用分の予備</t>
    <rPh sb="0" eb="2">
      <t>キンキュウ</t>
    </rPh>
    <rPh sb="2" eb="4">
      <t>ショウドク</t>
    </rPh>
    <rPh sb="5" eb="7">
      <t>シヨウ</t>
    </rPh>
    <rPh sb="7" eb="8">
      <t>ブン</t>
    </rPh>
    <rPh sb="9" eb="11">
      <t>ヨビ</t>
    </rPh>
    <phoneticPr fontId="1"/>
  </si>
  <si>
    <t>枚</t>
    <rPh sb="0" eb="1">
      <t>マイ</t>
    </rPh>
    <phoneticPr fontId="1"/>
  </si>
  <si>
    <t>緊急消毒P作業者分、作業従事者帰還用、PPE脱用予備</t>
    <rPh sb="0" eb="2">
      <t>キンキュウ</t>
    </rPh>
    <rPh sb="2" eb="4">
      <t>ショウドク</t>
    </rPh>
    <rPh sb="5" eb="8">
      <t>サギョウシャ</t>
    </rPh>
    <rPh sb="8" eb="9">
      <t>ブン</t>
    </rPh>
    <rPh sb="10" eb="12">
      <t>サギョウ</t>
    </rPh>
    <rPh sb="12" eb="15">
      <t>ジュウジシャ</t>
    </rPh>
    <rPh sb="15" eb="18">
      <t>キカンヨウ</t>
    </rPh>
    <rPh sb="22" eb="23">
      <t>ダツ</t>
    </rPh>
    <rPh sb="23" eb="24">
      <t>ヨウ</t>
    </rPh>
    <rPh sb="24" eb="26">
      <t>ヨビ</t>
    </rPh>
    <phoneticPr fontId="1"/>
  </si>
  <si>
    <t>マスク（N95以上）</t>
    <rPh sb="7" eb="9">
      <t>イジョウ</t>
    </rPh>
    <phoneticPr fontId="1"/>
  </si>
  <si>
    <t>PPE着脱補助者及び防疫作業従事者の予備</t>
    <rPh sb="3" eb="5">
      <t>チャクダツ</t>
    </rPh>
    <rPh sb="5" eb="7">
      <t>ホジョ</t>
    </rPh>
    <rPh sb="7" eb="8">
      <t>シャ</t>
    </rPh>
    <rPh sb="8" eb="9">
      <t>オヨ</t>
    </rPh>
    <rPh sb="10" eb="12">
      <t>ボウエキ</t>
    </rPh>
    <rPh sb="12" eb="14">
      <t>サギョウ</t>
    </rPh>
    <rPh sb="14" eb="17">
      <t>ジュウジシャ</t>
    </rPh>
    <rPh sb="18" eb="20">
      <t>ヨビ</t>
    </rPh>
    <phoneticPr fontId="1"/>
  </si>
  <si>
    <t>厚手手袋</t>
    <rPh sb="0" eb="2">
      <t>アツデ</t>
    </rPh>
    <rPh sb="2" eb="4">
      <t>テブクロ</t>
    </rPh>
    <phoneticPr fontId="1"/>
  </si>
  <si>
    <t>緊急消毒P使用分、PPE着脱補助者及び防疫作業従事者の予備</t>
    <rPh sb="12" eb="14">
      <t>チャクダツ</t>
    </rPh>
    <rPh sb="14" eb="16">
      <t>ホジョ</t>
    </rPh>
    <rPh sb="16" eb="17">
      <t>シャ</t>
    </rPh>
    <rPh sb="17" eb="18">
      <t>オヨ</t>
    </rPh>
    <rPh sb="19" eb="21">
      <t>ボウエキ</t>
    </rPh>
    <rPh sb="21" eb="23">
      <t>サギョウ</t>
    </rPh>
    <rPh sb="23" eb="26">
      <t>ジュウジシャ</t>
    </rPh>
    <rPh sb="27" eb="29">
      <t>ヨビ</t>
    </rPh>
    <phoneticPr fontId="1"/>
  </si>
  <si>
    <t>袋</t>
    <rPh sb="0" eb="1">
      <t>フクロ</t>
    </rPh>
    <phoneticPr fontId="1"/>
  </si>
  <si>
    <t>緊急消毒P用、休息所：曇止拭取等、PPE：手洗洗顔用</t>
    <rPh sb="0" eb="2">
      <t>キンキュウ</t>
    </rPh>
    <rPh sb="2" eb="4">
      <t>ショウドク</t>
    </rPh>
    <rPh sb="5" eb="6">
      <t>ヨウ</t>
    </rPh>
    <rPh sb="7" eb="10">
      <t>キュウソクショ</t>
    </rPh>
    <rPh sb="11" eb="13">
      <t>クモリド</t>
    </rPh>
    <rPh sb="13" eb="14">
      <t>フ</t>
    </rPh>
    <rPh sb="14" eb="15">
      <t>ト</t>
    </rPh>
    <rPh sb="15" eb="16">
      <t>ナド</t>
    </rPh>
    <rPh sb="21" eb="23">
      <t>テアラ</t>
    </rPh>
    <rPh sb="23" eb="25">
      <t>センガン</t>
    </rPh>
    <rPh sb="25" eb="26">
      <t>ヨウ</t>
    </rPh>
    <phoneticPr fontId="1"/>
  </si>
  <si>
    <t>曇止め</t>
  </si>
  <si>
    <t>ゴーグル用</t>
    <rPh sb="4" eb="5">
      <t>ヨウ</t>
    </rPh>
    <phoneticPr fontId="1"/>
  </si>
  <si>
    <t>新</t>
    <rPh sb="0" eb="1">
      <t>シン</t>
    </rPh>
    <phoneticPr fontId="1"/>
  </si>
  <si>
    <t>長靴２４～２４．５</t>
    <rPh sb="0" eb="2">
      <t>ナガグツ</t>
    </rPh>
    <phoneticPr fontId="1"/>
  </si>
  <si>
    <t>１足</t>
    <rPh sb="1" eb="2">
      <t>アシ</t>
    </rPh>
    <phoneticPr fontId="1"/>
  </si>
  <si>
    <t>長靴２５～２５．５</t>
    <rPh sb="0" eb="2">
      <t>ナガグツ</t>
    </rPh>
    <phoneticPr fontId="1"/>
  </si>
  <si>
    <t>長靴２６～２６．５</t>
    <rPh sb="0" eb="2">
      <t>ナガグツ</t>
    </rPh>
    <phoneticPr fontId="1"/>
  </si>
  <si>
    <t>長靴２７～２７．５</t>
    <rPh sb="0" eb="2">
      <t>ナガグツ</t>
    </rPh>
    <phoneticPr fontId="1"/>
  </si>
  <si>
    <t>1枚</t>
    <rPh sb="1" eb="2">
      <t>マイ</t>
    </rPh>
    <phoneticPr fontId="1"/>
  </si>
  <si>
    <t>集会場内作業者</t>
    <rPh sb="0" eb="3">
      <t>シュウカイジョウ</t>
    </rPh>
    <rPh sb="3" eb="4">
      <t>ナイ</t>
    </rPh>
    <rPh sb="4" eb="7">
      <t>サギョウシャ</t>
    </rPh>
    <phoneticPr fontId="1"/>
  </si>
  <si>
    <t>トラック荷造りロープ</t>
    <rPh sb="4" eb="6">
      <t>ニヅク</t>
    </rPh>
    <phoneticPr fontId="1"/>
  </si>
  <si>
    <t>本</t>
    <rPh sb="0" eb="1">
      <t>ホン</t>
    </rPh>
    <phoneticPr fontId="1"/>
  </si>
  <si>
    <t>30m以上</t>
    <rPh sb="3" eb="5">
      <t>イジョウ</t>
    </rPh>
    <phoneticPr fontId="1"/>
  </si>
  <si>
    <t>トラック輸送時の荷物固定用ロープ</t>
    <rPh sb="4" eb="7">
      <t>ユソウジ</t>
    </rPh>
    <rPh sb="8" eb="10">
      <t>ニモツ</t>
    </rPh>
    <rPh sb="10" eb="12">
      <t>コテイ</t>
    </rPh>
    <rPh sb="12" eb="13">
      <t>ヨウ</t>
    </rPh>
    <phoneticPr fontId="1"/>
  </si>
  <si>
    <t>懐中電灯</t>
    <rPh sb="0" eb="2">
      <t>カイチュウ</t>
    </rPh>
    <rPh sb="2" eb="4">
      <t>デントウ</t>
    </rPh>
    <phoneticPr fontId="1"/>
  </si>
  <si>
    <t>乾電池付き</t>
    <rPh sb="0" eb="3">
      <t>カンデンチ</t>
    </rPh>
    <rPh sb="3" eb="4">
      <t>ツ</t>
    </rPh>
    <phoneticPr fontId="1"/>
  </si>
  <si>
    <t>乾電池</t>
    <rPh sb="0" eb="3">
      <t>カンデンチ</t>
    </rPh>
    <phoneticPr fontId="1"/>
  </si>
  <si>
    <t>900*600程度</t>
    <rPh sb="7" eb="9">
      <t>テイド</t>
    </rPh>
    <phoneticPr fontId="1"/>
  </si>
  <si>
    <t>集会場（本部・資材）、CZ（本部・資材）、作業者への掲示用含</t>
    <rPh sb="0" eb="3">
      <t>シュウカイジョウ</t>
    </rPh>
    <rPh sb="4" eb="6">
      <t>ホンブ</t>
    </rPh>
    <rPh sb="7" eb="9">
      <t>シザイ</t>
    </rPh>
    <rPh sb="14" eb="16">
      <t>ホンブ</t>
    </rPh>
    <rPh sb="17" eb="19">
      <t>シザイ</t>
    </rPh>
    <rPh sb="21" eb="24">
      <t>サギョウシャ</t>
    </rPh>
    <rPh sb="26" eb="28">
      <t>ケイジ</t>
    </rPh>
    <rPh sb="28" eb="29">
      <t>ヨウ</t>
    </rPh>
    <rPh sb="29" eb="30">
      <t>フク</t>
    </rPh>
    <phoneticPr fontId="1"/>
  </si>
  <si>
    <t>ホワイトボード用</t>
    <rPh sb="7" eb="8">
      <t>ヨウ</t>
    </rPh>
    <phoneticPr fontId="1"/>
  </si>
  <si>
    <t>集会場（本部・資材）、CZ（本部・資材）、作業者への掲示用含</t>
    <rPh sb="0" eb="3">
      <t>シュウカイジョウ</t>
    </rPh>
    <rPh sb="4" eb="6">
      <t>ホンブ</t>
    </rPh>
    <rPh sb="7" eb="9">
      <t>シザイ</t>
    </rPh>
    <rPh sb="14" eb="16">
      <t>ホンブ</t>
    </rPh>
    <rPh sb="17" eb="19">
      <t>シザイ</t>
    </rPh>
    <rPh sb="21" eb="24">
      <t>サギョウシャ</t>
    </rPh>
    <rPh sb="26" eb="29">
      <t>ケイジヨウ</t>
    </rPh>
    <rPh sb="29" eb="30">
      <t>フクミ</t>
    </rPh>
    <phoneticPr fontId="1"/>
  </si>
  <si>
    <t>腕章</t>
    <rPh sb="0" eb="2">
      <t>ワンショウ</t>
    </rPh>
    <phoneticPr fontId="1"/>
  </si>
  <si>
    <t>責任者等表示用</t>
    <rPh sb="0" eb="3">
      <t>セキニンシャ</t>
    </rPh>
    <rPh sb="3" eb="4">
      <t>トウ</t>
    </rPh>
    <rPh sb="4" eb="7">
      <t>ヒョウジヨウ</t>
    </rPh>
    <phoneticPr fontId="1"/>
  </si>
  <si>
    <t>TS-513R等</t>
    <rPh sb="7" eb="8">
      <t>ナド</t>
    </rPh>
    <phoneticPr fontId="1"/>
  </si>
  <si>
    <t>連絡用</t>
    <rPh sb="0" eb="3">
      <t>レンラクヨウ</t>
    </rPh>
    <phoneticPr fontId="1"/>
  </si>
  <si>
    <t>布ガムテープ</t>
    <rPh sb="0" eb="1">
      <t>ヌノ</t>
    </rPh>
    <phoneticPr fontId="1"/>
  </si>
  <si>
    <t>掲示物・ゴミ袋固定等</t>
    <rPh sb="0" eb="3">
      <t>ケイジブツ</t>
    </rPh>
    <rPh sb="6" eb="7">
      <t>フクロ</t>
    </rPh>
    <rPh sb="7" eb="9">
      <t>コテイ</t>
    </rPh>
    <rPh sb="9" eb="10">
      <t>ナド</t>
    </rPh>
    <phoneticPr fontId="1"/>
  </si>
  <si>
    <t>801と同</t>
    <rPh sb="4" eb="5">
      <t>オナ</t>
    </rPh>
    <phoneticPr fontId="1"/>
  </si>
  <si>
    <t>45L透明ﾋﾞﾆｰﾙ袋</t>
    <rPh sb="3" eb="5">
      <t>トウメイ</t>
    </rPh>
    <rPh sb="10" eb="11">
      <t>フクロ</t>
    </rPh>
    <phoneticPr fontId="1"/>
  </si>
  <si>
    <t>ゴミ廃棄用</t>
    <rPh sb="2" eb="4">
      <t>ハイキ</t>
    </rPh>
    <rPh sb="4" eb="5">
      <t>ヨウ</t>
    </rPh>
    <phoneticPr fontId="1"/>
  </si>
  <si>
    <t>235と同</t>
    <rPh sb="4" eb="5">
      <t>オナ</t>
    </rPh>
    <phoneticPr fontId="1"/>
  </si>
  <si>
    <t>30M以上</t>
    <rPh sb="3" eb="5">
      <t>イジョウ</t>
    </rPh>
    <phoneticPr fontId="1"/>
  </si>
  <si>
    <t>通信機器・ミスト機等用電源</t>
    <rPh sb="0" eb="2">
      <t>ツウシン</t>
    </rPh>
    <rPh sb="2" eb="4">
      <t>キキ</t>
    </rPh>
    <rPh sb="8" eb="9">
      <t>キ</t>
    </rPh>
    <rPh sb="9" eb="10">
      <t>ナド</t>
    </rPh>
    <rPh sb="10" eb="11">
      <t>ヨウ</t>
    </rPh>
    <rPh sb="11" eb="13">
      <t>デンゲン</t>
    </rPh>
    <phoneticPr fontId="1"/>
  </si>
  <si>
    <t>工具一式</t>
    <rPh sb="0" eb="2">
      <t>コウグ</t>
    </rPh>
    <rPh sb="2" eb="4">
      <t>イッシキ</t>
    </rPh>
    <phoneticPr fontId="1"/>
  </si>
  <si>
    <t>動力噴霧機・看板設置等に使用</t>
    <rPh sb="0" eb="2">
      <t>ドウリョク</t>
    </rPh>
    <rPh sb="2" eb="4">
      <t>フンム</t>
    </rPh>
    <rPh sb="4" eb="5">
      <t>キ</t>
    </rPh>
    <rPh sb="6" eb="8">
      <t>カンバン</t>
    </rPh>
    <rPh sb="8" eb="10">
      <t>セッチ</t>
    </rPh>
    <rPh sb="10" eb="11">
      <t>ナド</t>
    </rPh>
    <rPh sb="12" eb="14">
      <t>シヨウ</t>
    </rPh>
    <phoneticPr fontId="1"/>
  </si>
  <si>
    <t>一輪車</t>
    <rPh sb="0" eb="3">
      <t>イチリンシャ</t>
    </rPh>
    <phoneticPr fontId="1"/>
  </si>
  <si>
    <t>台</t>
    <rPh sb="0" eb="1">
      <t>ダイ</t>
    </rPh>
    <phoneticPr fontId="1"/>
  </si>
  <si>
    <t>資材輸送等</t>
    <rPh sb="0" eb="2">
      <t>シザイ</t>
    </rPh>
    <rPh sb="2" eb="4">
      <t>ユソウ</t>
    </rPh>
    <rPh sb="4" eb="5">
      <t>ナド</t>
    </rPh>
    <phoneticPr fontId="1"/>
  </si>
  <si>
    <t>脚立</t>
    <rPh sb="0" eb="2">
      <t>キャタツ</t>
    </rPh>
    <phoneticPr fontId="1"/>
  </si>
  <si>
    <t>封じ込め・捕鳥等</t>
    <rPh sb="0" eb="1">
      <t>フウ</t>
    </rPh>
    <rPh sb="2" eb="3">
      <t>コ</t>
    </rPh>
    <rPh sb="5" eb="6">
      <t>ツカ</t>
    </rPh>
    <rPh sb="6" eb="7">
      <t>トリ</t>
    </rPh>
    <rPh sb="7" eb="8">
      <t>ナド</t>
    </rPh>
    <phoneticPr fontId="1"/>
  </si>
  <si>
    <t>空気入れ</t>
    <rPh sb="0" eb="2">
      <t>クウキ</t>
    </rPh>
    <rPh sb="2" eb="3">
      <t>イ</t>
    </rPh>
    <phoneticPr fontId="1"/>
  </si>
  <si>
    <t>一輪車用</t>
    <rPh sb="0" eb="3">
      <t>イチリンシャ</t>
    </rPh>
    <rPh sb="3" eb="4">
      <t>ヨウ</t>
    </rPh>
    <phoneticPr fontId="1"/>
  </si>
  <si>
    <t>巻き尺</t>
  </si>
  <si>
    <t>50M以上</t>
    <rPh sb="3" eb="5">
      <t>イジョウ</t>
    </rPh>
    <phoneticPr fontId="6"/>
  </si>
  <si>
    <t>初動防疫計画書作成時等</t>
    <rPh sb="0" eb="2">
      <t>ショドウ</t>
    </rPh>
    <rPh sb="2" eb="4">
      <t>ボウエキ</t>
    </rPh>
    <rPh sb="4" eb="7">
      <t>ケイカクショ</t>
    </rPh>
    <rPh sb="7" eb="10">
      <t>サクセイジ</t>
    </rPh>
    <rPh sb="10" eb="11">
      <t>ナド</t>
    </rPh>
    <phoneticPr fontId="1"/>
  </si>
  <si>
    <t>大型バール</t>
    <rPh sb="0" eb="2">
      <t>オオガタ</t>
    </rPh>
    <phoneticPr fontId="1"/>
  </si>
  <si>
    <t>工具として</t>
    <rPh sb="0" eb="2">
      <t>コウグ</t>
    </rPh>
    <phoneticPr fontId="1"/>
  </si>
  <si>
    <t>変</t>
    <rPh sb="0" eb="1">
      <t>ヘン</t>
    </rPh>
    <phoneticPr fontId="1"/>
  </si>
  <si>
    <t>水供給用</t>
    <rPh sb="0" eb="1">
      <t>ミズ</t>
    </rPh>
    <rPh sb="1" eb="3">
      <t>キョウキュウ</t>
    </rPh>
    <rPh sb="3" eb="4">
      <t>ヨウ</t>
    </rPh>
    <phoneticPr fontId="1"/>
  </si>
  <si>
    <t>削</t>
    <rPh sb="0" eb="1">
      <t>サク</t>
    </rPh>
    <phoneticPr fontId="1"/>
  </si>
  <si>
    <t>簡易テント</t>
    <rPh sb="0" eb="2">
      <t>カンイ</t>
    </rPh>
    <phoneticPr fontId="1"/>
  </si>
  <si>
    <t>緊急消毒P用</t>
    <rPh sb="0" eb="2">
      <t>キンキュウ</t>
    </rPh>
    <rPh sb="2" eb="4">
      <t>ショウドク</t>
    </rPh>
    <rPh sb="5" eb="6">
      <t>ヨウ</t>
    </rPh>
    <phoneticPr fontId="1"/>
  </si>
  <si>
    <t>簡易テント　タープ（4面）</t>
    <rPh sb="0" eb="2">
      <t>カンイ</t>
    </rPh>
    <rPh sb="11" eb="12">
      <t>メン</t>
    </rPh>
    <phoneticPr fontId="1"/>
  </si>
  <si>
    <t>緊急消毒P用簡易テント用タープ</t>
    <rPh sb="6" eb="8">
      <t>カンイ</t>
    </rPh>
    <rPh sb="11" eb="12">
      <t>ヨウ</t>
    </rPh>
    <phoneticPr fontId="1"/>
  </si>
  <si>
    <t>発電機　中型（2600W)</t>
    <rPh sb="0" eb="3">
      <t>ハツデンキ</t>
    </rPh>
    <phoneticPr fontId="1"/>
  </si>
  <si>
    <t>ミスト機・通信機器等の電源用</t>
    <rPh sb="3" eb="4">
      <t>キ</t>
    </rPh>
    <rPh sb="5" eb="7">
      <t>ツウシン</t>
    </rPh>
    <rPh sb="7" eb="9">
      <t>キキ</t>
    </rPh>
    <rPh sb="9" eb="10">
      <t>ナド</t>
    </rPh>
    <rPh sb="11" eb="13">
      <t>デンゲン</t>
    </rPh>
    <rPh sb="13" eb="14">
      <t>ヨウ</t>
    </rPh>
    <phoneticPr fontId="1"/>
  </si>
  <si>
    <t>ｵｲﾙ・燃料</t>
    <rPh sb="4" eb="6">
      <t>ネンリョウ</t>
    </rPh>
    <phoneticPr fontId="1"/>
  </si>
  <si>
    <t>投光器（クランプ式　屋外用）</t>
    <rPh sb="0" eb="3">
      <t>トウコウキ</t>
    </rPh>
    <rPh sb="8" eb="9">
      <t>シキ</t>
    </rPh>
    <rPh sb="10" eb="13">
      <t>オクガイヨウ</t>
    </rPh>
    <phoneticPr fontId="1"/>
  </si>
  <si>
    <t>作業環境整備用</t>
    <rPh sb="0" eb="2">
      <t>サギョウ</t>
    </rPh>
    <rPh sb="2" eb="4">
      <t>カンキョウ</t>
    </rPh>
    <rPh sb="4" eb="6">
      <t>セイビ</t>
    </rPh>
    <rPh sb="6" eb="7">
      <t>ヨウ</t>
    </rPh>
    <phoneticPr fontId="1"/>
  </si>
  <si>
    <t>ガソリン携行缶</t>
    <rPh sb="4" eb="6">
      <t>ケイコウ</t>
    </rPh>
    <rPh sb="6" eb="7">
      <t>カン</t>
    </rPh>
    <phoneticPr fontId="1"/>
  </si>
  <si>
    <t>動力噴霧機・発電機・投光機用（ｶﾞｿﾘﾝ・軽油）</t>
    <rPh sb="0" eb="2">
      <t>ドウリョク</t>
    </rPh>
    <rPh sb="2" eb="4">
      <t>フンム</t>
    </rPh>
    <rPh sb="4" eb="5">
      <t>キ</t>
    </rPh>
    <rPh sb="6" eb="9">
      <t>ハツデンキ</t>
    </rPh>
    <rPh sb="10" eb="13">
      <t>トウコウキ</t>
    </rPh>
    <rPh sb="13" eb="14">
      <t>ヨウ</t>
    </rPh>
    <rPh sb="21" eb="23">
      <t>ケイユ</t>
    </rPh>
    <phoneticPr fontId="1"/>
  </si>
  <si>
    <t>現地本部及び各作業所との連絡用</t>
    <rPh sb="0" eb="2">
      <t>ゲンチ</t>
    </rPh>
    <rPh sb="2" eb="4">
      <t>ホンブ</t>
    </rPh>
    <rPh sb="4" eb="5">
      <t>オヨ</t>
    </rPh>
    <rPh sb="6" eb="7">
      <t>カク</t>
    </rPh>
    <rPh sb="7" eb="9">
      <t>サギョウ</t>
    </rPh>
    <rPh sb="9" eb="10">
      <t>ショ</t>
    </rPh>
    <rPh sb="12" eb="15">
      <t>レンラクヨウ</t>
    </rPh>
    <phoneticPr fontId="1"/>
  </si>
  <si>
    <t>掛け時計</t>
    <rPh sb="0" eb="1">
      <t>カ</t>
    </rPh>
    <rPh sb="2" eb="4">
      <t>トケイ</t>
    </rPh>
    <phoneticPr fontId="1"/>
  </si>
  <si>
    <t>発電機　小型（900W）</t>
    <rPh sb="0" eb="3">
      <t>ハツデンキ</t>
    </rPh>
    <phoneticPr fontId="1"/>
  </si>
  <si>
    <t>投光機用電源</t>
    <rPh sb="0" eb="3">
      <t>トウコウキ</t>
    </rPh>
    <rPh sb="3" eb="4">
      <t>ヨウ</t>
    </rPh>
    <rPh sb="4" eb="6">
      <t>デンゲン</t>
    </rPh>
    <phoneticPr fontId="1"/>
  </si>
  <si>
    <t>クリーンゾーン作業者用（除PPE脱係）</t>
    <rPh sb="7" eb="10">
      <t>サギョウシャ</t>
    </rPh>
    <rPh sb="10" eb="11">
      <t>ヨウ</t>
    </rPh>
    <phoneticPr fontId="1"/>
  </si>
  <si>
    <t>腰付け工具袋（ベルト付き）</t>
    <rPh sb="0" eb="1">
      <t>コシ</t>
    </rPh>
    <rPh sb="1" eb="2">
      <t>ツ</t>
    </rPh>
    <rPh sb="3" eb="5">
      <t>コウグ</t>
    </rPh>
    <rPh sb="5" eb="6">
      <t>フクロ</t>
    </rPh>
    <rPh sb="10" eb="11">
      <t>ツ</t>
    </rPh>
    <phoneticPr fontId="1"/>
  </si>
  <si>
    <t>HZ係長等のﾚｼｰﾊﾞｰｶｳﾝﾀｰ入等</t>
    <rPh sb="2" eb="4">
      <t>カカリチョウ</t>
    </rPh>
    <rPh sb="4" eb="5">
      <t>ナド</t>
    </rPh>
    <rPh sb="17" eb="18">
      <t>イ</t>
    </rPh>
    <rPh sb="18" eb="19">
      <t>ナド</t>
    </rPh>
    <phoneticPr fontId="1"/>
  </si>
  <si>
    <t>ホットゾーン総括および副総括・係長</t>
    <rPh sb="15" eb="17">
      <t>カカリチョウ</t>
    </rPh>
    <phoneticPr fontId="1"/>
  </si>
  <si>
    <t>灯油用ポリタンク</t>
    <rPh sb="0" eb="2">
      <t>トウユ</t>
    </rPh>
    <rPh sb="2" eb="3">
      <t>ヨウ</t>
    </rPh>
    <phoneticPr fontId="1"/>
  </si>
  <si>
    <t>暖房器具等の燃料</t>
    <rPh sb="0" eb="2">
      <t>ダンボウ</t>
    </rPh>
    <rPh sb="2" eb="4">
      <t>キグ</t>
    </rPh>
    <rPh sb="4" eb="5">
      <t>ナド</t>
    </rPh>
    <rPh sb="6" eb="8">
      <t>ネンリョウ</t>
    </rPh>
    <phoneticPr fontId="1"/>
  </si>
  <si>
    <t>502と同</t>
    <rPh sb="4" eb="5">
      <t>オナ</t>
    </rPh>
    <phoneticPr fontId="1"/>
  </si>
  <si>
    <t>防水仕様延長コード</t>
    <rPh sb="0" eb="2">
      <t>ボウスイ</t>
    </rPh>
    <rPh sb="2" eb="4">
      <t>シヨウ</t>
    </rPh>
    <rPh sb="4" eb="6">
      <t>エンチョウ</t>
    </rPh>
    <phoneticPr fontId="1"/>
  </si>
  <si>
    <t>15M以上</t>
    <rPh sb="3" eb="5">
      <t>イジョウ</t>
    </rPh>
    <phoneticPr fontId="1"/>
  </si>
  <si>
    <t>発電器からの引き込み用</t>
    <rPh sb="0" eb="3">
      <t>ハツデンキ</t>
    </rPh>
    <rPh sb="6" eb="7">
      <t>ヒ</t>
    </rPh>
    <rPh sb="8" eb="9">
      <t>コ</t>
    </rPh>
    <rPh sb="10" eb="11">
      <t>ヨウ</t>
    </rPh>
    <phoneticPr fontId="1"/>
  </si>
  <si>
    <t>油性マジック(太）</t>
    <rPh sb="0" eb="2">
      <t>ユセイ</t>
    </rPh>
    <rPh sb="7" eb="8">
      <t>フト</t>
    </rPh>
    <phoneticPr fontId="1"/>
  </si>
  <si>
    <t>防護服等の記入用</t>
    <rPh sb="0" eb="3">
      <t>ボウゴフク</t>
    </rPh>
    <rPh sb="3" eb="4">
      <t>ナド</t>
    </rPh>
    <rPh sb="5" eb="7">
      <t>キニュウ</t>
    </rPh>
    <rPh sb="7" eb="8">
      <t>ヨウ</t>
    </rPh>
    <phoneticPr fontId="1"/>
  </si>
  <si>
    <t>防疫作業従事者の私物預け及びCZへの着替え持ち込み用</t>
    <rPh sb="0" eb="2">
      <t>ボウエキ</t>
    </rPh>
    <rPh sb="2" eb="4">
      <t>サギョウ</t>
    </rPh>
    <rPh sb="4" eb="7">
      <t>ジュウジシャ</t>
    </rPh>
    <rPh sb="8" eb="10">
      <t>シブツ</t>
    </rPh>
    <rPh sb="10" eb="11">
      <t>アズ</t>
    </rPh>
    <rPh sb="12" eb="13">
      <t>オヨ</t>
    </rPh>
    <rPh sb="18" eb="20">
      <t>キガ</t>
    </rPh>
    <rPh sb="21" eb="22">
      <t>モ</t>
    </rPh>
    <rPh sb="23" eb="24">
      <t>コ</t>
    </rPh>
    <rPh sb="25" eb="26">
      <t>ヨウ</t>
    </rPh>
    <phoneticPr fontId="1"/>
  </si>
  <si>
    <t>209と同</t>
    <rPh sb="4" eb="5">
      <t>オナ</t>
    </rPh>
    <phoneticPr fontId="1"/>
  </si>
  <si>
    <t>手提げﾋﾞﾆｰﾙ袋</t>
    <rPh sb="0" eb="2">
      <t>テサ</t>
    </rPh>
    <rPh sb="8" eb="9">
      <t>フクロ</t>
    </rPh>
    <phoneticPr fontId="1"/>
  </si>
  <si>
    <t>？？L手提げ付ﾋﾞﾆｰﾙ袋</t>
    <rPh sb="3" eb="5">
      <t>テサ</t>
    </rPh>
    <rPh sb="6" eb="7">
      <t>ツ</t>
    </rPh>
    <rPh sb="12" eb="13">
      <t>フクロ</t>
    </rPh>
    <phoneticPr fontId="1"/>
  </si>
  <si>
    <t>防疫作業従事者の靴入れ</t>
    <rPh sb="8" eb="9">
      <t>クツ</t>
    </rPh>
    <rPh sb="9" eb="10">
      <t>イ</t>
    </rPh>
    <phoneticPr fontId="1"/>
  </si>
  <si>
    <t>滅菌袋</t>
    <rPh sb="0" eb="2">
      <t>メッキン</t>
    </rPh>
    <rPh sb="2" eb="3">
      <t>フクロ</t>
    </rPh>
    <phoneticPr fontId="1"/>
  </si>
  <si>
    <t>感染性廃棄物入れ</t>
    <rPh sb="0" eb="3">
      <t>カンセンセイ</t>
    </rPh>
    <rPh sb="3" eb="6">
      <t>ハイキブツ</t>
    </rPh>
    <rPh sb="6" eb="7">
      <t>イ</t>
    </rPh>
    <phoneticPr fontId="1"/>
  </si>
  <si>
    <t>埋却関連
資材</t>
    <rPh sb="0" eb="1">
      <t>マイ</t>
    </rPh>
    <rPh sb="1" eb="2">
      <t>キャク</t>
    </rPh>
    <rPh sb="2" eb="4">
      <t>カンレン</t>
    </rPh>
    <rPh sb="5" eb="7">
      <t>シザイ</t>
    </rPh>
    <phoneticPr fontId="1"/>
  </si>
  <si>
    <t>1トン用</t>
    <rPh sb="3" eb="4">
      <t>ヨウ</t>
    </rPh>
    <phoneticPr fontId="1"/>
  </si>
  <si>
    <t>150羽/袋、40袋：飼料等</t>
    <rPh sb="3" eb="4">
      <t>ハネ</t>
    </rPh>
    <rPh sb="5" eb="6">
      <t>フクロ</t>
    </rPh>
    <rPh sb="9" eb="10">
      <t>フクロ</t>
    </rPh>
    <rPh sb="11" eb="13">
      <t>シリョウ</t>
    </rPh>
    <rPh sb="13" eb="14">
      <t>ナド</t>
    </rPh>
    <phoneticPr fontId="1"/>
  </si>
  <si>
    <t>ブルーシート（大）</t>
    <rPh sb="7" eb="8">
      <t>ダイ</t>
    </rPh>
    <phoneticPr fontId="1"/>
  </si>
  <si>
    <t>埋却用</t>
    <rPh sb="0" eb="2">
      <t>マイキャク</t>
    </rPh>
    <rPh sb="2" eb="3">
      <t>ヨウ</t>
    </rPh>
    <phoneticPr fontId="1"/>
  </si>
  <si>
    <t>杭</t>
    <rPh sb="0" eb="1">
      <t>クイ</t>
    </rPh>
    <phoneticPr fontId="1"/>
  </si>
  <si>
    <t>ブルーシート保持用</t>
    <rPh sb="6" eb="8">
      <t>ホジ</t>
    </rPh>
    <rPh sb="8" eb="9">
      <t>ヨウ</t>
    </rPh>
    <phoneticPr fontId="1"/>
  </si>
  <si>
    <t>大型ハンマ</t>
    <rPh sb="0" eb="2">
      <t>オオガタ</t>
    </rPh>
    <phoneticPr fontId="1"/>
  </si>
  <si>
    <t>杭打ち用</t>
    <rPh sb="0" eb="2">
      <t>クイウ</t>
    </rPh>
    <rPh sb="3" eb="4">
      <t>ヨウ</t>
    </rPh>
    <phoneticPr fontId="1"/>
  </si>
  <si>
    <t>剣先スコップ</t>
    <rPh sb="0" eb="2">
      <t>ケンサキ</t>
    </rPh>
    <phoneticPr fontId="1"/>
  </si>
  <si>
    <t>土嚢袋作成等</t>
    <rPh sb="0" eb="2">
      <t>ドノウ</t>
    </rPh>
    <rPh sb="2" eb="3">
      <t>フクロ</t>
    </rPh>
    <rPh sb="3" eb="5">
      <t>サクセイ</t>
    </rPh>
    <rPh sb="5" eb="6">
      <t>ナド</t>
    </rPh>
    <phoneticPr fontId="1"/>
  </si>
  <si>
    <t>土嚢袋</t>
    <rPh sb="0" eb="2">
      <t>ドノウ</t>
    </rPh>
    <rPh sb="2" eb="3">
      <t>ブクロ</t>
    </rPh>
    <phoneticPr fontId="1"/>
  </si>
  <si>
    <t>50枚入り</t>
    <rPh sb="2" eb="3">
      <t>マイ</t>
    </rPh>
    <rPh sb="3" eb="4">
      <t>イ</t>
    </rPh>
    <phoneticPr fontId="1"/>
  </si>
  <si>
    <t>埋却地シート保持用等</t>
    <rPh sb="0" eb="2">
      <t>マイキャク</t>
    </rPh>
    <rPh sb="2" eb="3">
      <t>チ</t>
    </rPh>
    <rPh sb="6" eb="8">
      <t>ホジ</t>
    </rPh>
    <rPh sb="8" eb="9">
      <t>ヨウ</t>
    </rPh>
    <rPh sb="9" eb="10">
      <t>ナド</t>
    </rPh>
    <phoneticPr fontId="1"/>
  </si>
  <si>
    <t>農場等
周囲消毒</t>
    <rPh sb="0" eb="2">
      <t>ノウジョウ</t>
    </rPh>
    <rPh sb="2" eb="3">
      <t>ナド</t>
    </rPh>
    <rPh sb="4" eb="6">
      <t>シュウイ</t>
    </rPh>
    <rPh sb="6" eb="8">
      <t>ショウドク</t>
    </rPh>
    <phoneticPr fontId="1"/>
  </si>
  <si>
    <t>消石灰</t>
    <rPh sb="0" eb="3">
      <t>ショウセッカイ</t>
    </rPh>
    <phoneticPr fontId="1"/>
  </si>
  <si>
    <t>農場周囲消毒用20kg/袋</t>
    <rPh sb="0" eb="2">
      <t>ノウジョウ</t>
    </rPh>
    <rPh sb="2" eb="4">
      <t>シュウイ</t>
    </rPh>
    <rPh sb="4" eb="6">
      <t>ショウドク</t>
    </rPh>
    <rPh sb="6" eb="7">
      <t>ヨウ</t>
    </rPh>
    <rPh sb="12" eb="13">
      <t>フクロ</t>
    </rPh>
    <phoneticPr fontId="1"/>
  </si>
  <si>
    <t>平スコップ</t>
    <rPh sb="0" eb="1">
      <t>ヒラ</t>
    </rPh>
    <phoneticPr fontId="1"/>
  </si>
  <si>
    <t>消石灰・糞のかき出し用</t>
    <rPh sb="0" eb="3">
      <t>ショウセッカイ</t>
    </rPh>
    <rPh sb="4" eb="5">
      <t>フン</t>
    </rPh>
    <rPh sb="8" eb="9">
      <t>ダ</t>
    </rPh>
    <rPh sb="10" eb="11">
      <t>ヨウ</t>
    </rPh>
    <phoneticPr fontId="1"/>
  </si>
  <si>
    <t>竹ほうき</t>
    <rPh sb="0" eb="1">
      <t>タケ</t>
    </rPh>
    <phoneticPr fontId="1"/>
  </si>
  <si>
    <t>石灰等を掃く（ならす）ため</t>
    <rPh sb="0" eb="2">
      <t>セッカイ</t>
    </rPh>
    <rPh sb="2" eb="3">
      <t>ナド</t>
    </rPh>
    <rPh sb="4" eb="5">
      <t>ハ</t>
    </rPh>
    <phoneticPr fontId="1"/>
  </si>
  <si>
    <t>車両及びヒト消毒</t>
    <rPh sb="0" eb="2">
      <t>シャリョウ</t>
    </rPh>
    <rPh sb="2" eb="3">
      <t>オヨ</t>
    </rPh>
    <rPh sb="6" eb="8">
      <t>ショウドク</t>
    </rPh>
    <phoneticPr fontId="1"/>
  </si>
  <si>
    <t>動力噴霧機　電池式動噴</t>
    <rPh sb="0" eb="2">
      <t>ドウリョク</t>
    </rPh>
    <rPh sb="2" eb="5">
      <t>フンムキ</t>
    </rPh>
    <phoneticPr fontId="1"/>
  </si>
  <si>
    <t>ヒト・モノ消毒用</t>
    <rPh sb="5" eb="8">
      <t>ショウドクヨウ</t>
    </rPh>
    <phoneticPr fontId="1"/>
  </si>
  <si>
    <t>消毒薬作成水運搬等</t>
    <rPh sb="0" eb="2">
      <t>ショウドク</t>
    </rPh>
    <rPh sb="2" eb="3">
      <t>クスリ</t>
    </rPh>
    <rPh sb="3" eb="5">
      <t>サクセイ</t>
    </rPh>
    <rPh sb="5" eb="6">
      <t>ミズ</t>
    </rPh>
    <rPh sb="6" eb="8">
      <t>ウンパン</t>
    </rPh>
    <rPh sb="8" eb="9">
      <t>ナド</t>
    </rPh>
    <phoneticPr fontId="1"/>
  </si>
  <si>
    <t>233と同</t>
    <rPh sb="4" eb="5">
      <t>オナ</t>
    </rPh>
    <phoneticPr fontId="1"/>
  </si>
  <si>
    <t>消毒用マット</t>
    <rPh sb="0" eb="2">
      <t>ショウドク</t>
    </rPh>
    <rPh sb="2" eb="3">
      <t>ヨウ</t>
    </rPh>
    <phoneticPr fontId="1"/>
  </si>
  <si>
    <t>作業者靴底消毒用</t>
    <rPh sb="0" eb="3">
      <t>サギョウシャ</t>
    </rPh>
    <rPh sb="3" eb="5">
      <t>クツゾコ</t>
    </rPh>
    <rPh sb="5" eb="7">
      <t>ショウドク</t>
    </rPh>
    <rPh sb="7" eb="8">
      <t>ヨウ</t>
    </rPh>
    <phoneticPr fontId="1"/>
  </si>
  <si>
    <t>動力噴霧機　動噴</t>
    <rPh sb="0" eb="2">
      <t>ドウリョク</t>
    </rPh>
    <rPh sb="2" eb="5">
      <t>フンムキ</t>
    </rPh>
    <phoneticPr fontId="1"/>
  </si>
  <si>
    <t>車両消毒及び靴底消毒等用</t>
    <rPh sb="0" eb="2">
      <t>シャリョウ</t>
    </rPh>
    <rPh sb="2" eb="4">
      <t>ショウドク</t>
    </rPh>
    <rPh sb="4" eb="5">
      <t>オヨ</t>
    </rPh>
    <rPh sb="6" eb="8">
      <t>クツゾコ</t>
    </rPh>
    <rPh sb="8" eb="10">
      <t>ショウドク</t>
    </rPh>
    <rPh sb="10" eb="11">
      <t>ナド</t>
    </rPh>
    <rPh sb="11" eb="12">
      <t>ヨウ</t>
    </rPh>
    <phoneticPr fontId="1"/>
  </si>
  <si>
    <t>貯水タンク</t>
    <rPh sb="0" eb="2">
      <t>チョスイ</t>
    </rPh>
    <phoneticPr fontId="1"/>
  </si>
  <si>
    <t>車両消毒用</t>
  </si>
  <si>
    <t>動力噴霧機　セット動噴</t>
    <rPh sb="0" eb="2">
      <t>ドウリョク</t>
    </rPh>
    <rPh sb="2" eb="5">
      <t>フンムキ</t>
    </rPh>
    <phoneticPr fontId="1"/>
  </si>
  <si>
    <t>機</t>
    <rPh sb="0" eb="1">
      <t>キ</t>
    </rPh>
    <phoneticPr fontId="1"/>
  </si>
  <si>
    <t>車両消毒用</t>
    <rPh sb="0" eb="2">
      <t>シャリョウ</t>
    </rPh>
    <rPh sb="2" eb="4">
      <t>ショウドク</t>
    </rPh>
    <rPh sb="4" eb="5">
      <t>ヨウ</t>
    </rPh>
    <phoneticPr fontId="1"/>
  </si>
  <si>
    <t>ブラシ（長靴底等用）</t>
    <rPh sb="6" eb="7">
      <t>ソコ</t>
    </rPh>
    <rPh sb="7" eb="8">
      <t>ナド</t>
    </rPh>
    <rPh sb="8" eb="9">
      <t>ヨウ</t>
    </rPh>
    <phoneticPr fontId="1"/>
  </si>
  <si>
    <t>移</t>
    <rPh sb="0" eb="1">
      <t>ワタル</t>
    </rPh>
    <phoneticPr fontId="1"/>
  </si>
  <si>
    <t>ミスト機(電気）</t>
    <rPh sb="3" eb="4">
      <t>キ</t>
    </rPh>
    <rPh sb="5" eb="7">
      <t>デンキ</t>
    </rPh>
    <phoneticPr fontId="1"/>
  </si>
  <si>
    <t>ヒト外装消毒用</t>
    <rPh sb="2" eb="4">
      <t>ガイソウ</t>
    </rPh>
    <rPh sb="4" eb="6">
      <t>ショウドク</t>
    </rPh>
    <rPh sb="6" eb="7">
      <t>ヨウ</t>
    </rPh>
    <phoneticPr fontId="1"/>
  </si>
  <si>
    <t>踏み込み消毒槽</t>
    <rPh sb="0" eb="1">
      <t>フ</t>
    </rPh>
    <rPh sb="2" eb="3">
      <t>コ</t>
    </rPh>
    <rPh sb="4" eb="6">
      <t>ショウドク</t>
    </rPh>
    <rPh sb="6" eb="7">
      <t>ソウ</t>
    </rPh>
    <phoneticPr fontId="1"/>
  </si>
  <si>
    <t>靴底消毒用</t>
    <rPh sb="0" eb="2">
      <t>クツゾコ</t>
    </rPh>
    <rPh sb="2" eb="4">
      <t>ショウドク</t>
    </rPh>
    <rPh sb="4" eb="5">
      <t>ヨウ</t>
    </rPh>
    <phoneticPr fontId="1"/>
  </si>
  <si>
    <t>簡易ハウス</t>
    <rPh sb="0" eb="2">
      <t>カンイ</t>
    </rPh>
    <phoneticPr fontId="1"/>
  </si>
  <si>
    <t>殺処分</t>
    <rPh sb="0" eb="1">
      <t>サツ</t>
    </rPh>
    <rPh sb="1" eb="3">
      <t>ショブン</t>
    </rPh>
    <phoneticPr fontId="1"/>
  </si>
  <si>
    <t>炭酸ガス台車</t>
    <rPh sb="0" eb="2">
      <t>タンサン</t>
    </rPh>
    <rPh sb="4" eb="6">
      <t>ダイシャ</t>
    </rPh>
    <phoneticPr fontId="1"/>
  </si>
  <si>
    <t>炭酸ボンベ用運搬台車</t>
    <rPh sb="0" eb="2">
      <t>タンサン</t>
    </rPh>
    <rPh sb="5" eb="6">
      <t>ヨウ</t>
    </rPh>
    <rPh sb="6" eb="8">
      <t>ウンパン</t>
    </rPh>
    <rPh sb="8" eb="10">
      <t>ダイシャ</t>
    </rPh>
    <phoneticPr fontId="1"/>
  </si>
  <si>
    <t>炭酸ガス</t>
    <rPh sb="0" eb="2">
      <t>タンサン</t>
    </rPh>
    <phoneticPr fontId="1"/>
  </si>
  <si>
    <t>業者と24時間供給体制を構築済み</t>
    <rPh sb="0" eb="2">
      <t>ギョウシャ</t>
    </rPh>
    <rPh sb="5" eb="7">
      <t>ジカン</t>
    </rPh>
    <rPh sb="7" eb="9">
      <t>キョウキュウ</t>
    </rPh>
    <rPh sb="9" eb="11">
      <t>タイセイ</t>
    </rPh>
    <rPh sb="12" eb="14">
      <t>コウチク</t>
    </rPh>
    <rPh sb="14" eb="15">
      <t>ズ</t>
    </rPh>
    <phoneticPr fontId="1"/>
  </si>
  <si>
    <t>2,000羽分・業者と供給体制整備済み</t>
    <rPh sb="5" eb="6">
      <t>ハネ</t>
    </rPh>
    <rPh sb="6" eb="7">
      <t>ブン</t>
    </rPh>
    <rPh sb="8" eb="10">
      <t>ギョウシャ</t>
    </rPh>
    <rPh sb="11" eb="13">
      <t>キョウキュウ</t>
    </rPh>
    <rPh sb="13" eb="15">
      <t>タイセイ</t>
    </rPh>
    <rPh sb="15" eb="17">
      <t>セイビ</t>
    </rPh>
    <rPh sb="17" eb="18">
      <t>ズ</t>
    </rPh>
    <phoneticPr fontId="1"/>
  </si>
  <si>
    <t>炭酸ガスボンベ用ノズル</t>
    <rPh sb="0" eb="2">
      <t>タンサン</t>
    </rPh>
    <rPh sb="7" eb="8">
      <t>ヨウ</t>
    </rPh>
    <phoneticPr fontId="1"/>
  </si>
  <si>
    <t>殺処分用</t>
    <rPh sb="0" eb="1">
      <t>サツ</t>
    </rPh>
    <rPh sb="1" eb="3">
      <t>ショブン</t>
    </rPh>
    <rPh sb="3" eb="4">
      <t>ヨウ</t>
    </rPh>
    <phoneticPr fontId="1"/>
  </si>
  <si>
    <t>台車</t>
    <rPh sb="0" eb="2">
      <t>ダイシャ</t>
    </rPh>
    <phoneticPr fontId="1"/>
  </si>
  <si>
    <t>鶏舎内で鶏入りﾎﾟﾘﾊﾞｹﾂの運搬用</t>
    <rPh sb="0" eb="3">
      <t>ケイシャナイ</t>
    </rPh>
    <rPh sb="4" eb="5">
      <t>ニワトリ</t>
    </rPh>
    <rPh sb="5" eb="6">
      <t>イ</t>
    </rPh>
    <rPh sb="15" eb="18">
      <t>ウンパンヨウ</t>
    </rPh>
    <phoneticPr fontId="1"/>
  </si>
  <si>
    <t>死亡鶏入れ</t>
    <rPh sb="0" eb="2">
      <t>シボウ</t>
    </rPh>
    <rPh sb="2" eb="3">
      <t>ニワトリ</t>
    </rPh>
    <rPh sb="3" eb="4">
      <t>イ</t>
    </rPh>
    <phoneticPr fontId="1"/>
  </si>
  <si>
    <t>要？</t>
    <rPh sb="0" eb="1">
      <t>ヨウ</t>
    </rPh>
    <phoneticPr fontId="1"/>
  </si>
  <si>
    <t>カウンター</t>
  </si>
  <si>
    <t>1個</t>
  </si>
  <si>
    <t>処分畜カウント用</t>
    <rPh sb="0" eb="2">
      <t>ショブン</t>
    </rPh>
    <rPh sb="2" eb="3">
      <t>チク</t>
    </rPh>
    <rPh sb="7" eb="8">
      <t>ヨウ</t>
    </rPh>
    <phoneticPr fontId="1"/>
  </si>
  <si>
    <t>フレコンに投入量記入等</t>
    <rPh sb="5" eb="8">
      <t>トウニュウリョウ</t>
    </rPh>
    <rPh sb="8" eb="10">
      <t>キニュウ</t>
    </rPh>
    <rPh sb="10" eb="11">
      <t>ナド</t>
    </rPh>
    <phoneticPr fontId="1"/>
  </si>
  <si>
    <t>規制・環境
整備関連</t>
    <rPh sb="0" eb="2">
      <t>キセイ</t>
    </rPh>
    <rPh sb="3" eb="5">
      <t>カンキョウ</t>
    </rPh>
    <rPh sb="6" eb="8">
      <t>セイビ</t>
    </rPh>
    <rPh sb="8" eb="10">
      <t>カンレン</t>
    </rPh>
    <phoneticPr fontId="1"/>
  </si>
  <si>
    <t>パイロン（ウエイト付）</t>
    <rPh sb="9" eb="10">
      <t>ツ</t>
    </rPh>
    <phoneticPr fontId="1"/>
  </si>
  <si>
    <t>環境整備・区域区分用</t>
    <rPh sb="0" eb="2">
      <t>カンキョウ</t>
    </rPh>
    <rPh sb="2" eb="4">
      <t>セイビ</t>
    </rPh>
    <rPh sb="5" eb="7">
      <t>クイキ</t>
    </rPh>
    <rPh sb="7" eb="9">
      <t>クブン</t>
    </rPh>
    <rPh sb="9" eb="10">
      <t>ヨウ</t>
    </rPh>
    <phoneticPr fontId="1"/>
  </si>
  <si>
    <t>規制用ロープ・危険箇所掲示等</t>
    <rPh sb="0" eb="2">
      <t>キセイ</t>
    </rPh>
    <rPh sb="2" eb="3">
      <t>ヨウ</t>
    </rPh>
    <rPh sb="7" eb="9">
      <t>キケン</t>
    </rPh>
    <rPh sb="9" eb="11">
      <t>カショ</t>
    </rPh>
    <rPh sb="11" eb="13">
      <t>ケイジ</t>
    </rPh>
    <rPh sb="13" eb="14">
      <t>ナド</t>
    </rPh>
    <phoneticPr fontId="1"/>
  </si>
  <si>
    <t>反射ベスト</t>
    <rPh sb="0" eb="2">
      <t>ハンシャ</t>
    </rPh>
    <phoneticPr fontId="1"/>
  </si>
  <si>
    <t>着</t>
    <rPh sb="0" eb="1">
      <t>チャク</t>
    </rPh>
    <phoneticPr fontId="1"/>
  </si>
  <si>
    <t>規制・車両誘導者使用</t>
    <rPh sb="0" eb="2">
      <t>キセイ</t>
    </rPh>
    <rPh sb="3" eb="5">
      <t>シャリョウ</t>
    </rPh>
    <rPh sb="5" eb="7">
      <t>ユウドウ</t>
    </rPh>
    <rPh sb="7" eb="8">
      <t>シャ</t>
    </rPh>
    <rPh sb="8" eb="10">
      <t>シヨウ</t>
    </rPh>
    <phoneticPr fontId="1"/>
  </si>
  <si>
    <t>誘導ライト</t>
    <rPh sb="0" eb="2">
      <t>ユウドウ</t>
    </rPh>
    <phoneticPr fontId="1"/>
  </si>
  <si>
    <t>規制線テープ（立ち入り禁止）</t>
    <rPh sb="0" eb="3">
      <t>キセイセン</t>
    </rPh>
    <rPh sb="7" eb="8">
      <t>タ</t>
    </rPh>
    <rPh sb="9" eb="10">
      <t>イ</t>
    </rPh>
    <rPh sb="11" eb="13">
      <t>キンシ</t>
    </rPh>
    <phoneticPr fontId="1"/>
  </si>
  <si>
    <t>発生農場ゾーンニング用</t>
    <rPh sb="0" eb="2">
      <t>ハッセイ</t>
    </rPh>
    <rPh sb="2" eb="4">
      <t>ノウジョウ</t>
    </rPh>
    <rPh sb="10" eb="11">
      <t>ヨウ</t>
    </rPh>
    <phoneticPr fontId="1"/>
  </si>
  <si>
    <t>ブルーシート（小）</t>
    <rPh sb="7" eb="8">
      <t>ショウ</t>
    </rPh>
    <phoneticPr fontId="1"/>
  </si>
  <si>
    <t>仕切り・テント下・荷台覆等に使用</t>
    <rPh sb="0" eb="2">
      <t>シキ</t>
    </rPh>
    <rPh sb="7" eb="8">
      <t>シタ</t>
    </rPh>
    <rPh sb="9" eb="11">
      <t>ニダイ</t>
    </rPh>
    <rPh sb="11" eb="12">
      <t>オオ</t>
    </rPh>
    <rPh sb="12" eb="13">
      <t>ナド</t>
    </rPh>
    <rPh sb="14" eb="16">
      <t>シヨウ</t>
    </rPh>
    <phoneticPr fontId="1"/>
  </si>
  <si>
    <t>鉄杭</t>
    <rPh sb="0" eb="1">
      <t>テツ</t>
    </rPh>
    <rPh sb="1" eb="2">
      <t>クイ</t>
    </rPh>
    <phoneticPr fontId="1"/>
  </si>
  <si>
    <t>目張り用テープ</t>
    <rPh sb="0" eb="2">
      <t>メバ</t>
    </rPh>
    <rPh sb="3" eb="4">
      <t>ヨウ</t>
    </rPh>
    <phoneticPr fontId="1"/>
  </si>
  <si>
    <t>布ｶﾞﾑﾃｰﾌﾟ</t>
    <rPh sb="0" eb="1">
      <t>ヌノ</t>
    </rPh>
    <phoneticPr fontId="1"/>
  </si>
  <si>
    <t>防疫作業従事者防護資材目張り用</t>
    <rPh sb="0" eb="2">
      <t>ボウエキ</t>
    </rPh>
    <rPh sb="2" eb="4">
      <t>サギョウ</t>
    </rPh>
    <rPh sb="4" eb="7">
      <t>ジュウジシャ</t>
    </rPh>
    <rPh sb="7" eb="9">
      <t>ボウゴ</t>
    </rPh>
    <rPh sb="9" eb="11">
      <t>シザイ</t>
    </rPh>
    <rPh sb="11" eb="13">
      <t>メバ</t>
    </rPh>
    <rPh sb="14" eb="15">
      <t>ヨウ</t>
    </rPh>
    <phoneticPr fontId="1"/>
  </si>
  <si>
    <t>208と同</t>
    <rPh sb="4" eb="5">
      <t>オナ</t>
    </rPh>
    <phoneticPr fontId="1"/>
  </si>
  <si>
    <t>ハンドスプレー</t>
  </si>
  <si>
    <t>PPE脱用・体温計拭き取り等</t>
    <rPh sb="3" eb="4">
      <t>ダツ</t>
    </rPh>
    <rPh sb="4" eb="5">
      <t>ヨウ</t>
    </rPh>
    <rPh sb="6" eb="9">
      <t>タイオンケイ</t>
    </rPh>
    <rPh sb="9" eb="10">
      <t>フ</t>
    </rPh>
    <rPh sb="11" eb="12">
      <t>ト</t>
    </rPh>
    <rPh sb="13" eb="14">
      <t>ナド</t>
    </rPh>
    <phoneticPr fontId="1"/>
  </si>
  <si>
    <t>手指消毒薬</t>
    <rPh sb="0" eb="2">
      <t>シュシ</t>
    </rPh>
    <rPh sb="2" eb="4">
      <t>ショウドク</t>
    </rPh>
    <rPh sb="4" eb="5">
      <t>ヤク</t>
    </rPh>
    <phoneticPr fontId="1"/>
  </si>
  <si>
    <t>PPE脱用（802補充用）・体温計拭き取り等</t>
    <rPh sb="3" eb="4">
      <t>ダツ</t>
    </rPh>
    <rPh sb="4" eb="5">
      <t>ヨウ</t>
    </rPh>
    <rPh sb="9" eb="11">
      <t>ホジュウ</t>
    </rPh>
    <rPh sb="11" eb="12">
      <t>ヨウ</t>
    </rPh>
    <phoneticPr fontId="1"/>
  </si>
  <si>
    <t>使用済み防護服等廃棄、ゴミ回収、うがい液受け等</t>
    <rPh sb="0" eb="3">
      <t>シヨウズ</t>
    </rPh>
    <rPh sb="4" eb="7">
      <t>ボウゴフク</t>
    </rPh>
    <rPh sb="7" eb="8">
      <t>ナド</t>
    </rPh>
    <rPh sb="8" eb="10">
      <t>ハイキ</t>
    </rPh>
    <rPh sb="13" eb="15">
      <t>カイシュウ</t>
    </rPh>
    <rPh sb="19" eb="20">
      <t>エキ</t>
    </rPh>
    <rPh sb="20" eb="21">
      <t>ウ</t>
    </rPh>
    <rPh sb="22" eb="23">
      <t>ナド</t>
    </rPh>
    <phoneticPr fontId="1"/>
  </si>
  <si>
    <t>貯水タンク(コックあり）</t>
    <rPh sb="0" eb="2">
      <t>チョスイ</t>
    </rPh>
    <phoneticPr fontId="1"/>
  </si>
  <si>
    <t>手洗い、洗顔用水入</t>
    <rPh sb="0" eb="2">
      <t>テアラ</t>
    </rPh>
    <rPh sb="4" eb="7">
      <t>センガンヨウ</t>
    </rPh>
    <rPh sb="7" eb="8">
      <t>ミズ</t>
    </rPh>
    <rPh sb="8" eb="9">
      <t>イ</t>
    </rPh>
    <phoneticPr fontId="1"/>
  </si>
  <si>
    <t>トング（火ハサミ）</t>
  </si>
  <si>
    <t>PPE脱後の防護服等回収用</t>
    <rPh sb="3" eb="4">
      <t>ダツ</t>
    </rPh>
    <rPh sb="4" eb="5">
      <t>ゴ</t>
    </rPh>
    <rPh sb="6" eb="9">
      <t>ボウゴフク</t>
    </rPh>
    <rPh sb="9" eb="10">
      <t>ナド</t>
    </rPh>
    <rPh sb="10" eb="12">
      <t>カイシュウ</t>
    </rPh>
    <rPh sb="12" eb="13">
      <t>ヨウ</t>
    </rPh>
    <phoneticPr fontId="1"/>
  </si>
  <si>
    <t>うがい液入れ</t>
    <rPh sb="3" eb="4">
      <t>エキ</t>
    </rPh>
    <rPh sb="4" eb="5">
      <t>イ</t>
    </rPh>
    <phoneticPr fontId="1"/>
  </si>
  <si>
    <t>折りたたみタンク</t>
    <rPh sb="0" eb="1">
      <t>オ</t>
    </rPh>
    <phoneticPr fontId="1"/>
  </si>
  <si>
    <t>うがい用水、飲水用</t>
    <rPh sb="3" eb="4">
      <t>ヨウ</t>
    </rPh>
    <rPh sb="4" eb="5">
      <t>ミズ</t>
    </rPh>
    <rPh sb="6" eb="9">
      <t>ノミミズヨウ</t>
    </rPh>
    <phoneticPr fontId="1"/>
  </si>
  <si>
    <t>その他</t>
    <rPh sb="2" eb="3">
      <t>ホカ</t>
    </rPh>
    <phoneticPr fontId="1"/>
  </si>
  <si>
    <t>牛保定（5m/頭）※口蹄疫</t>
    <rPh sb="10" eb="13">
      <t>コウテイエキ</t>
    </rPh>
    <phoneticPr fontId="1"/>
  </si>
  <si>
    <t>消毒薬</t>
    <rPh sb="0" eb="2">
      <t>ショウドク</t>
    </rPh>
    <rPh sb="2" eb="3">
      <t>ヤク</t>
    </rPh>
    <phoneticPr fontId="1"/>
  </si>
  <si>
    <t>殺処分薬品</t>
    <rPh sb="0" eb="1">
      <t>サツ</t>
    </rPh>
    <rPh sb="1" eb="3">
      <t>ショブン</t>
    </rPh>
    <rPh sb="3" eb="5">
      <t>ヤクヒン</t>
    </rPh>
    <phoneticPr fontId="1"/>
  </si>
  <si>
    <t>疑似患畜等殺処分
（堆肥汚染物品等含）</t>
    <rPh sb="0" eb="2">
      <t>ギジ</t>
    </rPh>
    <rPh sb="2" eb="4">
      <t>カンチク</t>
    </rPh>
    <rPh sb="4" eb="5">
      <t>トウ</t>
    </rPh>
    <rPh sb="5" eb="6">
      <t>サツ</t>
    </rPh>
    <rPh sb="6" eb="8">
      <t>ショブン</t>
    </rPh>
    <rPh sb="10" eb="12">
      <t>タイヒ</t>
    </rPh>
    <rPh sb="12" eb="14">
      <t>オセン</t>
    </rPh>
    <rPh sb="14" eb="16">
      <t>ブッピン</t>
    </rPh>
    <rPh sb="16" eb="17">
      <t>ナド</t>
    </rPh>
    <rPh sb="17" eb="18">
      <t>フク</t>
    </rPh>
    <phoneticPr fontId="1"/>
  </si>
  <si>
    <t>カ所数</t>
    <rPh sb="1" eb="2">
      <t>ショ</t>
    </rPh>
    <rPh sb="2" eb="3">
      <t>スウ</t>
    </rPh>
    <phoneticPr fontId="1"/>
  </si>
  <si>
    <t>家畜防疫員</t>
    <rPh sb="0" eb="2">
      <t>カチク</t>
    </rPh>
    <rPh sb="2" eb="5">
      <t>ボウエキイン</t>
    </rPh>
    <phoneticPr fontId="1"/>
  </si>
  <si>
    <t>家保</t>
    <rPh sb="0" eb="2">
      <t>カホ</t>
    </rPh>
    <phoneticPr fontId="1"/>
  </si>
  <si>
    <t>B-SAT</t>
    <phoneticPr fontId="1"/>
  </si>
  <si>
    <t>農業土木</t>
    <rPh sb="0" eb="2">
      <t>ノウギョウ</t>
    </rPh>
    <rPh sb="2" eb="4">
      <t>ドボク</t>
    </rPh>
    <phoneticPr fontId="1"/>
  </si>
  <si>
    <t>局職員</t>
    <rPh sb="0" eb="1">
      <t>キョク</t>
    </rPh>
    <rPh sb="1" eb="3">
      <t>ショクイン</t>
    </rPh>
    <phoneticPr fontId="1"/>
  </si>
  <si>
    <t>当該局内</t>
    <rPh sb="3" eb="4">
      <t>ナイ</t>
    </rPh>
    <phoneticPr fontId="1"/>
  </si>
  <si>
    <t>保健所</t>
    <rPh sb="0" eb="3">
      <t>ホケンショ</t>
    </rPh>
    <phoneticPr fontId="1"/>
  </si>
  <si>
    <t>他局</t>
    <rPh sb="0" eb="1">
      <t>ホカ</t>
    </rPh>
    <rPh sb="1" eb="2">
      <t>キョク</t>
    </rPh>
    <phoneticPr fontId="1"/>
  </si>
  <si>
    <t>市町村</t>
    <rPh sb="0" eb="3">
      <t>シチョウソン</t>
    </rPh>
    <phoneticPr fontId="1"/>
  </si>
  <si>
    <t>他</t>
    <rPh sb="0" eb="1">
      <t>ホカ</t>
    </rPh>
    <phoneticPr fontId="1"/>
  </si>
  <si>
    <t>農場内
（除　評価）</t>
    <rPh sb="0" eb="3">
      <t>ノウジョウナイ</t>
    </rPh>
    <rPh sb="5" eb="6">
      <t>ノゾ</t>
    </rPh>
    <rPh sb="7" eb="9">
      <t>ヒョウカ</t>
    </rPh>
    <phoneticPr fontId="1"/>
  </si>
  <si>
    <t>疑い疾病名</t>
    <rPh sb="0" eb="1">
      <t>ウタガ</t>
    </rPh>
    <rPh sb="2" eb="4">
      <t>シッペイ</t>
    </rPh>
    <rPh sb="4" eb="5">
      <t>メイ</t>
    </rPh>
    <phoneticPr fontId="1"/>
  </si>
  <si>
    <t>○疑い事例農場概要</t>
    <rPh sb="1" eb="2">
      <t>ウタガ</t>
    </rPh>
    <rPh sb="3" eb="5">
      <t>ジレイ</t>
    </rPh>
    <rPh sb="5" eb="7">
      <t>ノウジョウ</t>
    </rPh>
    <rPh sb="7" eb="9">
      <t>ガイヨウ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</si>
  <si>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</si>
  <si>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（午前・午後）　　　　　時　　　　分</t>
    <rPh sb="1" eb="3">
      <t>ゴゼン</t>
    </rPh>
    <rPh sb="4" eb="6">
      <t>ゴゴ</t>
    </rPh>
    <rPh sb="12" eb="13">
      <t>ジ</t>
    </rPh>
    <rPh sb="17" eb="18">
      <t>フン</t>
    </rPh>
    <phoneticPr fontId="1"/>
  </si>
  <si>
    <t>○1次防疫作業支援者及び防疫作業従事者動員計画案（概算）</t>
    <rPh sb="2" eb="3">
      <t>ジ</t>
    </rPh>
    <rPh sb="3" eb="5">
      <t>ボウエキ</t>
    </rPh>
    <rPh sb="5" eb="7">
      <t>サギョウ</t>
    </rPh>
    <rPh sb="7" eb="10">
      <t>シエンシャ</t>
    </rPh>
    <rPh sb="10" eb="11">
      <t>オヨ</t>
    </rPh>
    <rPh sb="12" eb="14">
      <t>ボウエキ</t>
    </rPh>
    <rPh sb="14" eb="16">
      <t>サギョウ</t>
    </rPh>
    <rPh sb="16" eb="19">
      <t>ジュウジシャ</t>
    </rPh>
    <rPh sb="19" eb="21">
      <t>ドウイン</t>
    </rPh>
    <rPh sb="21" eb="24">
      <t>ケイカクアン</t>
    </rPh>
    <rPh sb="25" eb="27">
      <t>ガイサン</t>
    </rPh>
    <phoneticPr fontId="1"/>
  </si>
  <si>
    <t>○検査結果判明時間（予定）</t>
    <rPh sb="1" eb="3">
      <t>ケンサ</t>
    </rPh>
    <rPh sb="3" eb="5">
      <t>ケッカ</t>
    </rPh>
    <rPh sb="5" eb="7">
      <t>ハンメイ</t>
    </rPh>
    <rPh sb="7" eb="9">
      <t>ジカン</t>
    </rPh>
    <rPh sb="10" eb="12">
      <t>ヨテイ</t>
    </rPh>
    <phoneticPr fontId="1"/>
  </si>
  <si>
    <t>（　　無　　・　　有　　有りの場合、最大使用アンペア数：　　　　　　　　　　A）</t>
    <rPh sb="3" eb="4">
      <t>ナ</t>
    </rPh>
    <rPh sb="9" eb="10">
      <t>ア</t>
    </rPh>
    <rPh sb="12" eb="13">
      <t>ア</t>
    </rPh>
    <rPh sb="15" eb="17">
      <t>バアイ</t>
    </rPh>
    <rPh sb="18" eb="20">
      <t>サイダイ</t>
    </rPh>
    <rPh sb="20" eb="22">
      <t>シヨウ</t>
    </rPh>
    <rPh sb="26" eb="27">
      <t>スウ</t>
    </rPh>
    <phoneticPr fontId="1"/>
  </si>
  <si>
    <t>必要数（埋却地を除く）</t>
    <rPh sb="0" eb="3">
      <t>ヒツヨウスウ</t>
    </rPh>
    <rPh sb="4" eb="6">
      <t>マイキャク</t>
    </rPh>
    <rPh sb="6" eb="7">
      <t>チ</t>
    </rPh>
    <rPh sb="8" eb="9">
      <t>ノゾ</t>
    </rPh>
    <phoneticPr fontId="1"/>
  </si>
  <si>
    <t>隣接の人家状況（距離・戸数）</t>
    <rPh sb="0" eb="2">
      <t>リンセツ</t>
    </rPh>
    <rPh sb="3" eb="5">
      <t>ジンカ</t>
    </rPh>
    <rPh sb="5" eb="7">
      <t>ジョウキョウ</t>
    </rPh>
    <rPh sb="8" eb="10">
      <t>キョリ</t>
    </rPh>
    <rPh sb="11" eb="13">
      <t>コスウ</t>
    </rPh>
    <phoneticPr fontId="1"/>
  </si>
  <si>
    <t>（　　無　　・　　有　　有りの場合、最大使用アンペア数：　　　　　　　　　　Ａ）</t>
    <rPh sb="3" eb="4">
      <t>ナ</t>
    </rPh>
    <rPh sb="9" eb="10">
      <t>ア</t>
    </rPh>
    <rPh sb="12" eb="13">
      <t>ア</t>
    </rPh>
    <rPh sb="15" eb="17">
      <t>バアイ</t>
    </rPh>
    <rPh sb="18" eb="20">
      <t>サイダイ</t>
    </rPh>
    <rPh sb="20" eb="22">
      <t>シヨウ</t>
    </rPh>
    <rPh sb="26" eb="27">
      <t>スウ</t>
    </rPh>
    <phoneticPr fontId="1"/>
  </si>
  <si>
    <t>集会場等施設撤収完了</t>
    <rPh sb="0" eb="3">
      <t>シュウカイジョウ</t>
    </rPh>
    <rPh sb="3" eb="4">
      <t>ナド</t>
    </rPh>
    <rPh sb="6" eb="8">
      <t>テッシュウ</t>
    </rPh>
    <phoneticPr fontId="1"/>
  </si>
  <si>
    <t>添付資料</t>
    <rPh sb="0" eb="2">
      <t>テンプ</t>
    </rPh>
    <rPh sb="2" eb="4">
      <t>シリョウ</t>
    </rPh>
    <phoneticPr fontId="1"/>
  </si>
  <si>
    <t>様式</t>
    <rPh sb="0" eb="2">
      <t>ヨウシキ</t>
    </rPh>
    <phoneticPr fontId="1"/>
  </si>
  <si>
    <t>（　　）</t>
    <phoneticPr fontId="1"/>
  </si>
  <si>
    <t>○主な関係機関連鎖先</t>
    <rPh sb="1" eb="2">
      <t>オモ</t>
    </rPh>
    <rPh sb="3" eb="5">
      <t>カンケイ</t>
    </rPh>
    <rPh sb="5" eb="7">
      <t>キカン</t>
    </rPh>
    <rPh sb="7" eb="9">
      <t>レンサ</t>
    </rPh>
    <rPh sb="9" eb="10">
      <t>サキ</t>
    </rPh>
    <phoneticPr fontId="1"/>
  </si>
  <si>
    <t>○○</t>
    <phoneticPr fontId="1"/>
  </si>
  <si>
    <t>振興局</t>
    <rPh sb="0" eb="2">
      <t>シンコウ</t>
    </rPh>
    <rPh sb="2" eb="3">
      <t>キョク</t>
    </rPh>
    <phoneticPr fontId="1"/>
  </si>
  <si>
    <t>総務</t>
    <rPh sb="0" eb="2">
      <t>ソウム</t>
    </rPh>
    <phoneticPr fontId="1"/>
  </si>
  <si>
    <t>生産流通班</t>
    <rPh sb="0" eb="2">
      <t>セイサン</t>
    </rPh>
    <rPh sb="2" eb="4">
      <t>リュウツウ</t>
    </rPh>
    <rPh sb="4" eb="5">
      <t>ハン</t>
    </rPh>
    <phoneticPr fontId="1"/>
  </si>
  <si>
    <t>農林土木</t>
    <rPh sb="0" eb="2">
      <t>ノウリン</t>
    </rPh>
    <rPh sb="2" eb="4">
      <t>ドボク</t>
    </rPh>
    <phoneticPr fontId="1"/>
  </si>
  <si>
    <t>保健所</t>
    <rPh sb="0" eb="2">
      <t>ホケン</t>
    </rPh>
    <rPh sb="2" eb="3">
      <t>ショ</t>
    </rPh>
    <phoneticPr fontId="1"/>
  </si>
  <si>
    <t>家畜保健衛生所</t>
    <rPh sb="0" eb="2">
      <t>カチク</t>
    </rPh>
    <rPh sb="2" eb="4">
      <t>ホケン</t>
    </rPh>
    <rPh sb="4" eb="6">
      <t>エイセイ</t>
    </rPh>
    <rPh sb="6" eb="7">
      <t>ショ</t>
    </rPh>
    <phoneticPr fontId="1"/>
  </si>
  <si>
    <t>土木事務所</t>
    <rPh sb="0" eb="2">
      <t>ドボク</t>
    </rPh>
    <rPh sb="2" eb="4">
      <t>ジム</t>
    </rPh>
    <rPh sb="4" eb="5">
      <t>ショ</t>
    </rPh>
    <phoneticPr fontId="1"/>
  </si>
  <si>
    <t>市</t>
    <rPh sb="0" eb="1">
      <t>シ</t>
    </rPh>
    <phoneticPr fontId="1"/>
  </si>
  <si>
    <t>ＴＥＬ</t>
    <phoneticPr fontId="1"/>
  </si>
  <si>
    <t>ＦＡＸ</t>
    <phoneticPr fontId="1"/>
  </si>
  <si>
    <t>他</t>
    <rPh sb="0" eb="1">
      <t>ホカ</t>
    </rPh>
    <phoneticPr fontId="1"/>
  </si>
  <si>
    <t>○所要時間</t>
    <rPh sb="1" eb="3">
      <t>ショヨウ</t>
    </rPh>
    <rPh sb="3" eb="5">
      <t>ジカン</t>
    </rPh>
    <phoneticPr fontId="1"/>
  </si>
  <si>
    <t>○防疫作業従事者</t>
    <rPh sb="1" eb="3">
      <t>ボウエキ</t>
    </rPh>
    <rPh sb="3" eb="5">
      <t>サギョウ</t>
    </rPh>
    <rPh sb="5" eb="8">
      <t>ジュウジシャ</t>
    </rPh>
    <phoneticPr fontId="1"/>
  </si>
  <si>
    <t>ﾀｲﾑｽｹｼﾞｭｰﾙ</t>
    <phoneticPr fontId="1"/>
  </si>
  <si>
    <t>クリーンゾーン</t>
    <phoneticPr fontId="1"/>
  </si>
  <si>
    <t>B-SAT</t>
    <phoneticPr fontId="1"/>
  </si>
  <si>
    <t>計画書外に要作成物</t>
    <rPh sb="0" eb="3">
      <t>ケイカクショ</t>
    </rPh>
    <rPh sb="3" eb="4">
      <t>ガイ</t>
    </rPh>
    <rPh sb="5" eb="6">
      <t>ヨウ</t>
    </rPh>
    <rPh sb="6" eb="8">
      <t>サクセイ</t>
    </rPh>
    <rPh sb="8" eb="9">
      <t>ブツ</t>
    </rPh>
    <phoneticPr fontId="1"/>
  </si>
  <si>
    <t>農場概要</t>
    <rPh sb="0" eb="2">
      <t>ノウジョウ</t>
    </rPh>
    <rPh sb="2" eb="4">
      <t>ガイヨウ</t>
    </rPh>
    <phoneticPr fontId="1"/>
  </si>
  <si>
    <t>農場詳細</t>
    <rPh sb="0" eb="2">
      <t>ノウジョウ</t>
    </rPh>
    <rPh sb="2" eb="4">
      <t>ショウサイ</t>
    </rPh>
    <phoneticPr fontId="1"/>
  </si>
  <si>
    <t>様式３</t>
    <rPh sb="0" eb="2">
      <t>ヨウシキ</t>
    </rPh>
    <phoneticPr fontId="1"/>
  </si>
  <si>
    <t>様式４</t>
    <rPh sb="0" eb="2">
      <t>ヨウシキ</t>
    </rPh>
    <phoneticPr fontId="1"/>
  </si>
  <si>
    <t>添付</t>
    <rPh sb="0" eb="2">
      <t>テンプ</t>
    </rPh>
    <phoneticPr fontId="1"/>
  </si>
  <si>
    <t>様式１１</t>
    <rPh sb="0" eb="2">
      <t>ヨウシキ</t>
    </rPh>
    <phoneticPr fontId="1"/>
  </si>
  <si>
    <t>様式１２</t>
    <rPh sb="0" eb="2">
      <t>ヨウシキ</t>
    </rPh>
    <phoneticPr fontId="1"/>
  </si>
  <si>
    <t>総括等連絡表</t>
    <rPh sb="0" eb="2">
      <t>ソウカツ</t>
    </rPh>
    <rPh sb="2" eb="3">
      <t>ナド</t>
    </rPh>
    <rPh sb="3" eb="5">
      <t>レンラク</t>
    </rPh>
    <rPh sb="5" eb="6">
      <t>ヒョウ</t>
    </rPh>
    <phoneticPr fontId="1"/>
  </si>
  <si>
    <t>様式13：初動防疫計画書</t>
    <rPh sb="0" eb="2">
      <t>ヨウシキ</t>
    </rPh>
    <rPh sb="5" eb="7">
      <t>ショドウ</t>
    </rPh>
    <rPh sb="7" eb="9">
      <t>ボウエキ</t>
    </rPh>
    <rPh sb="9" eb="12">
      <t>ケイカクショ</t>
    </rPh>
    <phoneticPr fontId="1"/>
  </si>
  <si>
    <t>人員配置表</t>
    <rPh sb="0" eb="2">
      <t>ジンイン</t>
    </rPh>
    <rPh sb="2" eb="4">
      <t>ハイチ</t>
    </rPh>
    <rPh sb="4" eb="5">
      <t>ヒョウ</t>
    </rPh>
    <phoneticPr fontId="1"/>
  </si>
  <si>
    <t>タイムスケジュール</t>
    <phoneticPr fontId="1"/>
  </si>
  <si>
    <t>防疫資材リスト</t>
    <rPh sb="0" eb="2">
      <t>ボウエキ</t>
    </rPh>
    <rPh sb="2" eb="4">
      <t>シザイ</t>
    </rPh>
    <phoneticPr fontId="1"/>
  </si>
  <si>
    <t>前提条件</t>
    <rPh sb="0" eb="2">
      <t>ゼンテイ</t>
    </rPh>
    <rPh sb="2" eb="4">
      <t>ジョウケン</t>
    </rPh>
    <phoneticPr fontId="1"/>
  </si>
  <si>
    <t>・人員配置：ガイドライン例</t>
    <rPh sb="1" eb="3">
      <t>ジンイン</t>
    </rPh>
    <rPh sb="3" eb="5">
      <t>ハイチ</t>
    </rPh>
    <rPh sb="12" eb="13">
      <t>レイ</t>
    </rPh>
    <phoneticPr fontId="1"/>
  </si>
  <si>
    <t>（ただし、埋却地用CZは設定なし）</t>
    <rPh sb="5" eb="7">
      <t>マイキャク</t>
    </rPh>
    <rPh sb="7" eb="8">
      <t>チ</t>
    </rPh>
    <rPh sb="8" eb="9">
      <t>ヨウ</t>
    </rPh>
    <rPh sb="12" eb="14">
      <t>セッテイ</t>
    </rPh>
    <phoneticPr fontId="1"/>
  </si>
  <si>
    <t>・緊急消毒ポイント：2カ所</t>
    <rPh sb="1" eb="3">
      <t>キンキュウ</t>
    </rPh>
    <rPh sb="3" eb="5">
      <t>ショウドク</t>
    </rPh>
    <rPh sb="12" eb="13">
      <t>ショ</t>
    </rPh>
    <phoneticPr fontId="1"/>
  </si>
  <si>
    <t>・農場HZには、車両ヒト消毒係含む</t>
    <rPh sb="1" eb="3">
      <t>ノウジョウ</t>
    </rPh>
    <rPh sb="8" eb="10">
      <t>シャリョウ</t>
    </rPh>
    <rPh sb="12" eb="14">
      <t>ショウドク</t>
    </rPh>
    <rPh sb="14" eb="15">
      <t>カカリ</t>
    </rPh>
    <rPh sb="15" eb="16">
      <t>フク</t>
    </rPh>
    <phoneticPr fontId="1"/>
  </si>
  <si>
    <t>参考</t>
    <rPh sb="0" eb="2">
      <t>サンコウ</t>
    </rPh>
    <phoneticPr fontId="1"/>
  </si>
  <si>
    <t>手袋セット</t>
    <rPh sb="0" eb="2">
      <t>テブクロ</t>
    </rPh>
    <phoneticPr fontId="1"/>
  </si>
  <si>
    <t>セット</t>
    <phoneticPr fontId="1"/>
  </si>
  <si>
    <t>SML　各100枚入</t>
    <rPh sb="4" eb="5">
      <t>カク</t>
    </rPh>
    <phoneticPr fontId="1"/>
  </si>
  <si>
    <r>
      <t>防護服（白）</t>
    </r>
    <r>
      <rPr>
        <u/>
        <sz val="10"/>
        <rFont val="ＭＳ Ｐゴシック"/>
        <family val="3"/>
        <charset val="128"/>
      </rPr>
      <t>L以上</t>
    </r>
    <rPh sb="0" eb="3">
      <t>ボウゴフク</t>
    </rPh>
    <rPh sb="4" eb="5">
      <t>シロ</t>
    </rPh>
    <rPh sb="7" eb="9">
      <t>イジョウ</t>
    </rPh>
    <phoneticPr fontId="1"/>
  </si>
  <si>
    <t>防護服（白）M以下</t>
    <rPh sb="0" eb="3">
      <t>ボウゴフク</t>
    </rPh>
    <rPh sb="4" eb="5">
      <t>シロ</t>
    </rPh>
    <rPh sb="7" eb="9">
      <t>イカ</t>
    </rPh>
    <phoneticPr fontId="1"/>
  </si>
  <si>
    <t>PPE着脱補助者及び防疫作業従事者の予備、サイズ変更</t>
    <rPh sb="18" eb="20">
      <t>ヨビ</t>
    </rPh>
    <rPh sb="24" eb="26">
      <t>ヘンコウ</t>
    </rPh>
    <phoneticPr fontId="1"/>
  </si>
  <si>
    <r>
      <t>ゴミ袋</t>
    </r>
    <r>
      <rPr>
        <u/>
        <sz val="10"/>
        <rFont val="ＭＳ Ｐゴシック"/>
        <family val="3"/>
        <charset val="128"/>
      </rPr>
      <t>45L</t>
    </r>
    <r>
      <rPr>
        <strike/>
        <sz val="10"/>
        <rFont val="ＭＳ Ｐゴシック"/>
        <family val="3"/>
        <charset val="128"/>
      </rPr>
      <t>（CZ用）</t>
    </r>
    <rPh sb="2" eb="3">
      <t>ブクロ</t>
    </rPh>
    <rPh sb="9" eb="10">
      <t>ヨウ</t>
    </rPh>
    <phoneticPr fontId="1"/>
  </si>
  <si>
    <t>携帯電話充電器</t>
    <rPh sb="0" eb="2">
      <t>ケイタイ</t>
    </rPh>
    <rPh sb="2" eb="4">
      <t>デンワ</t>
    </rPh>
    <rPh sb="4" eb="7">
      <t>ジュウデンキ</t>
    </rPh>
    <phoneticPr fontId="1"/>
  </si>
  <si>
    <t>公用携帯電話（含充電器）</t>
    <rPh sb="0" eb="2">
      <t>コウヨウ</t>
    </rPh>
    <rPh sb="2" eb="4">
      <t>ケイタイ</t>
    </rPh>
    <phoneticPr fontId="1"/>
  </si>
  <si>
    <r>
      <t>防護服（青）</t>
    </r>
    <r>
      <rPr>
        <u/>
        <sz val="10"/>
        <rFont val="ＭＳ Ｐゴシック"/>
        <family val="3"/>
        <charset val="128"/>
      </rPr>
      <t>L以上</t>
    </r>
    <rPh sb="0" eb="3">
      <t>ボウゴフク</t>
    </rPh>
    <rPh sb="4" eb="5">
      <t>アオ</t>
    </rPh>
    <phoneticPr fontId="1"/>
  </si>
  <si>
    <t>ビニール袋４５L</t>
    <rPh sb="4" eb="5">
      <t>フクロ</t>
    </rPh>
    <phoneticPr fontId="1"/>
  </si>
  <si>
    <t>トランシーバー（充電式）</t>
    <rPh sb="8" eb="11">
      <t>ジュウデンシキ</t>
    </rPh>
    <phoneticPr fontId="1"/>
  </si>
  <si>
    <t>トランシーバー（電池式）</t>
    <rPh sb="8" eb="11">
      <t>デンチシキ</t>
    </rPh>
    <phoneticPr fontId="1"/>
  </si>
  <si>
    <t>防護服（青）M以下</t>
    <rPh sb="0" eb="3">
      <t>ボウゴフク</t>
    </rPh>
    <rPh sb="4" eb="5">
      <t>アオ</t>
    </rPh>
    <phoneticPr fontId="1"/>
  </si>
  <si>
    <t>様式１１　タイムスケジュール</t>
    <rPh sb="0" eb="2">
      <t>ヨウシキ</t>
    </rPh>
    <phoneticPr fontId="1"/>
  </si>
  <si>
    <t>様式10：初動防疫作業人員表</t>
    <rPh sb="0" eb="2">
      <t>ヨウシキ</t>
    </rPh>
    <phoneticPr fontId="1"/>
  </si>
  <si>
    <t>様式10</t>
    <rPh sb="0" eb="2">
      <t>ヨウシキ</t>
    </rPh>
    <phoneticPr fontId="1"/>
  </si>
  <si>
    <t>様式１1</t>
    <rPh sb="0" eb="2">
      <t>ヨウシキ</t>
    </rPh>
    <phoneticPr fontId="1"/>
  </si>
  <si>
    <t>様式12</t>
    <rPh sb="0" eb="2">
      <t>ヨウシキ</t>
    </rPh>
    <phoneticPr fontId="1"/>
  </si>
  <si>
    <t>防護服
関連</t>
    <phoneticPr fontId="1"/>
  </si>
  <si>
    <t>402-2046</t>
    <phoneticPr fontId="1"/>
  </si>
  <si>
    <t>ヘッドライト+ヘルメットフック</t>
    <phoneticPr fontId="1"/>
  </si>
  <si>
    <t>570-1441＆1442</t>
    <phoneticPr fontId="1"/>
  </si>
  <si>
    <t>セット</t>
    <phoneticPr fontId="1"/>
  </si>
  <si>
    <t>100枚入</t>
    <phoneticPr fontId="1"/>
  </si>
  <si>
    <t>N95以上</t>
    <phoneticPr fontId="1"/>
  </si>
  <si>
    <t>ゴーグル</t>
    <phoneticPr fontId="1"/>
  </si>
  <si>
    <t>YG-509OHFなど</t>
    <phoneticPr fontId="1"/>
  </si>
  <si>
    <t>ペーパータオル</t>
    <phoneticPr fontId="6"/>
  </si>
  <si>
    <t>１足</t>
    <phoneticPr fontId="1"/>
  </si>
  <si>
    <t>長靴２８以上</t>
    <rPh sb="0" eb="2">
      <t>ナガグツ</t>
    </rPh>
    <rPh sb="4" eb="6">
      <t>イジョウ</t>
    </rPh>
    <phoneticPr fontId="1"/>
  </si>
  <si>
    <t>長い厚手手袋</t>
    <rPh sb="0" eb="1">
      <t>ナガ</t>
    </rPh>
    <rPh sb="2" eb="4">
      <t>アツデ</t>
    </rPh>
    <rPh sb="4" eb="6">
      <t>テブクロ</t>
    </rPh>
    <phoneticPr fontId="1"/>
  </si>
  <si>
    <t>捕鳥時の手袋</t>
    <rPh sb="0" eb="1">
      <t>ツカ</t>
    </rPh>
    <rPh sb="1" eb="2">
      <t>トリ</t>
    </rPh>
    <rPh sb="2" eb="3">
      <t>ジ</t>
    </rPh>
    <rPh sb="4" eb="6">
      <t>テブクロ</t>
    </rPh>
    <phoneticPr fontId="1"/>
  </si>
  <si>
    <t>運営用具</t>
    <phoneticPr fontId="1"/>
  </si>
  <si>
    <t>ビブス（オレンジ）</t>
    <phoneticPr fontId="1"/>
  </si>
  <si>
    <t>ホワイトボード</t>
    <phoneticPr fontId="1"/>
  </si>
  <si>
    <t>マーカー・マグネット</t>
    <phoneticPr fontId="1"/>
  </si>
  <si>
    <t>ビニール仕様</t>
    <phoneticPr fontId="1"/>
  </si>
  <si>
    <t>ハンドマイク</t>
    <phoneticPr fontId="1"/>
  </si>
  <si>
    <t>コードリール</t>
    <phoneticPr fontId="1"/>
  </si>
  <si>
    <r>
      <t>ホース・</t>
    </r>
    <r>
      <rPr>
        <u/>
        <sz val="10"/>
        <rFont val="ＭＳ Ｐゴシック"/>
        <family val="3"/>
        <charset val="128"/>
      </rPr>
      <t>ホース連結器具</t>
    </r>
    <phoneticPr fontId="1"/>
  </si>
  <si>
    <t>30m程度</t>
    <phoneticPr fontId="6"/>
  </si>
  <si>
    <t>結紮、荷造り等</t>
    <rPh sb="0" eb="2">
      <t>ケッサツ</t>
    </rPh>
    <rPh sb="3" eb="5">
      <t>ニヅク</t>
    </rPh>
    <rPh sb="6" eb="7">
      <t>ナド</t>
    </rPh>
    <phoneticPr fontId="1"/>
  </si>
  <si>
    <t>ｶﾝﾀﾝﾀｰﾌﾟFセット</t>
    <phoneticPr fontId="1"/>
  </si>
  <si>
    <t>ﾎﾝﾀﾞ　EU26i</t>
    <phoneticPr fontId="1"/>
  </si>
  <si>
    <t>10～20L</t>
    <phoneticPr fontId="1"/>
  </si>
  <si>
    <t>変</t>
    <phoneticPr fontId="1"/>
  </si>
  <si>
    <t>ﾎﾝﾀﾞ　EU9i</t>
    <phoneticPr fontId="1"/>
  </si>
  <si>
    <t>ビブス（ミドリ）</t>
    <phoneticPr fontId="1"/>
  </si>
  <si>
    <t>ビブス（アカ）</t>
    <phoneticPr fontId="1"/>
  </si>
  <si>
    <t>18.20Lポリタンク</t>
    <phoneticPr fontId="1"/>
  </si>
  <si>
    <t>新</t>
    <phoneticPr fontId="1"/>
  </si>
  <si>
    <t>カッパ（上下）</t>
    <rPh sb="4" eb="6">
      <t>ジョウゲ</t>
    </rPh>
    <phoneticPr fontId="1"/>
  </si>
  <si>
    <t>組</t>
    <rPh sb="0" eb="1">
      <t>クミ</t>
    </rPh>
    <phoneticPr fontId="1"/>
  </si>
  <si>
    <t>消毒係の防水用</t>
    <rPh sb="0" eb="2">
      <t>ショウドク</t>
    </rPh>
    <rPh sb="2" eb="3">
      <t>カカリ</t>
    </rPh>
    <rPh sb="4" eb="6">
      <t>ボウスイ</t>
    </rPh>
    <rPh sb="6" eb="7">
      <t>ヨウ</t>
    </rPh>
    <phoneticPr fontId="1"/>
  </si>
  <si>
    <t>フレコンバック</t>
    <phoneticPr fontId="1"/>
  </si>
  <si>
    <t>10m×15m</t>
    <phoneticPr fontId="1"/>
  </si>
  <si>
    <t>60cm</t>
    <phoneticPr fontId="1"/>
  </si>
  <si>
    <t>MS-200EA-M-A</t>
    <phoneticPr fontId="1"/>
  </si>
  <si>
    <t>消毒薬</t>
    <phoneticPr fontId="1"/>
  </si>
  <si>
    <t>アストップ等1L規格</t>
    <phoneticPr fontId="1"/>
  </si>
  <si>
    <t>200L以上</t>
    <phoneticPr fontId="1"/>
  </si>
  <si>
    <t>MS-072EH-A</t>
    <phoneticPr fontId="1"/>
  </si>
  <si>
    <t>長靴等洗浄用</t>
    <phoneticPr fontId="1"/>
  </si>
  <si>
    <t>トライキル</t>
    <phoneticPr fontId="1"/>
  </si>
  <si>
    <t>30kg</t>
    <phoneticPr fontId="1"/>
  </si>
  <si>
    <t>スノーホーン</t>
    <phoneticPr fontId="1"/>
  </si>
  <si>
    <t>ポリバケツ角型（蓋付き）</t>
    <phoneticPr fontId="1"/>
  </si>
  <si>
    <t>90L</t>
    <phoneticPr fontId="1"/>
  </si>
  <si>
    <t>カラースプレー</t>
    <phoneticPr fontId="1"/>
  </si>
  <si>
    <t>トラロープ</t>
    <phoneticPr fontId="1"/>
  </si>
  <si>
    <t>（200m×9mm）</t>
    <phoneticPr fontId="1"/>
  </si>
  <si>
    <r>
      <t>白看板大（告示マグネット・</t>
    </r>
    <r>
      <rPr>
        <u/>
        <sz val="10"/>
        <rFont val="ＭＳ Ｐゴシック"/>
        <family val="3"/>
        <charset val="128"/>
      </rPr>
      <t>電灯</t>
    </r>
    <r>
      <rPr>
        <sz val="10"/>
        <rFont val="ＭＳ Ｐゴシック"/>
        <family val="3"/>
        <charset val="128"/>
      </rPr>
      <t>）</t>
    </r>
    <rPh sb="0" eb="1">
      <t>シロ</t>
    </rPh>
    <rPh sb="1" eb="3">
      <t>カンバン</t>
    </rPh>
    <rPh sb="3" eb="4">
      <t>ダイ</t>
    </rPh>
    <rPh sb="5" eb="7">
      <t>コクジ</t>
    </rPh>
    <rPh sb="13" eb="15">
      <t>デントウ</t>
    </rPh>
    <phoneticPr fontId="1"/>
  </si>
  <si>
    <t>農場周辺規制用</t>
    <phoneticPr fontId="1"/>
  </si>
  <si>
    <t>50m</t>
    <phoneticPr fontId="1"/>
  </si>
  <si>
    <t>3.6m×5.4m</t>
    <phoneticPr fontId="1"/>
  </si>
  <si>
    <t>白看板小（、告示マグネット・ウエイト）</t>
    <rPh sb="0" eb="1">
      <t>シロ</t>
    </rPh>
    <rPh sb="1" eb="3">
      <t>カンバン</t>
    </rPh>
    <rPh sb="3" eb="4">
      <t>ショウ</t>
    </rPh>
    <rPh sb="6" eb="8">
      <t>コクジ</t>
    </rPh>
    <phoneticPr fontId="1"/>
  </si>
  <si>
    <t>マグネット：「00m先」「大分県」「0～9」「矢印」「消毒ポイント」「解除中」</t>
    <phoneticPr fontId="1"/>
  </si>
  <si>
    <t>緊急消毒P路上掲示（550*1400）</t>
    <rPh sb="0" eb="2">
      <t>キンキュウ</t>
    </rPh>
    <rPh sb="2" eb="4">
      <t>ショウドク</t>
    </rPh>
    <rPh sb="5" eb="7">
      <t>ロジョウ</t>
    </rPh>
    <rPh sb="7" eb="9">
      <t>ケイジ</t>
    </rPh>
    <phoneticPr fontId="1"/>
  </si>
  <si>
    <t>PPE関連
用具</t>
    <phoneticPr fontId="1"/>
  </si>
  <si>
    <t>500ml消毒用エタ</t>
    <rPh sb="5" eb="7">
      <t>ショウドク</t>
    </rPh>
    <rPh sb="7" eb="8">
      <t>ヨウ</t>
    </rPh>
    <phoneticPr fontId="1"/>
  </si>
  <si>
    <t>ポリバケツ丸型（蓋付き）</t>
    <phoneticPr fontId="1"/>
  </si>
  <si>
    <t>クレモナロープ</t>
    <phoneticPr fontId="1"/>
  </si>
  <si>
    <t>（12mm*4m程度）</t>
    <rPh sb="8" eb="10">
      <t>テイド</t>
    </rPh>
    <phoneticPr fontId="1"/>
  </si>
  <si>
    <t>ビルコンS５kg</t>
    <phoneticPr fontId="1"/>
  </si>
  <si>
    <t>※口蹄疫</t>
    <phoneticPr fontId="1"/>
  </si>
  <si>
    <t>パコマ1L</t>
    <phoneticPr fontId="1"/>
  </si>
  <si>
    <t>様式１２　防疫資材</t>
    <rPh sb="0" eb="2">
      <t>ヨウシキ</t>
    </rPh>
    <rPh sb="5" eb="7">
      <t>ボウエキ</t>
    </rPh>
    <rPh sb="7" eb="9">
      <t>シザイ</t>
    </rPh>
    <phoneticPr fontId="1"/>
  </si>
  <si>
    <t>バックホー</t>
    <phoneticPr fontId="1"/>
  </si>
  <si>
    <t>進入限界のある道路</t>
    <rPh sb="2" eb="4">
      <t>ゲンカイ</t>
    </rPh>
    <rPh sb="7" eb="9">
      <t>ドウロ</t>
    </rPh>
    <phoneticPr fontId="1"/>
  </si>
  <si>
    <t>整理番号</t>
    <rPh sb="0" eb="2">
      <t>セイリ</t>
    </rPh>
    <rPh sb="2" eb="4">
      <t>バンゴウ</t>
    </rPh>
    <phoneticPr fontId="6"/>
  </si>
  <si>
    <t>☆太枠の中のみ記入してください。</t>
    <rPh sb="1" eb="3">
      <t>フトワク</t>
    </rPh>
    <rPh sb="4" eb="5">
      <t>ナカ</t>
    </rPh>
    <rPh sb="7" eb="9">
      <t>キニュウ</t>
    </rPh>
    <phoneticPr fontId="6"/>
  </si>
  <si>
    <t>平成　　  　年　 　　 月 　　 　　日</t>
    <rPh sb="0" eb="2">
      <t>ヘイセイ</t>
    </rPh>
    <rPh sb="7" eb="8">
      <t>ネン</t>
    </rPh>
    <rPh sb="13" eb="14">
      <t>ガツ</t>
    </rPh>
    <rPh sb="20" eb="21">
      <t>ニチ</t>
    </rPh>
    <phoneticPr fontId="6"/>
  </si>
  <si>
    <t xml:space="preserve"> 氏　　　名</t>
    <rPh sb="1" eb="2">
      <t>シ</t>
    </rPh>
    <rPh sb="5" eb="6">
      <t>メイ</t>
    </rPh>
    <phoneticPr fontId="6"/>
  </si>
  <si>
    <t>ふ　り　が　な</t>
    <phoneticPr fontId="6"/>
  </si>
  <si>
    <t>　男</t>
    <rPh sb="1" eb="2">
      <t>オトコ</t>
    </rPh>
    <phoneticPr fontId="6"/>
  </si>
  <si>
    <t>生年</t>
    <rPh sb="0" eb="2">
      <t>セイネン</t>
    </rPh>
    <phoneticPr fontId="6"/>
  </si>
  <si>
    <t>　 ・</t>
    <phoneticPr fontId="6"/>
  </si>
  <si>
    <t>月日</t>
    <rPh sb="0" eb="2">
      <t>ガッピ</t>
    </rPh>
    <phoneticPr fontId="6"/>
  </si>
  <si>
    <t>昭 ・ 平　 　 年　    月    　 日生</t>
    <rPh sb="0" eb="1">
      <t>アキラ</t>
    </rPh>
    <rPh sb="4" eb="5">
      <t>ヒラ</t>
    </rPh>
    <rPh sb="9" eb="10">
      <t>ネン</t>
    </rPh>
    <rPh sb="15" eb="16">
      <t>ガツ</t>
    </rPh>
    <rPh sb="22" eb="23">
      <t>ニチ</t>
    </rPh>
    <rPh sb="23" eb="24">
      <t>ウ</t>
    </rPh>
    <phoneticPr fontId="6"/>
  </si>
  <si>
    <t xml:space="preserve">  女</t>
    <rPh sb="2" eb="3">
      <t>オンナ</t>
    </rPh>
    <phoneticPr fontId="6"/>
  </si>
  <si>
    <t>　　　　　（満　　　　　　歳）</t>
    <rPh sb="6" eb="7">
      <t>マン</t>
    </rPh>
    <rPh sb="13" eb="14">
      <t>サイ</t>
    </rPh>
    <phoneticPr fontId="6"/>
  </si>
  <si>
    <t>　所　　　属</t>
    <rPh sb="1" eb="2">
      <t>トコロ</t>
    </rPh>
    <rPh sb="5" eb="6">
      <t>ゾク</t>
    </rPh>
    <phoneticPr fontId="6"/>
  </si>
  <si>
    <t>電話（　　　　   　   　）　　      　－</t>
    <rPh sb="0" eb="2">
      <t>デンワ</t>
    </rPh>
    <phoneticPr fontId="6"/>
  </si>
  <si>
    <t>自宅の住所</t>
    <rPh sb="0" eb="2">
      <t>ジタク</t>
    </rPh>
    <rPh sb="3" eb="4">
      <t>ジュウ</t>
    </rPh>
    <rPh sb="4" eb="5">
      <t>ショ</t>
    </rPh>
    <phoneticPr fontId="6"/>
  </si>
  <si>
    <t>電話（　　　　　      　）　　　　  　－</t>
    <rPh sb="0" eb="2">
      <t>デンワ</t>
    </rPh>
    <phoneticPr fontId="6"/>
  </si>
  <si>
    <r>
      <t>質問事項</t>
    </r>
    <r>
      <rPr>
        <sz val="14"/>
        <rFont val="ＭＳ Ｐゴシック"/>
        <family val="3"/>
        <charset val="128"/>
      </rPr>
      <t>（当てはまる項目を○で囲んでください）</t>
    </r>
    <rPh sb="0" eb="2">
      <t>シツモン</t>
    </rPh>
    <rPh sb="2" eb="4">
      <t>ジコウ</t>
    </rPh>
    <rPh sb="5" eb="6">
      <t>ア</t>
    </rPh>
    <rPh sb="10" eb="12">
      <t>コウモク</t>
    </rPh>
    <rPh sb="15" eb="16">
      <t>カコ</t>
    </rPh>
    <phoneticPr fontId="6"/>
  </si>
  <si>
    <t>回　　　　答　　　　欄</t>
    <rPh sb="0" eb="1">
      <t>カイ</t>
    </rPh>
    <rPh sb="5" eb="6">
      <t>コタエ</t>
    </rPh>
    <rPh sb="10" eb="11">
      <t>ラン</t>
    </rPh>
    <phoneticPr fontId="6"/>
  </si>
  <si>
    <t>　は　　い</t>
  </si>
  <si>
    <t>　い　い　え</t>
  </si>
  <si>
    <t>　１週間以内にインフルエンザに罹患しましたか</t>
    <rPh sb="2" eb="4">
      <t>シュウカン</t>
    </rPh>
    <rPh sb="4" eb="6">
      <t>イナイ</t>
    </rPh>
    <rPh sb="15" eb="17">
      <t>リカン</t>
    </rPh>
    <phoneticPr fontId="6"/>
  </si>
  <si>
    <t>　は　　い</t>
    <phoneticPr fontId="6"/>
  </si>
  <si>
    <t>　い　い　え</t>
    <phoneticPr fontId="6"/>
  </si>
  <si>
    <t>　１週間以内に家族で，インフルエンザに罹患した人がいますか</t>
    <rPh sb="2" eb="4">
      <t>シュウカン</t>
    </rPh>
    <rPh sb="4" eb="6">
      <t>イナイ</t>
    </rPh>
    <rPh sb="7" eb="9">
      <t>カゾク</t>
    </rPh>
    <rPh sb="19" eb="21">
      <t>リカン</t>
    </rPh>
    <rPh sb="23" eb="24">
      <t>ヒト</t>
    </rPh>
    <phoneticPr fontId="6"/>
  </si>
  <si>
    <t>　現在、何か病気にかかっていますか　　病名（　　　　　　　　　　　　　　　　　　　　）</t>
    <rPh sb="1" eb="3">
      <t>ゲンザイ</t>
    </rPh>
    <rPh sb="4" eb="5">
      <t>ナニ</t>
    </rPh>
    <rPh sb="6" eb="8">
      <t>ビョウキ</t>
    </rPh>
    <rPh sb="19" eb="21">
      <t>ビョウメイ</t>
    </rPh>
    <phoneticPr fontId="6"/>
  </si>
  <si>
    <t>　治療（投薬など）を受けていますか</t>
    <rPh sb="1" eb="3">
      <t>チリョウ</t>
    </rPh>
    <rPh sb="4" eb="6">
      <t>トウヤク</t>
    </rPh>
    <rPh sb="10" eb="11">
      <t>ウ</t>
    </rPh>
    <phoneticPr fontId="6"/>
  </si>
  <si>
    <t>　心臓病、腎臓病、肝臓病、高血圧、血液疾患等の慢性疾患にかかったことがありますか</t>
    <rPh sb="1" eb="4">
      <t>シンゾウビョウ</t>
    </rPh>
    <rPh sb="5" eb="8">
      <t>ジンゾウビョウ</t>
    </rPh>
    <rPh sb="9" eb="12">
      <t>カンゾウビョウ</t>
    </rPh>
    <rPh sb="13" eb="16">
      <t>コウケツアツ</t>
    </rPh>
    <rPh sb="17" eb="19">
      <t>ケツエキ</t>
    </rPh>
    <rPh sb="19" eb="21">
      <t>シッカン</t>
    </rPh>
    <rPh sb="21" eb="22">
      <t>ナド</t>
    </rPh>
    <rPh sb="23" eb="25">
      <t>マンセイ</t>
    </rPh>
    <rPh sb="25" eb="27">
      <t>シッカン</t>
    </rPh>
    <phoneticPr fontId="6"/>
  </si>
  <si>
    <t>　　病名（　　　　　　　　　　　　　　　　　　　　　　　　　　　　　　　　　　　　　　　　　　）</t>
    <rPh sb="2" eb="4">
      <t>ビョウメイ</t>
    </rPh>
    <phoneticPr fontId="6"/>
  </si>
  <si>
    <t>　薬物アレルギーがありますか</t>
    <rPh sb="1" eb="3">
      <t>ヤクブツ</t>
    </rPh>
    <phoneticPr fontId="6"/>
  </si>
  <si>
    <t>　原因　（　　　　　　　　　　　　　　　　　　　　　　　　　　　　）</t>
    <rPh sb="1" eb="3">
      <t>ゲンイン</t>
    </rPh>
    <phoneticPr fontId="6"/>
  </si>
  <si>
    <t>　免疫不全と診断されたことがありますか</t>
    <rPh sb="1" eb="3">
      <t>メンエキ</t>
    </rPh>
    <rPh sb="3" eb="5">
      <t>フゼン</t>
    </rPh>
    <rPh sb="6" eb="8">
      <t>シンダン</t>
    </rPh>
    <phoneticPr fontId="6"/>
  </si>
  <si>
    <t>　病名　（　　　　　　　　　　　　　　　　　　　　　　　　　　　　）</t>
    <rPh sb="1" eb="3">
      <t>ビョウメイ</t>
    </rPh>
    <phoneticPr fontId="6"/>
  </si>
  <si>
    <t>　喘息がありますか</t>
    <rPh sb="1" eb="3">
      <t>ゼンソク</t>
    </rPh>
    <phoneticPr fontId="6"/>
  </si>
  <si>
    <t>　今日体に具合の悪いところがありますか</t>
    <rPh sb="1" eb="3">
      <t>キョウ</t>
    </rPh>
    <rPh sb="3" eb="4">
      <t>カラダ</t>
    </rPh>
    <rPh sb="5" eb="7">
      <t>グアイ</t>
    </rPh>
    <rPh sb="8" eb="9">
      <t>ワル</t>
    </rPh>
    <phoneticPr fontId="6"/>
  </si>
  <si>
    <t>　あれば、その症状を書いてください　（　　　　　　　　　　　　　　　　　　　　　　　　　　）</t>
    <rPh sb="7" eb="9">
      <t>ショウジョウ</t>
    </rPh>
    <rPh sb="10" eb="11">
      <t>カ</t>
    </rPh>
    <phoneticPr fontId="6"/>
  </si>
  <si>
    <t>　その他健康状態のこと、伝えておきたい</t>
    <rPh sb="3" eb="4">
      <t>タ</t>
    </rPh>
    <rPh sb="4" eb="6">
      <t>ケンコウ</t>
    </rPh>
    <rPh sb="6" eb="8">
      <t>ジョウタイ</t>
    </rPh>
    <rPh sb="12" eb="13">
      <t>ツタ</t>
    </rPh>
    <phoneticPr fontId="6"/>
  </si>
  <si>
    <t>　ことがあれば、具体的に書いてください</t>
    <rPh sb="8" eb="11">
      <t>グタイテキ</t>
    </rPh>
    <rPh sb="12" eb="13">
      <t>カ</t>
    </rPh>
    <phoneticPr fontId="6"/>
  </si>
  <si>
    <t>　血　　　圧</t>
    <rPh sb="1" eb="2">
      <t>チ</t>
    </rPh>
    <rPh sb="5" eb="6">
      <t>アツ</t>
    </rPh>
    <phoneticPr fontId="6"/>
  </si>
  <si>
    <t>　　　　                  　～　      　　         　　mmHg</t>
    <phoneticPr fontId="6"/>
  </si>
  <si>
    <t>作業前の体温</t>
    <rPh sb="0" eb="2">
      <t>サギョウ</t>
    </rPh>
    <rPh sb="2" eb="3">
      <t>マエ</t>
    </rPh>
    <rPh sb="4" eb="6">
      <t>タイオン</t>
    </rPh>
    <phoneticPr fontId="6"/>
  </si>
  <si>
    <t>度　　　分</t>
    <rPh sb="0" eb="1">
      <t>ド</t>
    </rPh>
    <rPh sb="4" eb="5">
      <t>フン</t>
    </rPh>
    <phoneticPr fontId="6"/>
  </si>
  <si>
    <t>ビニールロープ</t>
    <phoneticPr fontId="1"/>
  </si>
  <si>
    <t>紙コップ</t>
    <rPh sb="0" eb="1">
      <t>カミ</t>
    </rPh>
    <phoneticPr fontId="1"/>
  </si>
  <si>
    <t>ビニール袋90L</t>
    <rPh sb="4" eb="5">
      <t>フクロ</t>
    </rPh>
    <phoneticPr fontId="1"/>
  </si>
  <si>
    <t>水ポリタンク</t>
    <rPh sb="0" eb="1">
      <t>ミズ</t>
    </rPh>
    <phoneticPr fontId="1"/>
  </si>
  <si>
    <t>直径12mm*5m/本</t>
    <rPh sb="0" eb="2">
      <t>チョッケイ</t>
    </rPh>
    <rPh sb="10" eb="11">
      <t>ホン</t>
    </rPh>
    <phoneticPr fontId="1"/>
  </si>
  <si>
    <t>ブルーシート（小）</t>
  </si>
  <si>
    <t>足</t>
    <rPh sb="0" eb="1">
      <t>アシ</t>
    </rPh>
    <phoneticPr fontId="1"/>
  </si>
  <si>
    <t>双</t>
    <rPh sb="0" eb="1">
      <t>ソウ</t>
    </rPh>
    <phoneticPr fontId="1"/>
  </si>
  <si>
    <t>個</t>
    <rPh sb="0" eb="1">
      <t>コ</t>
    </rPh>
    <phoneticPr fontId="1"/>
  </si>
  <si>
    <t>※　作業終了後、または休憩中に改めて保健師の問診を受けて下さい</t>
  </si>
  <si>
    <t>クリーンゾーンPPE係</t>
    <rPh sb="10" eb="11">
      <t>カカリ</t>
    </rPh>
    <phoneticPr fontId="1"/>
  </si>
  <si>
    <t>【発生農場に直行するB-SAT職員等の自己申告表】</t>
    <rPh sb="1" eb="3">
      <t>ハッセイ</t>
    </rPh>
    <rPh sb="3" eb="5">
      <t>ノウジョウ</t>
    </rPh>
    <rPh sb="6" eb="8">
      <t>チョッコウ</t>
    </rPh>
    <rPh sb="15" eb="17">
      <t>ショクイン</t>
    </rPh>
    <rPh sb="17" eb="18">
      <t>ナド</t>
    </rPh>
    <rPh sb="19" eb="21">
      <t>ジコ</t>
    </rPh>
    <rPh sb="21" eb="23">
      <t>シンコク</t>
    </rPh>
    <rPh sb="23" eb="24">
      <t>ヒョウ</t>
    </rPh>
    <phoneticPr fontId="6"/>
  </si>
  <si>
    <t>埋却地</t>
    <rPh sb="0" eb="3">
      <t>マイキャクチ</t>
    </rPh>
    <phoneticPr fontId="1"/>
  </si>
  <si>
    <t>牛</t>
    <rPh sb="0" eb="1">
      <t>ウシ</t>
    </rPh>
    <phoneticPr fontId="1"/>
  </si>
  <si>
    <t>豚</t>
    <rPh sb="0" eb="1">
      <t>ブタ</t>
    </rPh>
    <phoneticPr fontId="1"/>
  </si>
  <si>
    <t>飼養頭数</t>
    <rPh sb="0" eb="2">
      <t>シヨウ</t>
    </rPh>
    <rPh sb="2" eb="4">
      <t>トウスウ</t>
    </rPh>
    <phoneticPr fontId="1"/>
  </si>
  <si>
    <t>　酪農　・　乳肉混合　・肉用牛　（　繁殖　・　肥育　・　一貫　）</t>
    <rPh sb="1" eb="3">
      <t>ラクノウ</t>
    </rPh>
    <rPh sb="6" eb="7">
      <t>チチ</t>
    </rPh>
    <rPh sb="7" eb="8">
      <t>ニク</t>
    </rPh>
    <rPh sb="8" eb="10">
      <t>コンゴウ</t>
    </rPh>
    <rPh sb="12" eb="15">
      <t>ニクヨウギュウ</t>
    </rPh>
    <rPh sb="18" eb="20">
      <t>ハンショク</t>
    </rPh>
    <rPh sb="23" eb="25">
      <t>ヒイク</t>
    </rPh>
    <rPh sb="28" eb="30">
      <t>イッカン</t>
    </rPh>
    <phoneticPr fontId="1"/>
  </si>
  <si>
    <t>頭</t>
    <rPh sb="0" eb="1">
      <t>アタマ</t>
    </rPh>
    <phoneticPr fontId="1"/>
  </si>
  <si>
    <t>内訳（成牛：　　　　　　頭、育成　　　　　　頭、肥育　　　　　　頭）　　</t>
    <rPh sb="0" eb="2">
      <t>ウチワケ</t>
    </rPh>
    <rPh sb="3" eb="5">
      <t>セイギュウ</t>
    </rPh>
    <rPh sb="12" eb="13">
      <t>アタマ</t>
    </rPh>
    <rPh sb="14" eb="16">
      <t>イクセイ</t>
    </rPh>
    <rPh sb="22" eb="23">
      <t>アタマ</t>
    </rPh>
    <rPh sb="24" eb="26">
      <t>ヒイク</t>
    </rPh>
    <rPh sb="32" eb="33">
      <t>アタマ</t>
    </rPh>
    <phoneticPr fontId="1"/>
  </si>
  <si>
    <t>　繁殖　・　肥育　・　一貫</t>
    <rPh sb="1" eb="3">
      <t>ハンショク</t>
    </rPh>
    <rPh sb="6" eb="8">
      <t>ヒイク</t>
    </rPh>
    <rPh sb="11" eb="13">
      <t>イッカン</t>
    </rPh>
    <phoneticPr fontId="1"/>
  </si>
  <si>
    <t>内訳（母（種）豚：　　　　頭、育成　　　　頭、子豚　　　　頭、肥育　　　　頭）</t>
    <rPh sb="0" eb="2">
      <t>ウチワケ</t>
    </rPh>
    <rPh sb="3" eb="4">
      <t>ハハ</t>
    </rPh>
    <rPh sb="5" eb="6">
      <t>タネ</t>
    </rPh>
    <rPh sb="7" eb="8">
      <t>ブタ</t>
    </rPh>
    <rPh sb="13" eb="14">
      <t>アタマ</t>
    </rPh>
    <rPh sb="15" eb="17">
      <t>イクセイ</t>
    </rPh>
    <rPh sb="21" eb="22">
      <t>アタマ</t>
    </rPh>
    <rPh sb="23" eb="25">
      <t>コブタ</t>
    </rPh>
    <rPh sb="29" eb="30">
      <t>アタマ</t>
    </rPh>
    <rPh sb="31" eb="33">
      <t>ヒイク</t>
    </rPh>
    <rPh sb="37" eb="38">
      <t>アタマ</t>
    </rPh>
    <phoneticPr fontId="1"/>
  </si>
  <si>
    <t>1カ所につき</t>
    <rPh sb="2" eb="3">
      <t>ショ</t>
    </rPh>
    <phoneticPr fontId="1"/>
  </si>
  <si>
    <t>畜舎</t>
    <rPh sb="0" eb="2">
      <t>チクシャ</t>
    </rPh>
    <phoneticPr fontId="1"/>
  </si>
  <si>
    <t>１号</t>
    <rPh sb="1" eb="2">
      <t>ゴウ</t>
    </rPh>
    <phoneticPr fontId="1"/>
  </si>
  <si>
    <t>2号</t>
    <rPh sb="1" eb="2">
      <t>ゴウ</t>
    </rPh>
    <phoneticPr fontId="1"/>
  </si>
  <si>
    <t>第１便</t>
    <rPh sb="0" eb="1">
      <t>ダイ</t>
    </rPh>
    <rPh sb="2" eb="3">
      <t>ビン</t>
    </rPh>
    <phoneticPr fontId="1"/>
  </si>
  <si>
    <t>○初動防疫作業人員表　肉用牛100頭規模</t>
    <rPh sb="1" eb="3">
      <t>ショドウ</t>
    </rPh>
    <rPh sb="3" eb="5">
      <t>ボウエキ</t>
    </rPh>
    <rPh sb="5" eb="7">
      <t>サギョウ</t>
    </rPh>
    <rPh sb="7" eb="10">
      <t>ジンインヒョウ</t>
    </rPh>
    <rPh sb="11" eb="14">
      <t>ニクヨウギュウ</t>
    </rPh>
    <rPh sb="17" eb="18">
      <t>アタマ</t>
    </rPh>
    <rPh sb="18" eb="20">
      <t>キボ</t>
    </rPh>
    <phoneticPr fontId="1"/>
  </si>
  <si>
    <t>様式１１　タイムスケジュール例（肉用牛100頭規模）</t>
    <rPh sb="0" eb="2">
      <t>ヨウシキ</t>
    </rPh>
    <rPh sb="14" eb="15">
      <t>レイ</t>
    </rPh>
    <rPh sb="16" eb="19">
      <t>ニクヨウギュウ</t>
    </rPh>
    <rPh sb="22" eb="23">
      <t>アタマ</t>
    </rPh>
    <rPh sb="23" eb="25">
      <t>キボ</t>
    </rPh>
    <phoneticPr fontId="1"/>
  </si>
  <si>
    <t>畜舎作業者</t>
    <rPh sb="0" eb="2">
      <t>チクシャ</t>
    </rPh>
    <rPh sb="2" eb="5">
      <t>サギョウシャ</t>
    </rPh>
    <phoneticPr fontId="1"/>
  </si>
  <si>
    <t>9:00スタートで1班7名（うち2名は家保職員またはB-SAT）の作業時間2時間休息1時間で作業回数３回を1セット、１畜舎に2時間違いで2班投入</t>
    <rPh sb="12" eb="13">
      <t>メイ</t>
    </rPh>
    <rPh sb="17" eb="18">
      <t>メイ</t>
    </rPh>
    <rPh sb="19" eb="21">
      <t>カホ</t>
    </rPh>
    <rPh sb="21" eb="23">
      <t>ショクイン</t>
    </rPh>
    <rPh sb="59" eb="61">
      <t>チクシャ</t>
    </rPh>
    <phoneticPr fontId="1"/>
  </si>
  <si>
    <t>積込み・輸送</t>
    <rPh sb="0" eb="2">
      <t>ツミコ</t>
    </rPh>
    <rPh sb="4" eb="6">
      <t>ユソウ</t>
    </rPh>
    <phoneticPr fontId="1"/>
  </si>
  <si>
    <t>１回50人で第2次まで動員（延べ100人）、防疫作業従事者の1次動員者の初発は9:00スタート、2次動員者の初発は18:00ｽﾀｰﾄ（※総括は人員外で計算）</t>
    <phoneticPr fontId="1"/>
  </si>
  <si>
    <t>捕鳥時の手袋（※HPAI）</t>
    <rPh sb="0" eb="1">
      <t>ツカ</t>
    </rPh>
    <rPh sb="1" eb="2">
      <t>トリ</t>
    </rPh>
    <rPh sb="2" eb="3">
      <t>ジ</t>
    </rPh>
    <rPh sb="4" eb="6">
      <t>テブクロ</t>
    </rPh>
    <phoneticPr fontId="1"/>
  </si>
  <si>
    <t>様式１２　発生時配置先例（肉用牛100頭規模）</t>
    <rPh sb="0" eb="2">
      <t>ヨウシキ</t>
    </rPh>
    <rPh sb="5" eb="8">
      <t>ハッセイジ</t>
    </rPh>
    <rPh sb="8" eb="11">
      <t>ハイチサキ</t>
    </rPh>
    <rPh sb="11" eb="12">
      <t>レイ</t>
    </rPh>
    <rPh sb="13" eb="16">
      <t>ニクヨウギュウ</t>
    </rPh>
    <rPh sb="19" eb="20">
      <t>アタマ</t>
    </rPh>
    <rPh sb="20" eb="22">
      <t>キボ</t>
    </rPh>
    <phoneticPr fontId="1"/>
  </si>
  <si>
    <t>○初動防疫作業人員表　母豚100頭規模</t>
    <rPh sb="1" eb="3">
      <t>ショドウ</t>
    </rPh>
    <rPh sb="3" eb="5">
      <t>ボウエキ</t>
    </rPh>
    <rPh sb="5" eb="7">
      <t>サギョウ</t>
    </rPh>
    <rPh sb="7" eb="10">
      <t>ジンインヒョウ</t>
    </rPh>
    <phoneticPr fontId="1"/>
  </si>
  <si>
    <t>採卵鶏</t>
    <rPh sb="0" eb="2">
      <t>サイラン</t>
    </rPh>
    <rPh sb="2" eb="3">
      <t>ニワトリ</t>
    </rPh>
    <phoneticPr fontId="1"/>
  </si>
  <si>
    <t>肉用鶏</t>
    <rPh sb="0" eb="2">
      <t>ニクヨウ</t>
    </rPh>
    <rPh sb="2" eb="3">
      <t>ニワトリ</t>
    </rPh>
    <phoneticPr fontId="1"/>
  </si>
  <si>
    <t>　採卵　・　肉用　・　育成　・　ふ化場（採卵　・　肉用）</t>
    <rPh sb="1" eb="3">
      <t>サイラン</t>
    </rPh>
    <rPh sb="6" eb="8">
      <t>ニクヨウ</t>
    </rPh>
    <rPh sb="11" eb="13">
      <t>イクセイ</t>
    </rPh>
    <rPh sb="17" eb="19">
      <t>カジョウ</t>
    </rPh>
    <rPh sb="20" eb="22">
      <t>サイラン</t>
    </rPh>
    <rPh sb="25" eb="27">
      <t>ニクヨウ</t>
    </rPh>
    <phoneticPr fontId="1"/>
  </si>
  <si>
    <t>鶏舎状況</t>
    <rPh sb="0" eb="2">
      <t>ケイシャ</t>
    </rPh>
    <rPh sb="2" eb="4">
      <t>ジョウキョウ</t>
    </rPh>
    <phoneticPr fontId="1"/>
  </si>
  <si>
    <t>　高床　・　低床　　　　平飼　・　ケージ（　　　段）　　　ウィンドウレス　・　開放</t>
    <rPh sb="1" eb="3">
      <t>タカユカ</t>
    </rPh>
    <rPh sb="6" eb="7">
      <t>ヒク</t>
    </rPh>
    <rPh sb="7" eb="8">
      <t>ユカ</t>
    </rPh>
    <rPh sb="12" eb="13">
      <t>ヒラ</t>
    </rPh>
    <rPh sb="13" eb="14">
      <t>シ</t>
    </rPh>
    <rPh sb="24" eb="25">
      <t>ダン</t>
    </rPh>
    <rPh sb="39" eb="41">
      <t>カイホウ</t>
    </rPh>
    <phoneticPr fontId="1"/>
  </si>
  <si>
    <t>鶏舎数</t>
    <rPh sb="0" eb="2">
      <t>ケイシャ</t>
    </rPh>
    <rPh sb="2" eb="3">
      <t>スウ</t>
    </rPh>
    <phoneticPr fontId="1"/>
  </si>
  <si>
    <t>飼養羽数</t>
    <rPh sb="0" eb="2">
      <t>シヨウ</t>
    </rPh>
    <rPh sb="2" eb="4">
      <t>ハスウ</t>
    </rPh>
    <phoneticPr fontId="1"/>
  </si>
  <si>
    <t>羽</t>
    <rPh sb="0" eb="1">
      <t>ハ</t>
    </rPh>
    <phoneticPr fontId="1"/>
  </si>
  <si>
    <t>内　訳（成鶏：　　　　　頭、中雛：　　　　　　頭、雛：　　　　　　頭）　</t>
    <rPh sb="0" eb="1">
      <t>ナイ</t>
    </rPh>
    <rPh sb="2" eb="3">
      <t>ヤク</t>
    </rPh>
    <rPh sb="4" eb="6">
      <t>セイケイ</t>
    </rPh>
    <rPh sb="12" eb="13">
      <t>アタマ</t>
    </rPh>
    <rPh sb="14" eb="15">
      <t>ナカ</t>
    </rPh>
    <rPh sb="15" eb="16">
      <t>ヒナ</t>
    </rPh>
    <rPh sb="23" eb="24">
      <t>アタマ</t>
    </rPh>
    <rPh sb="25" eb="26">
      <t>ヒナ</t>
    </rPh>
    <rPh sb="33" eb="34">
      <t>アタマ</t>
    </rPh>
    <phoneticPr fontId="1"/>
  </si>
  <si>
    <t>GP施設</t>
    <phoneticPr fontId="1"/>
  </si>
  <si>
    <t>あり　・　なし</t>
    <phoneticPr fontId="1"/>
  </si>
  <si>
    <t>鶏ふんの状況</t>
    <rPh sb="0" eb="1">
      <t>ケイ</t>
    </rPh>
    <rPh sb="4" eb="6">
      <t>ジョウキョウ</t>
    </rPh>
    <phoneticPr fontId="1"/>
  </si>
  <si>
    <t>トイレ</t>
    <phoneticPr fontId="1"/>
  </si>
  <si>
    <t>○初動防疫作業人員表　鶏（農場内防疫作業係100名動員例）</t>
    <rPh sb="1" eb="3">
      <t>ショドウ</t>
    </rPh>
    <rPh sb="3" eb="5">
      <t>ボウエキ</t>
    </rPh>
    <rPh sb="5" eb="7">
      <t>サギョウ</t>
    </rPh>
    <rPh sb="7" eb="10">
      <t>ジンインヒョウ</t>
    </rPh>
    <rPh sb="11" eb="12">
      <t>ニワトリ</t>
    </rPh>
    <rPh sb="13" eb="16">
      <t>ノウジョウナイ</t>
    </rPh>
    <rPh sb="16" eb="18">
      <t>ボウエキ</t>
    </rPh>
    <rPh sb="18" eb="20">
      <t>サギョウ</t>
    </rPh>
    <rPh sb="20" eb="21">
      <t>カカリ</t>
    </rPh>
    <rPh sb="24" eb="25">
      <t>メイ</t>
    </rPh>
    <rPh sb="25" eb="27">
      <t>ドウイン</t>
    </rPh>
    <rPh sb="27" eb="28">
      <t>レイ</t>
    </rPh>
    <phoneticPr fontId="1"/>
  </si>
  <si>
    <t>●</t>
    <phoneticPr fontId="1"/>
  </si>
  <si>
    <t>（●)</t>
    <phoneticPr fontId="1"/>
  </si>
  <si>
    <t>（●)</t>
    <phoneticPr fontId="1"/>
  </si>
  <si>
    <t>農場</t>
    <phoneticPr fontId="1"/>
  </si>
  <si>
    <t>クリーンゾーン</t>
    <phoneticPr fontId="1"/>
  </si>
  <si>
    <t>支援</t>
    <phoneticPr fontId="1"/>
  </si>
  <si>
    <t>●</t>
    <phoneticPr fontId="1"/>
  </si>
  <si>
    <t>PPE</t>
    <phoneticPr fontId="1"/>
  </si>
  <si>
    <t>ホットゾーン</t>
    <phoneticPr fontId="1"/>
  </si>
  <si>
    <t>様式1：初動防疫事前計画書</t>
    <rPh sb="0" eb="2">
      <t>ヨウシキ</t>
    </rPh>
    <rPh sb="4" eb="6">
      <t>ショドウ</t>
    </rPh>
    <rPh sb="6" eb="8">
      <t>ボウエキ</t>
    </rPh>
    <rPh sb="8" eb="10">
      <t>ジゼン</t>
    </rPh>
    <rPh sb="10" eb="13">
      <t>ケイカクショ</t>
    </rPh>
    <phoneticPr fontId="1"/>
  </si>
  <si>
    <t>初動防疫事前計画書</t>
    <rPh sb="0" eb="2">
      <t>ショドウ</t>
    </rPh>
    <rPh sb="2" eb="4">
      <t>ボウエキ</t>
    </rPh>
    <rPh sb="4" eb="6">
      <t>ジゼン</t>
    </rPh>
    <rPh sb="6" eb="9">
      <t>ケイカクショ</t>
    </rPh>
    <phoneticPr fontId="1"/>
  </si>
  <si>
    <t>記録</t>
    <rPh sb="0" eb="2">
      <t>キロク</t>
    </rPh>
    <phoneticPr fontId="1"/>
  </si>
  <si>
    <t>畜産振興課</t>
    <rPh sb="0" eb="2">
      <t>チクサン</t>
    </rPh>
    <rPh sb="2" eb="5">
      <t>シンコウカ</t>
    </rPh>
    <phoneticPr fontId="1"/>
  </si>
  <si>
    <t>埋却地</t>
    <rPh sb="0" eb="2">
      <t>マイキャク</t>
    </rPh>
    <rPh sb="2" eb="3">
      <t>チ</t>
    </rPh>
    <phoneticPr fontId="1"/>
  </si>
  <si>
    <t>記録</t>
    <rPh sb="0" eb="2">
      <t>キロク</t>
    </rPh>
    <phoneticPr fontId="1"/>
  </si>
  <si>
    <t>（その他の必要事項等について詳細に記入）</t>
    <phoneticPr fontId="1"/>
  </si>
  <si>
    <t>様式１（事前計画書）</t>
    <rPh sb="0" eb="2">
      <t>ヨウシキ</t>
    </rPh>
    <rPh sb="4" eb="6">
      <t>ジゼン</t>
    </rPh>
    <rPh sb="6" eb="9">
      <t>ケイカクショ</t>
    </rPh>
    <phoneticPr fontId="1"/>
  </si>
  <si>
    <t>※</t>
    <phoneticPr fontId="1"/>
  </si>
  <si>
    <t>※</t>
    <phoneticPr fontId="1"/>
  </si>
  <si>
    <t>※</t>
    <phoneticPr fontId="1"/>
  </si>
  <si>
    <t>※農林水産企画課が管理する携帯電話</t>
    <rPh sb="1" eb="3">
      <t>ノウリン</t>
    </rPh>
    <rPh sb="3" eb="5">
      <t>スイサン</t>
    </rPh>
    <rPh sb="5" eb="8">
      <t>キカクカ</t>
    </rPh>
    <rPh sb="9" eb="11">
      <t>カンリ</t>
    </rPh>
    <rPh sb="13" eb="15">
      <t>ケイタイ</t>
    </rPh>
    <rPh sb="15" eb="17">
      <t>デンワ</t>
    </rPh>
    <phoneticPr fontId="1"/>
  </si>
  <si>
    <t>※</t>
    <phoneticPr fontId="1"/>
  </si>
  <si>
    <t>　今シーズン，インフルエンザの予防接種を受けましたか</t>
    <rPh sb="1" eb="2">
      <t>コン</t>
    </rPh>
    <rPh sb="15" eb="17">
      <t>ヨボウ</t>
    </rPh>
    <rPh sb="17" eb="19">
      <t>セッシュ</t>
    </rPh>
    <rPh sb="20" eb="21">
      <t>ウ</t>
    </rPh>
    <phoneticPr fontId="1"/>
  </si>
  <si>
    <t>　①受けた方は、接種してから2週間経過していますか？</t>
    <rPh sb="2" eb="3">
      <t>ウ</t>
    </rPh>
    <rPh sb="5" eb="6">
      <t>カタ</t>
    </rPh>
    <rPh sb="8" eb="10">
      <t>セッシュ</t>
    </rPh>
    <rPh sb="15" eb="17">
      <t>シュウカン</t>
    </rPh>
    <rPh sb="17" eb="19">
      <t>ケイカ</t>
    </rPh>
    <phoneticPr fontId="1"/>
  </si>
  <si>
    <t>　　　（　　経過している　　　・　　　経過していない　　）</t>
    <rPh sb="6" eb="8">
      <t>ケイカ</t>
    </rPh>
    <rPh sb="19" eb="21">
      <t>ケイカ</t>
    </rPh>
    <phoneticPr fontId="1"/>
  </si>
  <si>
    <t>自衛隊</t>
    <rPh sb="0" eb="3">
      <t>ジエイタイ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</si>
</sst>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#&quot;名&quot;"/>
    <numFmt numFmtId="178" formatCode="#,##0&quot;羽&quot;"/>
    <numFmt numFmtId="179" formatCode="0.0&quot;㌧&quot;"/>
    <numFmt numFmtId="180" formatCode="0.0&quot;m3&quot;"/>
    <numFmt numFmtId="181" formatCode="#,##0_);[Red]\(#,##0\)"/>
    <numFmt numFmtId="182" formatCode="h:mm;@"/>
    <numFmt numFmtId="183" formatCode="#,##0_ "/>
    <numFmt numFmtId="184" formatCode="#,##0&quot;頭&quot;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  <font>
      <b/>
      <sz val="11"/>
      <color theme="1"/>
      <name val="ＤＦ特太ゴシック体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ＤＦ特太ゴシック体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ＤＦ特太ゴシック体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D661"/>
        <bgColor indexed="64"/>
      </patternFill>
    </fill>
    <fill>
      <patternFill patternType="solid">
        <fgColor rgb="FFFFFF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medium">
        <color indexed="64"/>
      </diagonal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3" fillId="0" borderId="0">
      <alignment vertical="center"/>
    </xf>
    <xf numFmtId="0" fontId="8" fillId="0" borderId="0"/>
    <xf numFmtId="0" fontId="8" fillId="0" borderId="0">
      <alignment vertical="center"/>
    </xf>
    <xf numFmtId="0" fontId="18" fillId="0" borderId="0">
      <alignment vertical="center"/>
    </xf>
  </cellStyleXfs>
  <cellXfs count="13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0" fillId="0" borderId="1" xfId="0" applyBorder="1" applyAlignment="1">
      <alignment horizontal="right" vertical="center" shrinkToFit="1"/>
    </xf>
    <xf numFmtId="0" fontId="0" fillId="0" borderId="0" xfId="0" applyFill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2" fillId="0" borderId="0" xfId="0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0" borderId="0" xfId="0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/>
    </xf>
    <xf numFmtId="38" fontId="18" fillId="0" borderId="0" xfId="1" applyFont="1">
      <alignment vertical="center"/>
    </xf>
    <xf numFmtId="38" fontId="18" fillId="0" borderId="0" xfId="1" applyFont="1" applyAlignment="1">
      <alignment horizontal="center" vertical="center"/>
    </xf>
    <xf numFmtId="38" fontId="18" fillId="0" borderId="0" xfId="1" applyFont="1" applyFill="1">
      <alignment vertical="center"/>
    </xf>
    <xf numFmtId="38" fontId="18" fillId="0" borderId="5" xfId="1" applyFont="1" applyFill="1" applyBorder="1" applyAlignment="1">
      <alignment horizontal="center" vertical="center" shrinkToFit="1"/>
    </xf>
    <xf numFmtId="177" fontId="18" fillId="0" borderId="5" xfId="1" applyNumberFormat="1" applyFont="1" applyFill="1" applyBorder="1" applyAlignment="1">
      <alignment horizontal="right" vertical="center"/>
    </xf>
    <xf numFmtId="177" fontId="18" fillId="0" borderId="5" xfId="1" applyNumberFormat="1" applyFont="1" applyBorder="1" applyAlignment="1">
      <alignment horizontal="right" vertical="center"/>
    </xf>
    <xf numFmtId="38" fontId="18" fillId="0" borderId="5" xfId="1" applyFont="1" applyBorder="1" applyAlignment="1">
      <alignment horizontal="center" vertical="center" shrinkToFit="1"/>
    </xf>
    <xf numFmtId="177" fontId="18" fillId="0" borderId="5" xfId="1" applyNumberFormat="1" applyFont="1" applyFill="1" applyBorder="1" applyAlignment="1">
      <alignment horizontal="right" vertical="center" wrapText="1"/>
    </xf>
    <xf numFmtId="177" fontId="18" fillId="0" borderId="5" xfId="1" applyNumberFormat="1" applyFont="1" applyBorder="1" applyAlignment="1">
      <alignment horizontal="right" vertical="center" wrapText="1"/>
    </xf>
    <xf numFmtId="38" fontId="24" fillId="0" borderId="0" xfId="1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left" vertical="center" shrinkToFit="1"/>
    </xf>
    <xf numFmtId="0" fontId="0" fillId="4" borderId="1" xfId="0" applyFont="1" applyFill="1" applyBorder="1" applyAlignment="1">
      <alignment vertical="center" shrinkToFit="1"/>
    </xf>
    <xf numFmtId="0" fontId="0" fillId="4" borderId="1" xfId="0" applyFill="1" applyBorder="1">
      <alignment vertical="center"/>
    </xf>
    <xf numFmtId="0" fontId="0" fillId="5" borderId="1" xfId="0" applyFill="1" applyBorder="1" applyAlignment="1">
      <alignment horizontal="left" vertical="center" shrinkToFit="1"/>
    </xf>
    <xf numFmtId="0" fontId="0" fillId="5" borderId="1" xfId="0" applyFont="1" applyFill="1" applyBorder="1" applyAlignment="1">
      <alignment vertical="center" shrinkToFit="1"/>
    </xf>
    <xf numFmtId="0" fontId="0" fillId="5" borderId="1" xfId="0" applyFill="1" applyBorder="1">
      <alignment vertical="center"/>
    </xf>
    <xf numFmtId="0" fontId="0" fillId="6" borderId="1" xfId="0" applyFill="1" applyBorder="1" applyAlignment="1">
      <alignment horizontal="left" vertical="center" shrinkToFit="1"/>
    </xf>
    <xf numFmtId="0" fontId="0" fillId="6" borderId="1" xfId="0" applyFont="1" applyFill="1" applyBorder="1" applyAlignment="1">
      <alignment vertical="center" shrinkToFit="1"/>
    </xf>
    <xf numFmtId="0" fontId="0" fillId="6" borderId="1" xfId="0" applyFill="1" applyBorder="1">
      <alignment vertical="center"/>
    </xf>
    <xf numFmtId="0" fontId="0" fillId="7" borderId="1" xfId="0" applyFill="1" applyBorder="1" applyAlignment="1">
      <alignment horizontal="left" vertical="center" shrinkToFit="1"/>
    </xf>
    <xf numFmtId="0" fontId="0" fillId="7" borderId="1" xfId="0" applyFont="1" applyFill="1" applyBorder="1" applyAlignment="1">
      <alignment vertical="center" shrinkToFit="1"/>
    </xf>
    <xf numFmtId="0" fontId="0" fillId="7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8" borderId="0" xfId="0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ont="1" applyFill="1" applyBorder="1" applyAlignment="1">
      <alignment vertical="center" wrapText="1" shrinkToFit="1"/>
    </xf>
    <xf numFmtId="0" fontId="0" fillId="9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vertical="center" shrinkToFit="1"/>
    </xf>
    <xf numFmtId="0" fontId="0" fillId="9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top"/>
    </xf>
    <xf numFmtId="38" fontId="25" fillId="0" borderId="0" xfId="1" applyFont="1" applyBorder="1" applyAlignment="1">
      <alignment vertical="center"/>
    </xf>
    <xf numFmtId="38" fontId="25" fillId="0" borderId="0" xfId="1" applyFont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 shrinkToFit="1"/>
    </xf>
    <xf numFmtId="0" fontId="0" fillId="6" borderId="1" xfId="0" applyFont="1" applyFill="1" applyBorder="1" applyAlignment="1">
      <alignment vertical="center" wrapText="1" shrinkToFit="1"/>
    </xf>
    <xf numFmtId="0" fontId="0" fillId="2" borderId="8" xfId="0" applyFill="1" applyBorder="1" applyAlignment="1">
      <alignment horizontal="center" vertical="center"/>
    </xf>
    <xf numFmtId="38" fontId="26" fillId="2" borderId="6" xfId="1" applyFont="1" applyFill="1" applyBorder="1" applyAlignment="1">
      <alignment horizontal="center" vertical="center" shrinkToFit="1"/>
    </xf>
    <xf numFmtId="38" fontId="18" fillId="0" borderId="9" xfId="1" applyFont="1" applyFill="1" applyBorder="1" applyAlignment="1">
      <alignment horizontal="center" vertical="center"/>
    </xf>
    <xf numFmtId="38" fontId="18" fillId="0" borderId="10" xfId="1" applyFont="1" applyFill="1" applyBorder="1" applyAlignment="1">
      <alignment horizontal="center" vertical="center" wrapText="1"/>
    </xf>
    <xf numFmtId="38" fontId="18" fillId="0" borderId="11" xfId="1" applyFont="1" applyFill="1" applyBorder="1" applyAlignment="1">
      <alignment horizontal="center" vertical="center" wrapText="1"/>
    </xf>
    <xf numFmtId="177" fontId="18" fillId="0" borderId="9" xfId="1" applyNumberFormat="1" applyFont="1" applyFill="1" applyBorder="1" applyAlignment="1">
      <alignment horizontal="right" vertical="center" shrinkToFit="1"/>
    </xf>
    <xf numFmtId="177" fontId="18" fillId="0" borderId="10" xfId="1" applyNumberFormat="1" applyFont="1" applyFill="1" applyBorder="1" applyAlignment="1">
      <alignment horizontal="right" vertical="center" shrinkToFit="1"/>
    </xf>
    <xf numFmtId="177" fontId="18" fillId="0" borderId="12" xfId="1" applyNumberFormat="1" applyFont="1" applyFill="1" applyBorder="1" applyAlignment="1">
      <alignment horizontal="right" vertical="center" shrinkToFit="1"/>
    </xf>
    <xf numFmtId="177" fontId="18" fillId="0" borderId="9" xfId="1" applyNumberFormat="1" applyFont="1" applyFill="1" applyBorder="1" applyAlignment="1">
      <alignment horizontal="right" vertical="center"/>
    </xf>
    <xf numFmtId="38" fontId="18" fillId="0" borderId="13" xfId="1" applyFont="1" applyFill="1" applyBorder="1" applyAlignment="1">
      <alignment horizontal="center" vertical="center"/>
    </xf>
    <xf numFmtId="38" fontId="18" fillId="0" borderId="14" xfId="1" applyFont="1" applyFill="1" applyBorder="1" applyAlignment="1">
      <alignment vertical="center"/>
    </xf>
    <xf numFmtId="38" fontId="18" fillId="0" borderId="15" xfId="1" applyFont="1" applyFill="1" applyBorder="1" applyAlignment="1">
      <alignment horizontal="center" vertical="center"/>
    </xf>
    <xf numFmtId="38" fontId="18" fillId="0" borderId="16" xfId="1" applyFont="1" applyFill="1" applyBorder="1" applyAlignment="1">
      <alignment horizontal="center" vertical="center" wrapText="1"/>
    </xf>
    <xf numFmtId="38" fontId="18" fillId="0" borderId="13" xfId="1" applyFont="1" applyFill="1" applyBorder="1" applyAlignment="1">
      <alignment horizontal="center" vertical="center" wrapText="1"/>
    </xf>
    <xf numFmtId="177" fontId="18" fillId="0" borderId="15" xfId="1" applyNumberFormat="1" applyFont="1" applyFill="1" applyBorder="1" applyAlignment="1">
      <alignment horizontal="right" vertical="center" shrinkToFit="1"/>
    </xf>
    <xf numFmtId="177" fontId="18" fillId="0" borderId="16" xfId="1" applyNumberFormat="1" applyFont="1" applyFill="1" applyBorder="1" applyAlignment="1">
      <alignment horizontal="right" vertical="center" shrinkToFit="1"/>
    </xf>
    <xf numFmtId="177" fontId="18" fillId="0" borderId="17" xfId="1" applyNumberFormat="1" applyFont="1" applyFill="1" applyBorder="1" applyAlignment="1">
      <alignment horizontal="right" vertical="center" shrinkToFit="1"/>
    </xf>
    <xf numFmtId="177" fontId="18" fillId="0" borderId="15" xfId="1" applyNumberFormat="1" applyFont="1" applyFill="1" applyBorder="1" applyAlignment="1">
      <alignment horizontal="right" vertical="center"/>
    </xf>
    <xf numFmtId="38" fontId="18" fillId="0" borderId="9" xfId="1" applyFont="1" applyFill="1" applyBorder="1" applyAlignment="1">
      <alignment horizontal="center" vertical="center" shrinkToFit="1"/>
    </xf>
    <xf numFmtId="38" fontId="18" fillId="0" borderId="10" xfId="1" applyFont="1" applyFill="1" applyBorder="1" applyAlignment="1">
      <alignment horizontal="center" vertical="center" shrinkToFit="1"/>
    </xf>
    <xf numFmtId="177" fontId="18" fillId="0" borderId="10" xfId="1" applyNumberFormat="1" applyFont="1" applyFill="1" applyBorder="1" applyAlignment="1">
      <alignment horizontal="center" vertical="center"/>
    </xf>
    <xf numFmtId="177" fontId="18" fillId="0" borderId="11" xfId="1" applyNumberFormat="1" applyFont="1" applyFill="1" applyBorder="1" applyAlignment="1">
      <alignment horizontal="center" vertical="center"/>
    </xf>
    <xf numFmtId="177" fontId="18" fillId="0" borderId="10" xfId="1" applyNumberFormat="1" applyFont="1" applyFill="1" applyBorder="1" applyAlignment="1">
      <alignment horizontal="right" vertical="center"/>
    </xf>
    <xf numFmtId="177" fontId="18" fillId="0" borderId="12" xfId="1" applyNumberFormat="1" applyFont="1" applyFill="1" applyBorder="1" applyAlignment="1">
      <alignment horizontal="right" vertical="center"/>
    </xf>
    <xf numFmtId="177" fontId="18" fillId="0" borderId="5" xfId="1" applyNumberFormat="1" applyFont="1" applyFill="1" applyBorder="1" applyAlignment="1">
      <alignment horizontal="center" vertical="center"/>
    </xf>
    <xf numFmtId="177" fontId="18" fillId="0" borderId="18" xfId="1" applyNumberFormat="1" applyFont="1" applyFill="1" applyBorder="1" applyAlignment="1">
      <alignment horizontal="center" vertical="center"/>
    </xf>
    <xf numFmtId="177" fontId="18" fillId="0" borderId="19" xfId="1" applyNumberFormat="1" applyFont="1" applyFill="1" applyBorder="1" applyAlignment="1">
      <alignment horizontal="right" vertical="center"/>
    </xf>
    <xf numFmtId="177" fontId="18" fillId="0" borderId="20" xfId="1" applyNumberFormat="1" applyFont="1" applyFill="1" applyBorder="1" applyAlignment="1">
      <alignment horizontal="right" vertical="center"/>
    </xf>
    <xf numFmtId="0" fontId="0" fillId="0" borderId="18" xfId="0" applyFont="1" applyBorder="1">
      <alignment vertical="center"/>
    </xf>
    <xf numFmtId="0" fontId="0" fillId="0" borderId="13" xfId="0" applyFont="1" applyBorder="1">
      <alignment vertical="center"/>
    </xf>
    <xf numFmtId="38" fontId="18" fillId="0" borderId="14" xfId="1" applyFont="1" applyFill="1" applyBorder="1" applyAlignment="1">
      <alignment horizontal="left" vertical="center" shrinkToFit="1"/>
    </xf>
    <xf numFmtId="38" fontId="18" fillId="0" borderId="16" xfId="1" applyFont="1" applyFill="1" applyBorder="1" applyAlignment="1">
      <alignment horizontal="center" vertical="center" shrinkToFit="1"/>
    </xf>
    <xf numFmtId="177" fontId="18" fillId="0" borderId="16" xfId="1" applyNumberFormat="1" applyFont="1" applyFill="1" applyBorder="1" applyAlignment="1">
      <alignment horizontal="center" vertical="center"/>
    </xf>
    <xf numFmtId="177" fontId="18" fillId="0" borderId="13" xfId="1" applyNumberFormat="1" applyFont="1" applyFill="1" applyBorder="1" applyAlignment="1">
      <alignment horizontal="center" vertical="center"/>
    </xf>
    <xf numFmtId="177" fontId="18" fillId="0" borderId="16" xfId="1" applyNumberFormat="1" applyFont="1" applyFill="1" applyBorder="1" applyAlignment="1">
      <alignment horizontal="right" vertical="center"/>
    </xf>
    <xf numFmtId="177" fontId="18" fillId="0" borderId="17" xfId="1" applyNumberFormat="1" applyFont="1" applyFill="1" applyBorder="1" applyAlignment="1">
      <alignment horizontal="right" vertical="center"/>
    </xf>
    <xf numFmtId="38" fontId="18" fillId="0" borderId="18" xfId="1" applyFont="1" applyBorder="1" applyAlignment="1">
      <alignment horizontal="center" vertical="center" wrapText="1"/>
    </xf>
    <xf numFmtId="38" fontId="18" fillId="10" borderId="21" xfId="1" applyFont="1" applyFill="1" applyBorder="1" applyAlignment="1">
      <alignment horizontal="center" vertical="center" wrapText="1"/>
    </xf>
    <xf numFmtId="38" fontId="18" fillId="10" borderId="22" xfId="1" applyFont="1" applyFill="1" applyBorder="1" applyAlignment="1">
      <alignment horizontal="left" vertical="center"/>
    </xf>
    <xf numFmtId="38" fontId="18" fillId="10" borderId="23" xfId="1" applyFont="1" applyFill="1" applyBorder="1" applyAlignment="1">
      <alignment horizontal="center" vertical="center" wrapText="1"/>
    </xf>
    <xf numFmtId="177" fontId="18" fillId="10" borderId="23" xfId="1" applyNumberFormat="1" applyFont="1" applyFill="1" applyBorder="1" applyAlignment="1">
      <alignment horizontal="center" vertical="center"/>
    </xf>
    <xf numFmtId="177" fontId="18" fillId="10" borderId="21" xfId="1" applyNumberFormat="1" applyFont="1" applyFill="1" applyBorder="1" applyAlignment="1">
      <alignment horizontal="center" vertical="center"/>
    </xf>
    <xf numFmtId="177" fontId="18" fillId="10" borderId="24" xfId="1" applyNumberFormat="1" applyFont="1" applyFill="1" applyBorder="1" applyAlignment="1">
      <alignment horizontal="right" vertical="center"/>
    </xf>
    <xf numFmtId="177" fontId="18" fillId="10" borderId="23" xfId="1" applyNumberFormat="1" applyFont="1" applyFill="1" applyBorder="1" applyAlignment="1">
      <alignment horizontal="right" vertical="center"/>
    </xf>
    <xf numFmtId="177" fontId="18" fillId="10" borderId="25" xfId="1" applyNumberFormat="1" applyFont="1" applyFill="1" applyBorder="1" applyAlignment="1">
      <alignment horizontal="right" vertical="center"/>
    </xf>
    <xf numFmtId="38" fontId="18" fillId="0" borderId="26" xfId="1" applyFont="1" applyBorder="1" applyAlignment="1">
      <alignment horizontal="center" vertical="center" shrinkToFit="1"/>
    </xf>
    <xf numFmtId="38" fontId="18" fillId="0" borderId="27" xfId="1" applyFont="1" applyBorder="1" applyAlignment="1">
      <alignment horizontal="center" vertical="center" shrinkToFit="1"/>
    </xf>
    <xf numFmtId="177" fontId="18" fillId="0" borderId="27" xfId="1" applyNumberFormat="1" applyFont="1" applyFill="1" applyBorder="1" applyAlignment="1">
      <alignment horizontal="center" vertical="center"/>
    </xf>
    <xf numFmtId="177" fontId="18" fillId="0" borderId="28" xfId="1" applyNumberFormat="1" applyFont="1" applyFill="1" applyBorder="1" applyAlignment="1">
      <alignment horizontal="center" vertical="center"/>
    </xf>
    <xf numFmtId="177" fontId="18" fillId="0" borderId="27" xfId="1" applyNumberFormat="1" applyFont="1" applyFill="1" applyBorder="1" applyAlignment="1">
      <alignment horizontal="right" vertical="center"/>
    </xf>
    <xf numFmtId="177" fontId="18" fillId="0" borderId="27" xfId="1" applyNumberFormat="1" applyFont="1" applyBorder="1" applyAlignment="1">
      <alignment horizontal="right" vertical="center"/>
    </xf>
    <xf numFmtId="177" fontId="18" fillId="0" borderId="29" xfId="1" applyNumberFormat="1" applyFont="1" applyFill="1" applyBorder="1" applyAlignment="1">
      <alignment horizontal="right" vertical="center"/>
    </xf>
    <xf numFmtId="177" fontId="18" fillId="0" borderId="20" xfId="1" applyNumberFormat="1" applyFont="1" applyBorder="1" applyAlignment="1">
      <alignment horizontal="right" vertical="center"/>
    </xf>
    <xf numFmtId="38" fontId="18" fillId="0" borderId="30" xfId="1" applyFont="1" applyBorder="1" applyAlignment="1">
      <alignment horizontal="left" vertical="center" shrinkToFit="1"/>
    </xf>
    <xf numFmtId="177" fontId="18" fillId="0" borderId="19" xfId="1" applyNumberFormat="1" applyFont="1" applyFill="1" applyBorder="1" applyAlignment="1">
      <alignment horizontal="right" vertical="center" wrapText="1"/>
    </xf>
    <xf numFmtId="177" fontId="18" fillId="0" borderId="20" xfId="1" applyNumberFormat="1" applyFont="1" applyBorder="1" applyAlignment="1">
      <alignment horizontal="right" vertical="center" wrapText="1"/>
    </xf>
    <xf numFmtId="38" fontId="18" fillId="10" borderId="10" xfId="1" applyFont="1" applyFill="1" applyBorder="1" applyAlignment="1">
      <alignment horizontal="center" vertical="center" shrinkToFit="1"/>
    </xf>
    <xf numFmtId="177" fontId="18" fillId="10" borderId="10" xfId="1" applyNumberFormat="1" applyFont="1" applyFill="1" applyBorder="1" applyAlignment="1">
      <alignment horizontal="center" vertical="center"/>
    </xf>
    <xf numFmtId="177" fontId="18" fillId="10" borderId="11" xfId="1" applyNumberFormat="1" applyFont="1" applyFill="1" applyBorder="1" applyAlignment="1">
      <alignment horizontal="center" vertical="center"/>
    </xf>
    <xf numFmtId="177" fontId="18" fillId="10" borderId="9" xfId="1" applyNumberFormat="1" applyFont="1" applyFill="1" applyBorder="1" applyAlignment="1">
      <alignment horizontal="right" vertical="center"/>
    </xf>
    <xf numFmtId="177" fontId="18" fillId="10" borderId="10" xfId="1" applyNumberFormat="1" applyFont="1" applyFill="1" applyBorder="1" applyAlignment="1">
      <alignment horizontal="right" vertical="center"/>
    </xf>
    <xf numFmtId="177" fontId="18" fillId="10" borderId="12" xfId="1" applyNumberFormat="1" applyFont="1" applyFill="1" applyBorder="1" applyAlignment="1">
      <alignment horizontal="right" vertical="center"/>
    </xf>
    <xf numFmtId="38" fontId="18" fillId="10" borderId="5" xfId="1" applyFont="1" applyFill="1" applyBorder="1" applyAlignment="1">
      <alignment horizontal="center" vertical="center" shrinkToFit="1"/>
    </xf>
    <xf numFmtId="177" fontId="18" fillId="10" borderId="5" xfId="1" applyNumberFormat="1" applyFont="1" applyFill="1" applyBorder="1" applyAlignment="1">
      <alignment horizontal="center" vertical="center"/>
    </xf>
    <xf numFmtId="177" fontId="18" fillId="10" borderId="18" xfId="1" applyNumberFormat="1" applyFont="1" applyFill="1" applyBorder="1" applyAlignment="1">
      <alignment horizontal="center" vertical="center"/>
    </xf>
    <xf numFmtId="177" fontId="18" fillId="10" borderId="19" xfId="1" applyNumberFormat="1" applyFont="1" applyFill="1" applyBorder="1" applyAlignment="1">
      <alignment horizontal="right" vertical="center"/>
    </xf>
    <xf numFmtId="177" fontId="18" fillId="10" borderId="5" xfId="1" applyNumberFormat="1" applyFont="1" applyFill="1" applyBorder="1" applyAlignment="1">
      <alignment horizontal="right" vertical="center"/>
    </xf>
    <xf numFmtId="177" fontId="18" fillId="10" borderId="20" xfId="1" applyNumberFormat="1" applyFont="1" applyFill="1" applyBorder="1" applyAlignment="1">
      <alignment horizontal="right" vertical="center"/>
    </xf>
    <xf numFmtId="38" fontId="18" fillId="10" borderId="18" xfId="1" applyFont="1" applyFill="1" applyBorder="1" applyAlignment="1">
      <alignment horizontal="center" vertical="center" wrapText="1"/>
    </xf>
    <xf numFmtId="38" fontId="18" fillId="10" borderId="22" xfId="1" applyFont="1" applyFill="1" applyBorder="1" applyAlignment="1">
      <alignment horizontal="left" vertical="center" shrinkToFit="1"/>
    </xf>
    <xf numFmtId="38" fontId="18" fillId="10" borderId="23" xfId="1" applyFont="1" applyFill="1" applyBorder="1" applyAlignment="1">
      <alignment horizontal="center" vertical="center" shrinkToFit="1"/>
    </xf>
    <xf numFmtId="38" fontId="18" fillId="0" borderId="26" xfId="1" applyFont="1" applyFill="1" applyBorder="1" applyAlignment="1">
      <alignment horizontal="center" vertical="center" shrinkToFit="1"/>
    </xf>
    <xf numFmtId="38" fontId="18" fillId="0" borderId="27" xfId="1" applyFont="1" applyFill="1" applyBorder="1" applyAlignment="1">
      <alignment horizontal="center" vertical="center" shrinkToFit="1"/>
    </xf>
    <xf numFmtId="38" fontId="18" fillId="0" borderId="13" xfId="1" applyFont="1" applyBorder="1" applyAlignment="1">
      <alignment horizontal="center" vertical="center" wrapText="1"/>
    </xf>
    <xf numFmtId="38" fontId="18" fillId="0" borderId="16" xfId="1" applyFont="1" applyBorder="1" applyAlignment="1">
      <alignment horizontal="center" vertical="center" shrinkToFit="1"/>
    </xf>
    <xf numFmtId="177" fontId="18" fillId="0" borderId="16" xfId="1" applyNumberFormat="1" applyFont="1" applyBorder="1" applyAlignment="1">
      <alignment horizontal="right" vertical="center"/>
    </xf>
    <xf numFmtId="177" fontId="24" fillId="0" borderId="31" xfId="1" applyNumberFormat="1" applyFont="1" applyFill="1" applyBorder="1" applyAlignment="1">
      <alignment horizontal="right" vertical="center"/>
    </xf>
    <xf numFmtId="177" fontId="24" fillId="0" borderId="32" xfId="1" applyNumberFormat="1" applyFont="1" applyFill="1" applyBorder="1" applyAlignment="1">
      <alignment horizontal="right" vertical="center"/>
    </xf>
    <xf numFmtId="177" fontId="24" fillId="0" borderId="33" xfId="1" applyNumberFormat="1" applyFont="1" applyBorder="1" applyAlignment="1">
      <alignment horizontal="right" vertical="center"/>
    </xf>
    <xf numFmtId="38" fontId="27" fillId="2" borderId="34" xfId="1" applyFont="1" applyFill="1" applyBorder="1" applyAlignment="1">
      <alignment horizontal="center" vertical="center" wrapText="1"/>
    </xf>
    <xf numFmtId="38" fontId="28" fillId="2" borderId="34" xfId="1" applyFont="1" applyFill="1" applyBorder="1" applyAlignment="1">
      <alignment horizontal="center" vertical="center" wrapText="1"/>
    </xf>
    <xf numFmtId="38" fontId="27" fillId="2" borderId="35" xfId="1" applyFont="1" applyFill="1" applyBorder="1" applyAlignment="1">
      <alignment horizontal="center" vertical="center" wrapText="1"/>
    </xf>
    <xf numFmtId="38" fontId="29" fillId="2" borderId="6" xfId="1" applyFont="1" applyFill="1" applyBorder="1" applyAlignment="1">
      <alignment horizontal="center" vertical="center" wrapText="1" shrinkToFit="1"/>
    </xf>
    <xf numFmtId="38" fontId="18" fillId="0" borderId="36" xfId="1" applyFont="1" applyBorder="1" applyAlignment="1">
      <alignment vertical="center"/>
    </xf>
    <xf numFmtId="38" fontId="18" fillId="0" borderId="30" xfId="1" applyFont="1" applyBorder="1" applyAlignment="1">
      <alignment vertical="center"/>
    </xf>
    <xf numFmtId="38" fontId="18" fillId="0" borderId="14" xfId="1" applyFont="1" applyBorder="1" applyAlignment="1">
      <alignment vertical="center"/>
    </xf>
    <xf numFmtId="38" fontId="18" fillId="10" borderId="22" xfId="1" applyFont="1" applyFill="1" applyBorder="1" applyAlignment="1">
      <alignment vertical="center"/>
    </xf>
    <xf numFmtId="38" fontId="18" fillId="0" borderId="37" xfId="1" applyFont="1" applyBorder="1" applyAlignment="1">
      <alignment vertical="center"/>
    </xf>
    <xf numFmtId="177" fontId="18" fillId="10" borderId="19" xfId="1" applyNumberFormat="1" applyFont="1" applyFill="1" applyBorder="1" applyAlignment="1">
      <alignment horizontal="right" vertical="center" wrapText="1"/>
    </xf>
    <xf numFmtId="177" fontId="18" fillId="10" borderId="5" xfId="1" applyNumberFormat="1" applyFont="1" applyFill="1" applyBorder="1" applyAlignment="1">
      <alignment horizontal="right" vertical="center" wrapText="1"/>
    </xf>
    <xf numFmtId="177" fontId="18" fillId="10" borderId="20" xfId="1" applyNumberFormat="1" applyFont="1" applyFill="1" applyBorder="1" applyAlignment="1">
      <alignment horizontal="right" vertical="center" wrapText="1"/>
    </xf>
    <xf numFmtId="38" fontId="18" fillId="10" borderId="30" xfId="1" applyFont="1" applyFill="1" applyBorder="1" applyAlignment="1">
      <alignment vertical="center"/>
    </xf>
    <xf numFmtId="177" fontId="24" fillId="0" borderId="38" xfId="1" applyNumberFormat="1" applyFont="1" applyBorder="1" applyAlignment="1">
      <alignment horizontal="right" vertical="center"/>
    </xf>
    <xf numFmtId="177" fontId="19" fillId="0" borderId="19" xfId="1" applyNumberFormat="1" applyFont="1" applyFill="1" applyBorder="1" applyAlignment="1">
      <alignment horizontal="right" vertical="center"/>
    </xf>
    <xf numFmtId="177" fontId="19" fillId="0" borderId="26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1" fontId="0" fillId="11" borderId="39" xfId="0" applyNumberFormat="1" applyFill="1" applyBorder="1" applyAlignment="1">
      <alignment horizontal="center" vertical="center"/>
    </xf>
    <xf numFmtId="181" fontId="0" fillId="11" borderId="34" xfId="0" applyNumberFormat="1" applyFill="1" applyBorder="1" applyAlignment="1">
      <alignment horizontal="center" vertical="center"/>
    </xf>
    <xf numFmtId="0" fontId="0" fillId="12" borderId="40" xfId="0" applyFill="1" applyBorder="1" applyAlignment="1">
      <alignment vertical="center"/>
    </xf>
    <xf numFmtId="0" fontId="0" fillId="0" borderId="41" xfId="0" applyBorder="1">
      <alignment vertical="center"/>
    </xf>
    <xf numFmtId="0" fontId="0" fillId="0" borderId="41" xfId="0" applyFill="1" applyBorder="1">
      <alignment vertical="center"/>
    </xf>
    <xf numFmtId="0" fontId="0" fillId="0" borderId="40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3" borderId="46" xfId="0" applyFill="1" applyBorder="1" applyAlignment="1">
      <alignment vertical="center"/>
    </xf>
    <xf numFmtId="0" fontId="0" fillId="0" borderId="45" xfId="0" applyFill="1" applyBorder="1">
      <alignment vertical="center"/>
    </xf>
    <xf numFmtId="0" fontId="0" fillId="0" borderId="47" xfId="0" applyBorder="1">
      <alignment vertical="center"/>
    </xf>
    <xf numFmtId="0" fontId="0" fillId="0" borderId="41" xfId="0" applyFill="1" applyBorder="1" applyAlignment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Fill="1" applyBorder="1" applyAlignment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45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13" borderId="52" xfId="0" applyFill="1" applyBorder="1" applyAlignment="1">
      <alignment vertical="center"/>
    </xf>
    <xf numFmtId="0" fontId="0" fillId="0" borderId="50" xfId="0" applyFill="1" applyBorder="1">
      <alignment vertical="center"/>
    </xf>
    <xf numFmtId="181" fontId="0" fillId="0" borderId="0" xfId="0" applyNumberFormat="1" applyFill="1" applyBorder="1" applyAlignment="1">
      <alignment horizontal="center" vertical="center"/>
    </xf>
    <xf numFmtId="182" fontId="0" fillId="0" borderId="0" xfId="0" applyNumberFormat="1" applyFill="1" applyBorder="1" applyAlignment="1">
      <alignment horizontal="center" vertical="center"/>
    </xf>
    <xf numFmtId="181" fontId="0" fillId="11" borderId="53" xfId="0" applyNumberForma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181" fontId="0" fillId="11" borderId="54" xfId="0" applyNumberFormat="1" applyFill="1" applyBorder="1" applyAlignment="1">
      <alignment horizontal="center" vertical="center"/>
    </xf>
    <xf numFmtId="0" fontId="0" fillId="0" borderId="55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20" fontId="0" fillId="0" borderId="0" xfId="0" applyNumberFormat="1">
      <alignment vertical="center"/>
    </xf>
    <xf numFmtId="182" fontId="0" fillId="0" borderId="0" xfId="0" applyNumberForma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2" borderId="58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Fill="1" applyBorder="1" applyAlignment="1">
      <alignment horizontal="center" vertical="center" shrinkToFit="1"/>
    </xf>
    <xf numFmtId="0" fontId="0" fillId="0" borderId="5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0" xfId="0" applyBorder="1" applyAlignment="1">
      <alignment vertical="top"/>
    </xf>
    <xf numFmtId="181" fontId="0" fillId="11" borderId="34" xfId="0" applyNumberFormat="1" applyFill="1" applyBorder="1" applyAlignment="1">
      <alignment horizontal="center" vertical="center"/>
    </xf>
    <xf numFmtId="181" fontId="0" fillId="11" borderId="39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38" fontId="26" fillId="0" borderId="0" xfId="1" applyFont="1" applyFill="1" applyAlignment="1">
      <alignment horizontal="right" vertical="center" wrapText="1"/>
    </xf>
    <xf numFmtId="38" fontId="26" fillId="0" borderId="0" xfId="1" applyFont="1" applyAlignment="1">
      <alignment vertical="center" wrapText="1"/>
    </xf>
    <xf numFmtId="0" fontId="30" fillId="0" borderId="0" xfId="0" applyFont="1" applyAlignment="1">
      <alignment vertical="center" wrapText="1" shrinkToFit="1"/>
    </xf>
    <xf numFmtId="0" fontId="26" fillId="0" borderId="0" xfId="0" applyFont="1" applyFill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31" fillId="0" borderId="0" xfId="0" applyFont="1" applyAlignment="1">
      <alignment vertical="center" wrapText="1" shrinkToFit="1"/>
    </xf>
    <xf numFmtId="0" fontId="30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 shrinkToFit="1"/>
    </xf>
    <xf numFmtId="38" fontId="26" fillId="14" borderId="61" xfId="1" applyFont="1" applyFill="1" applyBorder="1" applyAlignment="1">
      <alignment horizontal="center" vertical="center" wrapText="1"/>
    </xf>
    <xf numFmtId="38" fontId="26" fillId="14" borderId="62" xfId="1" applyFont="1" applyFill="1" applyBorder="1" applyAlignment="1">
      <alignment horizontal="center" vertical="center" wrapText="1"/>
    </xf>
    <xf numFmtId="38" fontId="26" fillId="14" borderId="63" xfId="1" applyFont="1" applyFill="1" applyBorder="1" applyAlignment="1">
      <alignment horizontal="center" vertical="center" wrapText="1"/>
    </xf>
    <xf numFmtId="38" fontId="26" fillId="2" borderId="0" xfId="1" applyFont="1" applyFill="1" applyBorder="1" applyAlignment="1">
      <alignment horizontal="center" vertical="center" wrapText="1"/>
    </xf>
    <xf numFmtId="38" fontId="26" fillId="15" borderId="64" xfId="1" applyFont="1" applyFill="1" applyBorder="1" applyAlignment="1">
      <alignment horizontal="center" vertical="center" wrapText="1"/>
    </xf>
    <xf numFmtId="38" fontId="26" fillId="15" borderId="65" xfId="1" applyFont="1" applyFill="1" applyBorder="1" applyAlignment="1">
      <alignment horizontal="center" vertical="center" wrapText="1"/>
    </xf>
    <xf numFmtId="38" fontId="26" fillId="15" borderId="66" xfId="1" applyFont="1" applyFill="1" applyBorder="1" applyAlignment="1">
      <alignment horizontal="center" vertical="center" wrapText="1"/>
    </xf>
    <xf numFmtId="38" fontId="26" fillId="15" borderId="67" xfId="1" applyFont="1" applyFill="1" applyBorder="1" applyAlignment="1">
      <alignment horizontal="center" vertical="center" wrapText="1"/>
    </xf>
    <xf numFmtId="38" fontId="26" fillId="16" borderId="67" xfId="1" applyFont="1" applyFill="1" applyBorder="1" applyAlignment="1">
      <alignment horizontal="center" vertical="center" wrapText="1"/>
    </xf>
    <xf numFmtId="38" fontId="26" fillId="17" borderId="66" xfId="1" applyFont="1" applyFill="1" applyBorder="1" applyAlignment="1">
      <alignment horizontal="center" vertical="center" wrapText="1"/>
    </xf>
    <xf numFmtId="183" fontId="26" fillId="0" borderId="68" xfId="0" applyNumberFormat="1" applyFont="1" applyFill="1" applyBorder="1" applyAlignment="1">
      <alignment horizontal="center" vertical="center" wrapText="1"/>
    </xf>
    <xf numFmtId="38" fontId="26" fillId="0" borderId="69" xfId="1" applyFont="1" applyFill="1" applyBorder="1" applyAlignment="1">
      <alignment vertical="center" wrapText="1"/>
    </xf>
    <xf numFmtId="183" fontId="30" fillId="0" borderId="70" xfId="0" applyNumberFormat="1" applyFont="1" applyFill="1" applyBorder="1" applyAlignment="1">
      <alignment vertical="center" wrapText="1"/>
    </xf>
    <xf numFmtId="38" fontId="26" fillId="0" borderId="69" xfId="1" applyFont="1" applyFill="1" applyBorder="1" applyAlignment="1">
      <alignment horizontal="right" vertical="center" wrapText="1"/>
    </xf>
    <xf numFmtId="38" fontId="33" fillId="14" borderId="70" xfId="1" applyFont="1" applyFill="1" applyBorder="1" applyAlignment="1">
      <alignment vertical="center" wrapText="1"/>
    </xf>
    <xf numFmtId="38" fontId="33" fillId="14" borderId="68" xfId="1" applyFont="1" applyFill="1" applyBorder="1" applyAlignment="1">
      <alignment vertical="center" wrapText="1"/>
    </xf>
    <xf numFmtId="38" fontId="33" fillId="18" borderId="69" xfId="1" applyFont="1" applyFill="1" applyBorder="1" applyAlignment="1">
      <alignment vertical="center" wrapText="1"/>
    </xf>
    <xf numFmtId="38" fontId="33" fillId="15" borderId="70" xfId="1" applyFont="1" applyFill="1" applyBorder="1" applyAlignment="1">
      <alignment vertical="center" wrapText="1"/>
    </xf>
    <xf numFmtId="38" fontId="33" fillId="15" borderId="68" xfId="1" applyFont="1" applyFill="1" applyBorder="1" applyAlignment="1">
      <alignment vertical="center" wrapText="1"/>
    </xf>
    <xf numFmtId="38" fontId="30" fillId="15" borderId="69" xfId="1" applyFont="1" applyFill="1" applyBorder="1" applyAlignment="1">
      <alignment vertical="center" wrapText="1"/>
    </xf>
    <xf numFmtId="38" fontId="30" fillId="15" borderId="70" xfId="1" applyFont="1" applyFill="1" applyBorder="1" applyAlignment="1">
      <alignment vertical="center" wrapText="1"/>
    </xf>
    <xf numFmtId="38" fontId="30" fillId="16" borderId="70" xfId="1" applyFont="1" applyFill="1" applyBorder="1" applyAlignment="1">
      <alignment vertical="center" wrapText="1"/>
    </xf>
    <xf numFmtId="38" fontId="30" fillId="17" borderId="69" xfId="1" applyFont="1" applyFill="1" applyBorder="1" applyAlignment="1">
      <alignment vertical="center" wrapText="1"/>
    </xf>
    <xf numFmtId="38" fontId="26" fillId="0" borderId="71" xfId="1" applyFont="1" applyFill="1" applyBorder="1" applyAlignment="1">
      <alignment vertical="center" wrapText="1"/>
    </xf>
    <xf numFmtId="38" fontId="26" fillId="0" borderId="70" xfId="1" applyFont="1" applyFill="1" applyBorder="1" applyAlignment="1">
      <alignment horizontal="right" vertical="center" wrapText="1"/>
    </xf>
    <xf numFmtId="38" fontId="26" fillId="0" borderId="70" xfId="1" applyFont="1" applyFill="1" applyBorder="1" applyAlignment="1">
      <alignment vertical="center" wrapText="1"/>
    </xf>
    <xf numFmtId="183" fontId="26" fillId="0" borderId="69" xfId="0" applyNumberFormat="1" applyFont="1" applyFill="1" applyBorder="1" applyAlignment="1">
      <alignment vertical="center" wrapText="1"/>
    </xf>
    <xf numFmtId="183" fontId="26" fillId="0" borderId="72" xfId="0" applyNumberFormat="1" applyFont="1" applyFill="1" applyBorder="1" applyAlignment="1">
      <alignment horizontal="center" vertical="center" wrapText="1"/>
    </xf>
    <xf numFmtId="38" fontId="26" fillId="0" borderId="73" xfId="1" applyFont="1" applyFill="1" applyBorder="1" applyAlignment="1">
      <alignment vertical="center" wrapText="1"/>
    </xf>
    <xf numFmtId="38" fontId="26" fillId="0" borderId="73" xfId="1" applyFont="1" applyFill="1" applyBorder="1" applyAlignment="1">
      <alignment horizontal="right" vertical="center" wrapText="1"/>
    </xf>
    <xf numFmtId="38" fontId="26" fillId="0" borderId="74" xfId="1" applyFont="1" applyFill="1" applyBorder="1" applyAlignment="1">
      <alignment vertical="center" wrapText="1"/>
    </xf>
    <xf numFmtId="183" fontId="26" fillId="0" borderId="73" xfId="0" applyNumberFormat="1" applyFont="1" applyFill="1" applyBorder="1" applyAlignment="1">
      <alignment vertical="center" wrapText="1"/>
    </xf>
    <xf numFmtId="176" fontId="30" fillId="0" borderId="73" xfId="0" applyNumberFormat="1" applyFont="1" applyFill="1" applyBorder="1" applyAlignment="1">
      <alignment vertical="center" wrapText="1" shrinkToFit="1"/>
    </xf>
    <xf numFmtId="183" fontId="26" fillId="0" borderId="73" xfId="0" applyNumberFormat="1" applyFont="1" applyFill="1" applyBorder="1" applyAlignment="1">
      <alignment horizontal="center" vertical="center" wrapText="1"/>
    </xf>
    <xf numFmtId="38" fontId="4" fillId="0" borderId="74" xfId="2" applyFont="1" applyFill="1" applyBorder="1" applyAlignment="1">
      <alignment vertical="center" wrapText="1"/>
    </xf>
    <xf numFmtId="38" fontId="34" fillId="0" borderId="73" xfId="1" applyFont="1" applyFill="1" applyBorder="1" applyAlignment="1">
      <alignment horizontal="right" vertical="center" wrapText="1"/>
    </xf>
    <xf numFmtId="38" fontId="5" fillId="0" borderId="74" xfId="1" applyFont="1" applyFill="1" applyBorder="1" applyAlignment="1">
      <alignment horizontal="right" vertical="center" wrapText="1"/>
    </xf>
    <xf numFmtId="38" fontId="5" fillId="0" borderId="73" xfId="1" applyFont="1" applyFill="1" applyBorder="1" applyAlignment="1">
      <alignment horizontal="right" vertical="center" wrapText="1"/>
    </xf>
    <xf numFmtId="38" fontId="26" fillId="0" borderId="74" xfId="1" applyFont="1" applyFill="1" applyBorder="1" applyAlignment="1">
      <alignment horizontal="right" vertical="center" wrapText="1" shrinkToFit="1"/>
    </xf>
    <xf numFmtId="38" fontId="5" fillId="0" borderId="73" xfId="2" applyFont="1" applyFill="1" applyBorder="1" applyAlignment="1">
      <alignment vertical="center" wrapText="1"/>
    </xf>
    <xf numFmtId="38" fontId="5" fillId="0" borderId="73" xfId="2" applyFont="1" applyFill="1" applyBorder="1" applyAlignment="1">
      <alignment horizontal="center" vertical="center" wrapText="1"/>
    </xf>
    <xf numFmtId="38" fontId="5" fillId="0" borderId="72" xfId="2" applyFont="1" applyFill="1" applyBorder="1" applyAlignment="1">
      <alignment horizontal="center" vertical="center" wrapText="1"/>
    </xf>
    <xf numFmtId="183" fontId="30" fillId="0" borderId="74" xfId="0" applyNumberFormat="1" applyFont="1" applyFill="1" applyBorder="1" applyAlignment="1">
      <alignment vertical="center" wrapText="1"/>
    </xf>
    <xf numFmtId="38" fontId="26" fillId="0" borderId="74" xfId="1" applyFont="1" applyFill="1" applyBorder="1" applyAlignment="1">
      <alignment horizontal="right" vertical="center" wrapText="1"/>
    </xf>
    <xf numFmtId="183" fontId="26" fillId="0" borderId="75" xfId="0" applyNumberFormat="1" applyFont="1" applyFill="1" applyBorder="1" applyAlignment="1">
      <alignment horizontal="center" vertical="center" wrapText="1"/>
    </xf>
    <xf numFmtId="38" fontId="5" fillId="0" borderId="69" xfId="1" applyFont="1" applyFill="1" applyBorder="1" applyAlignment="1">
      <alignment horizontal="right" vertical="center" wrapText="1"/>
    </xf>
    <xf numFmtId="38" fontId="5" fillId="0" borderId="70" xfId="1" applyFont="1" applyFill="1" applyBorder="1" applyAlignment="1">
      <alignment horizontal="right" vertical="center" wrapText="1"/>
    </xf>
    <xf numFmtId="38" fontId="26" fillId="0" borderId="70" xfId="1" applyFont="1" applyFill="1" applyBorder="1" applyAlignment="1">
      <alignment horizontal="right" vertical="center" wrapText="1" shrinkToFit="1"/>
    </xf>
    <xf numFmtId="38" fontId="5" fillId="0" borderId="69" xfId="2" applyFont="1" applyFill="1" applyBorder="1" applyAlignment="1">
      <alignment vertical="center" wrapText="1"/>
    </xf>
    <xf numFmtId="0" fontId="30" fillId="0" borderId="71" xfId="5" applyFont="1" applyFill="1" applyBorder="1" applyAlignment="1">
      <alignment vertical="center" wrapText="1" shrinkToFit="1"/>
    </xf>
    <xf numFmtId="38" fontId="5" fillId="0" borderId="76" xfId="1" applyFont="1" applyFill="1" applyBorder="1" applyAlignment="1">
      <alignment horizontal="right" vertical="center" wrapText="1"/>
    </xf>
    <xf numFmtId="38" fontId="33" fillId="14" borderId="0" xfId="1" applyFont="1" applyFill="1" applyBorder="1" applyAlignment="1">
      <alignment vertical="center" wrapText="1"/>
    </xf>
    <xf numFmtId="38" fontId="33" fillId="14" borderId="77" xfId="1" applyFont="1" applyFill="1" applyBorder="1" applyAlignment="1">
      <alignment vertical="center" wrapText="1"/>
    </xf>
    <xf numFmtId="38" fontId="33" fillId="18" borderId="76" xfId="1" applyFont="1" applyFill="1" applyBorder="1" applyAlignment="1">
      <alignment vertical="center" wrapText="1"/>
    </xf>
    <xf numFmtId="38" fontId="33" fillId="15" borderId="0" xfId="1" applyFont="1" applyFill="1" applyBorder="1" applyAlignment="1">
      <alignment vertical="center" wrapText="1"/>
    </xf>
    <xf numFmtId="38" fontId="33" fillId="15" borderId="77" xfId="1" applyFont="1" applyFill="1" applyBorder="1" applyAlignment="1">
      <alignment vertical="center" wrapText="1"/>
    </xf>
    <xf numFmtId="38" fontId="30" fillId="15" borderId="76" xfId="1" applyFont="1" applyFill="1" applyBorder="1" applyAlignment="1">
      <alignment vertical="center" wrapText="1"/>
    </xf>
    <xf numFmtId="38" fontId="30" fillId="15" borderId="0" xfId="1" applyFont="1" applyFill="1" applyBorder="1" applyAlignment="1">
      <alignment vertical="center" wrapText="1"/>
    </xf>
    <xf numFmtId="38" fontId="30" fillId="16" borderId="0" xfId="1" applyFont="1" applyFill="1" applyBorder="1" applyAlignment="1">
      <alignment vertical="center" wrapText="1"/>
    </xf>
    <xf numFmtId="38" fontId="30" fillId="17" borderId="76" xfId="1" applyFont="1" applyFill="1" applyBorder="1" applyAlignment="1">
      <alignment vertical="center" wrapText="1"/>
    </xf>
    <xf numFmtId="38" fontId="26" fillId="0" borderId="57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horizontal="right" vertical="center" wrapText="1"/>
    </xf>
    <xf numFmtId="38" fontId="26" fillId="0" borderId="0" xfId="1" applyFont="1" applyFill="1" applyBorder="1" applyAlignment="1">
      <alignment horizontal="right" vertical="center" wrapText="1" shrinkToFit="1"/>
    </xf>
    <xf numFmtId="38" fontId="5" fillId="0" borderId="76" xfId="2" applyFont="1" applyFill="1" applyBorder="1" applyAlignment="1">
      <alignment vertical="center" wrapText="1"/>
    </xf>
    <xf numFmtId="38" fontId="5" fillId="0" borderId="78" xfId="2" applyFont="1" applyFill="1" applyBorder="1" applyAlignment="1">
      <alignment horizontal="center" vertical="center" wrapText="1"/>
    </xf>
    <xf numFmtId="38" fontId="5" fillId="0" borderId="75" xfId="2" applyFont="1" applyFill="1" applyBorder="1" applyAlignment="1">
      <alignment horizontal="center" vertical="center" wrapText="1"/>
    </xf>
    <xf numFmtId="183" fontId="26" fillId="0" borderId="79" xfId="0" applyNumberFormat="1" applyFont="1" applyFill="1" applyBorder="1" applyAlignment="1">
      <alignment horizontal="center" vertical="center" wrapText="1"/>
    </xf>
    <xf numFmtId="38" fontId="26" fillId="0" borderId="53" xfId="1" applyFont="1" applyFill="1" applyBorder="1" applyAlignment="1">
      <alignment vertical="center" wrapText="1"/>
    </xf>
    <xf numFmtId="183" fontId="30" fillId="0" borderId="42" xfId="0" applyNumberFormat="1" applyFont="1" applyFill="1" applyBorder="1" applyAlignment="1">
      <alignment vertical="center" wrapText="1"/>
    </xf>
    <xf numFmtId="38" fontId="26" fillId="0" borderId="53" xfId="1" applyFont="1" applyFill="1" applyBorder="1" applyAlignment="1">
      <alignment horizontal="right" vertical="center" wrapText="1"/>
    </xf>
    <xf numFmtId="38" fontId="33" fillId="14" borderId="42" xfId="1" applyFont="1" applyFill="1" applyBorder="1" applyAlignment="1">
      <alignment vertical="center" wrapText="1"/>
    </xf>
    <xf numFmtId="38" fontId="33" fillId="14" borderId="79" xfId="1" applyFont="1" applyFill="1" applyBorder="1" applyAlignment="1">
      <alignment vertical="center" wrapText="1"/>
    </xf>
    <xf numFmtId="38" fontId="33" fillId="18" borderId="53" xfId="1" applyFont="1" applyFill="1" applyBorder="1" applyAlignment="1">
      <alignment vertical="center" wrapText="1"/>
    </xf>
    <xf numFmtId="38" fontId="33" fillId="15" borderId="42" xfId="1" applyFont="1" applyFill="1" applyBorder="1" applyAlignment="1">
      <alignment vertical="center" wrapText="1"/>
    </xf>
    <xf numFmtId="38" fontId="33" fillId="15" borderId="79" xfId="1" applyFont="1" applyFill="1" applyBorder="1" applyAlignment="1">
      <alignment vertical="center" wrapText="1"/>
    </xf>
    <xf numFmtId="38" fontId="30" fillId="15" borderId="53" xfId="1" applyFont="1" applyFill="1" applyBorder="1" applyAlignment="1">
      <alignment vertical="center" wrapText="1"/>
    </xf>
    <xf numFmtId="38" fontId="30" fillId="15" borderId="42" xfId="1" applyFont="1" applyFill="1" applyBorder="1" applyAlignment="1">
      <alignment vertical="center" wrapText="1"/>
    </xf>
    <xf numFmtId="38" fontId="30" fillId="16" borderId="42" xfId="1" applyFont="1" applyFill="1" applyBorder="1" applyAlignment="1">
      <alignment vertical="center" wrapText="1"/>
    </xf>
    <xf numFmtId="38" fontId="30" fillId="17" borderId="53" xfId="1" applyFont="1" applyFill="1" applyBorder="1" applyAlignment="1">
      <alignment vertical="center" wrapText="1"/>
    </xf>
    <xf numFmtId="38" fontId="26" fillId="0" borderId="80" xfId="1" applyFont="1" applyFill="1" applyBorder="1" applyAlignment="1">
      <alignment vertical="center" wrapText="1"/>
    </xf>
    <xf numFmtId="38" fontId="26" fillId="0" borderId="42" xfId="1" applyFont="1" applyFill="1" applyBorder="1" applyAlignment="1">
      <alignment vertical="center" wrapText="1"/>
    </xf>
    <xf numFmtId="183" fontId="26" fillId="0" borderId="53" xfId="0" applyNumberFormat="1" applyFont="1" applyFill="1" applyBorder="1" applyAlignment="1">
      <alignment vertical="center" wrapText="1"/>
    </xf>
    <xf numFmtId="176" fontId="30" fillId="0" borderId="80" xfId="0" applyNumberFormat="1" applyFont="1" applyFill="1" applyBorder="1" applyAlignment="1">
      <alignment vertical="center" wrapText="1" shrinkToFit="1"/>
    </xf>
    <xf numFmtId="183" fontId="26" fillId="0" borderId="53" xfId="0" applyNumberFormat="1" applyFont="1" applyFill="1" applyBorder="1" applyAlignment="1">
      <alignment horizontal="center" vertical="center" wrapText="1"/>
    </xf>
    <xf numFmtId="0" fontId="26" fillId="0" borderId="73" xfId="5" applyFont="1" applyFill="1" applyBorder="1" applyAlignment="1">
      <alignment vertical="center" wrapText="1"/>
    </xf>
    <xf numFmtId="0" fontId="30" fillId="0" borderId="81" xfId="5" applyFont="1" applyFill="1" applyBorder="1" applyAlignment="1">
      <alignment vertical="center" wrapText="1" shrinkToFit="1"/>
    </xf>
    <xf numFmtId="176" fontId="30" fillId="0" borderId="81" xfId="0" applyNumberFormat="1" applyFont="1" applyFill="1" applyBorder="1" applyAlignment="1">
      <alignment vertical="center" wrapText="1" shrinkToFit="1"/>
    </xf>
    <xf numFmtId="0" fontId="4" fillId="0" borderId="74" xfId="2" applyNumberFormat="1" applyFont="1" applyFill="1" applyBorder="1" applyAlignment="1">
      <alignment vertical="center" wrapText="1" shrinkToFit="1"/>
    </xf>
    <xf numFmtId="0" fontId="5" fillId="0" borderId="73" xfId="2" applyNumberFormat="1" applyFont="1" applyFill="1" applyBorder="1" applyAlignment="1">
      <alignment horizontal="center" vertical="center" wrapText="1" shrinkToFit="1"/>
    </xf>
    <xf numFmtId="0" fontId="5" fillId="0" borderId="72" xfId="2" applyNumberFormat="1" applyFont="1" applyFill="1" applyBorder="1" applyAlignment="1">
      <alignment horizontal="center" vertical="center" wrapText="1" shrinkToFit="1"/>
    </xf>
    <xf numFmtId="38" fontId="26" fillId="0" borderId="82" xfId="1" applyFont="1" applyFill="1" applyBorder="1" applyAlignment="1">
      <alignment horizontal="right" vertical="center" wrapText="1"/>
    </xf>
    <xf numFmtId="38" fontId="26" fillId="0" borderId="83" xfId="1" applyFont="1" applyFill="1" applyBorder="1" applyAlignment="1">
      <alignment horizontal="right" vertical="center" wrapText="1"/>
    </xf>
    <xf numFmtId="0" fontId="30" fillId="0" borderId="81" xfId="0" applyFont="1" applyFill="1" applyBorder="1" applyAlignment="1">
      <alignment horizontal="left" vertical="center" wrapText="1" shrinkToFit="1"/>
    </xf>
    <xf numFmtId="38" fontId="30" fillId="0" borderId="74" xfId="1" applyFont="1" applyFill="1" applyBorder="1" applyAlignment="1">
      <alignment horizontal="right" vertical="center" wrapText="1"/>
    </xf>
    <xf numFmtId="38" fontId="26" fillId="0" borderId="78" xfId="1" applyFont="1" applyFill="1" applyBorder="1" applyAlignment="1">
      <alignment vertical="center" wrapText="1"/>
    </xf>
    <xf numFmtId="38" fontId="4" fillId="0" borderId="84" xfId="2" applyFont="1" applyFill="1" applyBorder="1" applyAlignment="1">
      <alignment vertical="center" wrapText="1"/>
    </xf>
    <xf numFmtId="38" fontId="26" fillId="0" borderId="85" xfId="1" applyFont="1" applyFill="1" applyBorder="1" applyAlignment="1">
      <alignment vertical="center" wrapText="1"/>
    </xf>
    <xf numFmtId="38" fontId="26" fillId="0" borderId="54" xfId="1" applyFont="1" applyFill="1" applyBorder="1" applyAlignment="1">
      <alignment vertical="center" wrapText="1"/>
    </xf>
    <xf numFmtId="38" fontId="5" fillId="0" borderId="78" xfId="2" applyFont="1" applyFill="1" applyBorder="1" applyAlignment="1">
      <alignment vertical="center" wrapText="1"/>
    </xf>
    <xf numFmtId="0" fontId="30" fillId="0" borderId="86" xfId="5" applyFont="1" applyFill="1" applyBorder="1" applyAlignment="1">
      <alignment vertical="center" wrapText="1" shrinkToFit="1"/>
    </xf>
    <xf numFmtId="38" fontId="5" fillId="0" borderId="78" xfId="1" applyFont="1" applyFill="1" applyBorder="1" applyAlignment="1">
      <alignment horizontal="right" vertical="center" wrapText="1"/>
    </xf>
    <xf numFmtId="38" fontId="5" fillId="0" borderId="84" xfId="1" applyFont="1" applyFill="1" applyBorder="1" applyAlignment="1">
      <alignment horizontal="right" vertical="center" wrapText="1"/>
    </xf>
    <xf numFmtId="38" fontId="26" fillId="0" borderId="84" xfId="1" applyFont="1" applyFill="1" applyBorder="1" applyAlignment="1">
      <alignment horizontal="right" vertical="center" wrapText="1" shrinkToFit="1"/>
    </xf>
    <xf numFmtId="183" fontId="26" fillId="0" borderId="87" xfId="0" applyNumberFormat="1" applyFont="1" applyFill="1" applyBorder="1" applyAlignment="1">
      <alignment horizontal="center" vertical="center" wrapText="1"/>
    </xf>
    <xf numFmtId="38" fontId="26" fillId="0" borderId="54" xfId="1" applyFont="1" applyFill="1" applyBorder="1" applyAlignment="1">
      <alignment horizontal="right" vertical="center" wrapText="1"/>
    </xf>
    <xf numFmtId="38" fontId="33" fillId="14" borderId="88" xfId="1" applyFont="1" applyFill="1" applyBorder="1" applyAlignment="1">
      <alignment vertical="center" wrapText="1"/>
    </xf>
    <xf numFmtId="38" fontId="33" fillId="14" borderId="89" xfId="1" applyFont="1" applyFill="1" applyBorder="1" applyAlignment="1">
      <alignment vertical="center" wrapText="1"/>
    </xf>
    <xf numFmtId="38" fontId="33" fillId="18" borderId="38" xfId="1" applyFont="1" applyFill="1" applyBorder="1" applyAlignment="1">
      <alignment vertical="center" wrapText="1"/>
    </xf>
    <xf numFmtId="38" fontId="33" fillId="15" borderId="88" xfId="1" applyFont="1" applyFill="1" applyBorder="1" applyAlignment="1">
      <alignment vertical="center" wrapText="1"/>
    </xf>
    <xf numFmtId="38" fontId="33" fillId="15" borderId="89" xfId="1" applyFont="1" applyFill="1" applyBorder="1" applyAlignment="1">
      <alignment vertical="center" wrapText="1"/>
    </xf>
    <xf numFmtId="38" fontId="30" fillId="15" borderId="38" xfId="1" applyFont="1" applyFill="1" applyBorder="1" applyAlignment="1">
      <alignment vertical="center" wrapText="1"/>
    </xf>
    <xf numFmtId="38" fontId="30" fillId="15" borderId="88" xfId="1" applyFont="1" applyFill="1" applyBorder="1" applyAlignment="1">
      <alignment vertical="center" wrapText="1"/>
    </xf>
    <xf numFmtId="38" fontId="30" fillId="16" borderId="88" xfId="1" applyFont="1" applyFill="1" applyBorder="1" applyAlignment="1">
      <alignment vertical="center" wrapText="1"/>
    </xf>
    <xf numFmtId="38" fontId="30" fillId="17" borderId="38" xfId="1" applyFont="1" applyFill="1" applyBorder="1" applyAlignment="1">
      <alignment vertical="center" wrapText="1"/>
    </xf>
    <xf numFmtId="38" fontId="26" fillId="0" borderId="90" xfId="1" applyFont="1" applyFill="1" applyBorder="1" applyAlignment="1">
      <alignment vertical="center" wrapText="1"/>
    </xf>
    <xf numFmtId="183" fontId="26" fillId="0" borderId="54" xfId="0" applyNumberFormat="1" applyFont="1" applyFill="1" applyBorder="1" applyAlignment="1">
      <alignment vertical="center" wrapText="1"/>
    </xf>
    <xf numFmtId="183" fontId="26" fillId="0" borderId="54" xfId="0" applyNumberFormat="1" applyFont="1" applyFill="1" applyBorder="1" applyAlignment="1">
      <alignment horizontal="center" vertical="center" wrapText="1"/>
    </xf>
    <xf numFmtId="38" fontId="4" fillId="0" borderId="85" xfId="2" applyFont="1" applyFill="1" applyBorder="1" applyAlignment="1">
      <alignment vertical="center" wrapText="1"/>
    </xf>
    <xf numFmtId="38" fontId="5" fillId="0" borderId="54" xfId="1" applyFont="1" applyFill="1" applyBorder="1" applyAlignment="1">
      <alignment horizontal="right" vertical="center" wrapText="1"/>
    </xf>
    <xf numFmtId="38" fontId="5" fillId="0" borderId="85" xfId="1" applyFont="1" applyFill="1" applyBorder="1" applyAlignment="1">
      <alignment horizontal="right" vertical="center" wrapText="1"/>
    </xf>
    <xf numFmtId="38" fontId="26" fillId="0" borderId="85" xfId="1" applyFont="1" applyFill="1" applyBorder="1" applyAlignment="1">
      <alignment horizontal="right" vertical="center" wrapText="1" shrinkToFit="1"/>
    </xf>
    <xf numFmtId="38" fontId="5" fillId="0" borderId="54" xfId="2" applyFont="1" applyFill="1" applyBorder="1" applyAlignment="1">
      <alignment vertical="center" wrapText="1"/>
    </xf>
    <xf numFmtId="0" fontId="30" fillId="0" borderId="91" xfId="5" applyFont="1" applyFill="1" applyBorder="1" applyAlignment="1">
      <alignment vertical="center" wrapText="1" shrinkToFit="1"/>
    </xf>
    <xf numFmtId="38" fontId="5" fillId="0" borderId="54" xfId="2" applyFont="1" applyFill="1" applyBorder="1" applyAlignment="1">
      <alignment horizontal="center" vertical="center" wrapText="1"/>
    </xf>
    <xf numFmtId="38" fontId="5" fillId="0" borderId="87" xfId="2" applyFont="1" applyFill="1" applyBorder="1" applyAlignment="1">
      <alignment horizontal="center" vertical="center" wrapText="1"/>
    </xf>
    <xf numFmtId="176" fontId="30" fillId="0" borderId="71" xfId="0" applyNumberFormat="1" applyFont="1" applyFill="1" applyBorder="1" applyAlignment="1">
      <alignment vertical="center" wrapText="1" shrinkToFit="1"/>
    </xf>
    <xf numFmtId="183" fontId="30" fillId="0" borderId="84" xfId="0" applyNumberFormat="1" applyFont="1" applyFill="1" applyBorder="1" applyAlignment="1">
      <alignment vertical="center" wrapText="1"/>
    </xf>
    <xf numFmtId="38" fontId="26" fillId="0" borderId="78" xfId="1" applyFont="1" applyFill="1" applyBorder="1" applyAlignment="1">
      <alignment horizontal="right" vertical="center" wrapText="1"/>
    </xf>
    <xf numFmtId="38" fontId="26" fillId="0" borderId="84" xfId="1" applyFont="1" applyFill="1" applyBorder="1" applyAlignment="1">
      <alignment vertical="center" wrapText="1"/>
    </xf>
    <xf numFmtId="183" fontId="26" fillId="0" borderId="78" xfId="0" applyNumberFormat="1" applyFont="1" applyFill="1" applyBorder="1" applyAlignment="1">
      <alignment vertical="center" wrapText="1"/>
    </xf>
    <xf numFmtId="176" fontId="30" fillId="0" borderId="86" xfId="0" applyNumberFormat="1" applyFont="1" applyFill="1" applyBorder="1" applyAlignment="1">
      <alignment vertical="center" wrapText="1" shrinkToFit="1"/>
    </xf>
    <xf numFmtId="183" fontId="26" fillId="0" borderId="78" xfId="0" applyNumberFormat="1" applyFont="1" applyFill="1" applyBorder="1" applyAlignment="1">
      <alignment horizontal="center" vertical="center" wrapText="1"/>
    </xf>
    <xf numFmtId="38" fontId="26" fillId="0" borderId="42" xfId="1" applyFont="1" applyFill="1" applyBorder="1" applyAlignment="1">
      <alignment horizontal="right" vertical="center" wrapText="1"/>
    </xf>
    <xf numFmtId="0" fontId="26" fillId="0" borderId="53" xfId="0" applyFont="1" applyFill="1" applyBorder="1" applyAlignment="1">
      <alignment vertical="center" wrapText="1"/>
    </xf>
    <xf numFmtId="0" fontId="26" fillId="0" borderId="73" xfId="0" applyFont="1" applyFill="1" applyBorder="1" applyAlignment="1">
      <alignment vertical="center" wrapText="1"/>
    </xf>
    <xf numFmtId="38" fontId="26" fillId="0" borderId="85" xfId="1" applyFont="1" applyFill="1" applyBorder="1" applyAlignment="1">
      <alignment horizontal="right" vertical="center" wrapText="1"/>
    </xf>
    <xf numFmtId="183" fontId="26" fillId="0" borderId="69" xfId="0" applyNumberFormat="1" applyFont="1" applyFill="1" applyBorder="1" applyAlignment="1">
      <alignment horizontal="center" vertical="center" wrapText="1"/>
    </xf>
    <xf numFmtId="38" fontId="5" fillId="0" borderId="92" xfId="1" applyFont="1" applyFill="1" applyBorder="1" applyAlignment="1">
      <alignment horizontal="right" vertical="center" wrapText="1"/>
    </xf>
    <xf numFmtId="38" fontId="5" fillId="0" borderId="93" xfId="1" applyFont="1" applyFill="1" applyBorder="1" applyAlignment="1">
      <alignment horizontal="right" vertical="center" wrapText="1"/>
    </xf>
    <xf numFmtId="38" fontId="5" fillId="0" borderId="38" xfId="1" applyFont="1" applyFill="1" applyBorder="1" applyAlignment="1">
      <alignment horizontal="right" vertical="center" wrapText="1"/>
    </xf>
    <xf numFmtId="38" fontId="5" fillId="0" borderId="88" xfId="1" applyFont="1" applyFill="1" applyBorder="1" applyAlignment="1">
      <alignment horizontal="right" vertical="center" wrapText="1"/>
    </xf>
    <xf numFmtId="38" fontId="26" fillId="0" borderId="88" xfId="1" applyFont="1" applyFill="1" applyBorder="1" applyAlignment="1">
      <alignment horizontal="right" vertical="center" wrapText="1" shrinkToFit="1"/>
    </xf>
    <xf numFmtId="38" fontId="5" fillId="0" borderId="38" xfId="2" applyFont="1" applyFill="1" applyBorder="1" applyAlignment="1">
      <alignment vertical="center" wrapText="1"/>
    </xf>
    <xf numFmtId="38" fontId="5" fillId="0" borderId="38" xfId="2" applyFont="1" applyFill="1" applyBorder="1" applyAlignment="1">
      <alignment horizontal="center" vertical="center" wrapText="1"/>
    </xf>
    <xf numFmtId="38" fontId="5" fillId="0" borderId="89" xfId="2" applyFont="1" applyFill="1" applyBorder="1" applyAlignment="1">
      <alignment horizontal="center" vertical="center" wrapText="1"/>
    </xf>
    <xf numFmtId="183" fontId="26" fillId="0" borderId="73" xfId="0" applyNumberFormat="1" applyFont="1" applyFill="1" applyBorder="1" applyAlignment="1">
      <alignment horizontal="right" vertical="center" wrapText="1"/>
    </xf>
    <xf numFmtId="183" fontId="26" fillId="0" borderId="78" xfId="0" applyNumberFormat="1" applyFont="1" applyFill="1" applyBorder="1" applyAlignment="1">
      <alignment horizontal="right" vertical="center" wrapText="1"/>
    </xf>
    <xf numFmtId="0" fontId="26" fillId="0" borderId="78" xfId="5" applyFont="1" applyFill="1" applyBorder="1" applyAlignment="1">
      <alignment vertical="center" wrapText="1"/>
    </xf>
    <xf numFmtId="38" fontId="4" fillId="0" borderId="81" xfId="2" applyFont="1" applyFill="1" applyBorder="1" applyAlignment="1">
      <alignment vertical="center" wrapText="1"/>
    </xf>
    <xf numFmtId="38" fontId="33" fillId="14" borderId="74" xfId="1" applyFont="1" applyFill="1" applyBorder="1" applyAlignment="1">
      <alignment vertical="center" wrapText="1"/>
    </xf>
    <xf numFmtId="38" fontId="33" fillId="14" borderId="72" xfId="1" applyFont="1" applyFill="1" applyBorder="1" applyAlignment="1">
      <alignment vertical="center" wrapText="1"/>
    </xf>
    <xf numFmtId="38" fontId="33" fillId="18" borderId="73" xfId="1" applyFont="1" applyFill="1" applyBorder="1" applyAlignment="1">
      <alignment vertical="center" wrapText="1"/>
    </xf>
    <xf numFmtId="38" fontId="33" fillId="15" borderId="74" xfId="1" applyFont="1" applyFill="1" applyBorder="1" applyAlignment="1">
      <alignment vertical="center" wrapText="1"/>
    </xf>
    <xf numFmtId="38" fontId="33" fillId="15" borderId="72" xfId="1" applyFont="1" applyFill="1" applyBorder="1" applyAlignment="1">
      <alignment vertical="center" wrapText="1"/>
    </xf>
    <xf numFmtId="38" fontId="30" fillId="15" borderId="73" xfId="1" applyFont="1" applyFill="1" applyBorder="1" applyAlignment="1">
      <alignment vertical="center" wrapText="1"/>
    </xf>
    <xf numFmtId="38" fontId="30" fillId="15" borderId="74" xfId="1" applyFont="1" applyFill="1" applyBorder="1" applyAlignment="1">
      <alignment vertical="center" wrapText="1"/>
    </xf>
    <xf numFmtId="38" fontId="30" fillId="16" borderId="74" xfId="1" applyFont="1" applyFill="1" applyBorder="1" applyAlignment="1">
      <alignment vertical="center" wrapText="1"/>
    </xf>
    <xf numFmtId="38" fontId="30" fillId="17" borderId="73" xfId="1" applyFont="1" applyFill="1" applyBorder="1" applyAlignment="1">
      <alignment vertical="center" wrapText="1"/>
    </xf>
    <xf numFmtId="38" fontId="26" fillId="0" borderId="81" xfId="1" applyFont="1" applyFill="1" applyBorder="1" applyAlignment="1">
      <alignment vertical="center" wrapText="1"/>
    </xf>
    <xf numFmtId="38" fontId="5" fillId="0" borderId="72" xfId="1" applyFont="1" applyFill="1" applyBorder="1" applyAlignment="1">
      <alignment horizontal="right" vertical="center" wrapText="1"/>
    </xf>
    <xf numFmtId="0" fontId="26" fillId="0" borderId="38" xfId="5" applyFont="1" applyFill="1" applyBorder="1" applyAlignment="1">
      <alignment vertical="center" wrapText="1"/>
    </xf>
    <xf numFmtId="38" fontId="5" fillId="0" borderId="89" xfId="1" applyFont="1" applyFill="1" applyBorder="1" applyAlignment="1">
      <alignment horizontal="right" vertical="center" wrapText="1"/>
    </xf>
    <xf numFmtId="38" fontId="26" fillId="0" borderId="79" xfId="1" applyFont="1" applyFill="1" applyBorder="1" applyAlignment="1">
      <alignment vertical="center" wrapText="1"/>
    </xf>
    <xf numFmtId="38" fontId="5" fillId="0" borderId="81" xfId="1" applyFont="1" applyFill="1" applyBorder="1" applyAlignment="1">
      <alignment horizontal="right" vertical="center" wrapText="1"/>
    </xf>
    <xf numFmtId="38" fontId="26" fillId="0" borderId="81" xfId="1" applyFont="1" applyFill="1" applyBorder="1" applyAlignment="1">
      <alignment horizontal="right" vertical="center" wrapText="1" shrinkToFit="1"/>
    </xf>
    <xf numFmtId="38" fontId="5" fillId="0" borderId="81" xfId="2" applyFont="1" applyFill="1" applyBorder="1" applyAlignment="1">
      <alignment vertical="center" wrapText="1"/>
    </xf>
    <xf numFmtId="38" fontId="5" fillId="0" borderId="94" xfId="2" applyFont="1" applyFill="1" applyBorder="1" applyAlignment="1">
      <alignment horizontal="center" vertical="center" wrapText="1"/>
    </xf>
    <xf numFmtId="38" fontId="5" fillId="0" borderId="95" xfId="2" applyFont="1" applyFill="1" applyBorder="1" applyAlignment="1">
      <alignment horizontal="center" vertical="center" wrapText="1"/>
    </xf>
    <xf numFmtId="38" fontId="4" fillId="0" borderId="73" xfId="1" applyFont="1" applyFill="1" applyBorder="1" applyAlignment="1">
      <alignment horizontal="right" vertical="center" wrapText="1"/>
    </xf>
    <xf numFmtId="38" fontId="4" fillId="0" borderId="72" xfId="1" applyFont="1" applyFill="1" applyBorder="1" applyAlignment="1">
      <alignment horizontal="right" vertical="center" wrapText="1"/>
    </xf>
    <xf numFmtId="38" fontId="4" fillId="0" borderId="81" xfId="1" applyFont="1" applyFill="1" applyBorder="1" applyAlignment="1">
      <alignment horizontal="right" vertical="center" wrapText="1"/>
    </xf>
    <xf numFmtId="38" fontId="30" fillId="0" borderId="81" xfId="1" applyFont="1" applyFill="1" applyBorder="1" applyAlignment="1">
      <alignment horizontal="right" vertical="center" wrapText="1" shrinkToFit="1"/>
    </xf>
    <xf numFmtId="38" fontId="4" fillId="0" borderId="95" xfId="2" applyFont="1" applyFill="1" applyBorder="1" applyAlignment="1">
      <alignment horizontal="center" vertical="center" wrapText="1"/>
    </xf>
    <xf numFmtId="38" fontId="26" fillId="0" borderId="72" xfId="1" applyFont="1" applyFill="1" applyBorder="1" applyAlignment="1">
      <alignment horizontal="right" vertical="center" wrapText="1"/>
    </xf>
    <xf numFmtId="38" fontId="26" fillId="0" borderId="81" xfId="1" applyFont="1" applyFill="1" applyBorder="1" applyAlignment="1">
      <alignment horizontal="right" vertical="center" wrapText="1"/>
    </xf>
    <xf numFmtId="183" fontId="26" fillId="0" borderId="81" xfId="0" applyNumberFormat="1" applyFont="1" applyFill="1" applyBorder="1" applyAlignment="1">
      <alignment vertical="center" wrapText="1"/>
    </xf>
    <xf numFmtId="38" fontId="26" fillId="0" borderId="72" xfId="1" applyFont="1" applyFill="1" applyBorder="1" applyAlignment="1">
      <alignment vertical="center" wrapText="1"/>
    </xf>
    <xf numFmtId="183" fontId="26" fillId="0" borderId="94" xfId="0" applyNumberFormat="1" applyFont="1" applyFill="1" applyBorder="1" applyAlignment="1">
      <alignment horizontal="center" vertical="center" wrapText="1"/>
    </xf>
    <xf numFmtId="183" fontId="26" fillId="0" borderId="95" xfId="0" applyNumberFormat="1" applyFont="1" applyFill="1" applyBorder="1" applyAlignment="1">
      <alignment horizontal="center" vertical="center" wrapText="1"/>
    </xf>
    <xf numFmtId="38" fontId="33" fillId="14" borderId="85" xfId="1" applyFont="1" applyFill="1" applyBorder="1" applyAlignment="1">
      <alignment vertical="center" wrapText="1"/>
    </xf>
    <xf numFmtId="38" fontId="33" fillId="14" borderId="87" xfId="1" applyFont="1" applyFill="1" applyBorder="1" applyAlignment="1">
      <alignment vertical="center" wrapText="1"/>
    </xf>
    <xf numFmtId="38" fontId="33" fillId="18" borderId="54" xfId="1" applyFont="1" applyFill="1" applyBorder="1" applyAlignment="1">
      <alignment vertical="center" wrapText="1"/>
    </xf>
    <xf numFmtId="38" fontId="33" fillId="15" borderId="85" xfId="1" applyFont="1" applyFill="1" applyBorder="1" applyAlignment="1">
      <alignment vertical="center" wrapText="1"/>
    </xf>
    <xf numFmtId="38" fontId="33" fillId="15" borderId="87" xfId="1" applyFont="1" applyFill="1" applyBorder="1" applyAlignment="1">
      <alignment vertical="center" wrapText="1"/>
    </xf>
    <xf numFmtId="38" fontId="30" fillId="15" borderId="54" xfId="1" applyFont="1" applyFill="1" applyBorder="1" applyAlignment="1">
      <alignment vertical="center" wrapText="1"/>
    </xf>
    <xf numFmtId="38" fontId="30" fillId="15" borderId="85" xfId="1" applyFont="1" applyFill="1" applyBorder="1" applyAlignment="1">
      <alignment vertical="center" wrapText="1"/>
    </xf>
    <xf numFmtId="38" fontId="30" fillId="16" borderId="85" xfId="1" applyFont="1" applyFill="1" applyBorder="1" applyAlignment="1">
      <alignment vertical="center" wrapText="1"/>
    </xf>
    <xf numFmtId="38" fontId="30" fillId="17" borderId="54" xfId="1" applyFont="1" applyFill="1" applyBorder="1" applyAlignment="1">
      <alignment vertical="center" wrapText="1"/>
    </xf>
    <xf numFmtId="38" fontId="26" fillId="0" borderId="91" xfId="1" applyFont="1" applyFill="1" applyBorder="1" applyAlignment="1">
      <alignment vertical="center" wrapText="1"/>
    </xf>
    <xf numFmtId="38" fontId="5" fillId="0" borderId="87" xfId="1" applyFont="1" applyFill="1" applyBorder="1" applyAlignment="1">
      <alignment horizontal="right" vertical="center" wrapText="1"/>
    </xf>
    <xf numFmtId="38" fontId="5" fillId="0" borderId="91" xfId="1" applyFont="1" applyFill="1" applyBorder="1" applyAlignment="1">
      <alignment horizontal="right" vertical="center" wrapText="1"/>
    </xf>
    <xf numFmtId="38" fontId="26" fillId="0" borderId="91" xfId="1" applyFont="1" applyFill="1" applyBorder="1" applyAlignment="1">
      <alignment horizontal="right" vertical="center" wrapText="1" shrinkToFit="1"/>
    </xf>
    <xf numFmtId="38" fontId="5" fillId="0" borderId="91" xfId="2" applyFont="1" applyFill="1" applyBorder="1" applyAlignment="1">
      <alignment vertical="center" wrapText="1"/>
    </xf>
    <xf numFmtId="38" fontId="5" fillId="0" borderId="96" xfId="2" applyFont="1" applyFill="1" applyBorder="1" applyAlignment="1">
      <alignment horizontal="center" vertical="center" wrapText="1"/>
    </xf>
    <xf numFmtId="38" fontId="5" fillId="0" borderId="97" xfId="2" applyFont="1" applyFill="1" applyBorder="1" applyAlignment="1">
      <alignment horizontal="center" vertical="center" wrapText="1"/>
    </xf>
    <xf numFmtId="38" fontId="26" fillId="0" borderId="79" xfId="1" applyFont="1" applyBorder="1" applyAlignment="1">
      <alignment vertical="center" wrapText="1"/>
    </xf>
    <xf numFmtId="38" fontId="26" fillId="0" borderId="53" xfId="1" applyFont="1" applyBorder="1" applyAlignment="1">
      <alignment vertical="center" wrapText="1"/>
    </xf>
    <xf numFmtId="38" fontId="26" fillId="0" borderId="80" xfId="1" applyFont="1" applyBorder="1" applyAlignment="1">
      <alignment vertical="center" wrapText="1"/>
    </xf>
    <xf numFmtId="0" fontId="26" fillId="0" borderId="98" xfId="0" applyFont="1" applyFill="1" applyBorder="1" applyAlignment="1">
      <alignment horizontal="center" vertical="center" wrapText="1"/>
    </xf>
    <xf numFmtId="0" fontId="26" fillId="0" borderId="99" xfId="0" applyFont="1" applyFill="1" applyBorder="1" applyAlignment="1">
      <alignment horizontal="center" vertical="center" wrapText="1"/>
    </xf>
    <xf numFmtId="38" fontId="26" fillId="0" borderId="72" xfId="1" applyFont="1" applyBorder="1" applyAlignment="1">
      <alignment vertical="center" wrapText="1"/>
    </xf>
    <xf numFmtId="38" fontId="26" fillId="0" borderId="73" xfId="1" applyFont="1" applyBorder="1" applyAlignment="1">
      <alignment vertical="center" wrapText="1"/>
    </xf>
    <xf numFmtId="38" fontId="26" fillId="0" borderId="81" xfId="1" applyFont="1" applyBorder="1" applyAlignment="1">
      <alignment vertical="center" wrapText="1"/>
    </xf>
    <xf numFmtId="0" fontId="26" fillId="0" borderId="94" xfId="0" applyFont="1" applyFill="1" applyBorder="1" applyAlignment="1">
      <alignment horizontal="center" vertical="center" wrapText="1"/>
    </xf>
    <xf numFmtId="0" fontId="26" fillId="0" borderId="95" xfId="0" applyFont="1" applyFill="1" applyBorder="1" applyAlignment="1">
      <alignment horizontal="center" vertical="center" wrapText="1"/>
    </xf>
    <xf numFmtId="0" fontId="26" fillId="0" borderId="96" xfId="0" applyFont="1" applyFill="1" applyBorder="1" applyAlignment="1">
      <alignment horizontal="center" vertical="center" wrapText="1"/>
    </xf>
    <xf numFmtId="0" fontId="26" fillId="0" borderId="97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38" fontId="26" fillId="0" borderId="0" xfId="1" applyFont="1" applyFill="1" applyAlignment="1">
      <alignment horizontal="right" vertical="center"/>
    </xf>
    <xf numFmtId="38" fontId="26" fillId="0" borderId="0" xfId="1" applyFont="1">
      <alignment vertical="center"/>
    </xf>
    <xf numFmtId="0" fontId="26" fillId="0" borderId="0" xfId="0" applyFont="1">
      <alignment vertical="center"/>
    </xf>
    <xf numFmtId="0" fontId="26" fillId="0" borderId="0" xfId="0" applyFont="1" applyFill="1" applyAlignment="1">
      <alignment horizontal="center" vertical="center"/>
    </xf>
    <xf numFmtId="38" fontId="33" fillId="15" borderId="84" xfId="1" applyFont="1" applyFill="1" applyBorder="1" applyAlignment="1">
      <alignment vertical="center" wrapText="1"/>
    </xf>
    <xf numFmtId="38" fontId="26" fillId="0" borderId="86" xfId="1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20" fillId="2" borderId="58" xfId="0" applyFont="1" applyFill="1" applyBorder="1" applyAlignment="1">
      <alignment horizontal="center" vertical="center" shrinkToFit="1"/>
    </xf>
    <xf numFmtId="0" fontId="20" fillId="0" borderId="100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01" xfId="0" applyBorder="1" applyAlignment="1">
      <alignment vertical="top"/>
    </xf>
    <xf numFmtId="0" fontId="0" fillId="0" borderId="102" xfId="0" applyBorder="1" applyAlignment="1">
      <alignment vertical="top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>
      <alignment vertical="center"/>
    </xf>
    <xf numFmtId="0" fontId="0" fillId="0" borderId="103" xfId="0" applyFill="1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Fill="1" applyBorder="1" applyAlignment="1">
      <alignment horizontal="center" vertical="center"/>
    </xf>
    <xf numFmtId="0" fontId="0" fillId="0" borderId="105" xfId="0" applyFill="1" applyBorder="1" applyAlignment="1">
      <alignment horizontal="center" vertical="center" shrinkToFit="1"/>
    </xf>
    <xf numFmtId="0" fontId="0" fillId="0" borderId="106" xfId="0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110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>
      <alignment vertical="center"/>
    </xf>
    <xf numFmtId="0" fontId="0" fillId="0" borderId="111" xfId="0" applyBorder="1">
      <alignment vertical="center"/>
    </xf>
    <xf numFmtId="0" fontId="20" fillId="2" borderId="112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 shrinkToFit="1"/>
    </xf>
    <xf numFmtId="0" fontId="20" fillId="2" borderId="34" xfId="0" applyFont="1" applyFill="1" applyBorder="1">
      <alignment vertical="center"/>
    </xf>
    <xf numFmtId="0" fontId="20" fillId="2" borderId="34" xfId="0" applyFont="1" applyFill="1" applyBorder="1" applyAlignment="1">
      <alignment vertical="center"/>
    </xf>
    <xf numFmtId="0" fontId="20" fillId="2" borderId="35" xfId="0" applyFont="1" applyFill="1" applyBorder="1">
      <alignment vertical="center"/>
    </xf>
    <xf numFmtId="0" fontId="0" fillId="0" borderId="101" xfId="0" applyFont="1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 shrinkToFit="1"/>
    </xf>
    <xf numFmtId="0" fontId="0" fillId="0" borderId="59" xfId="0" applyFill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/>
    </xf>
    <xf numFmtId="0" fontId="0" fillId="2" borderId="114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58" xfId="0" applyFill="1" applyBorder="1" applyAlignment="1">
      <alignment horizontal="center" vertical="top"/>
    </xf>
    <xf numFmtId="0" fontId="0" fillId="0" borderId="5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102" xfId="0" applyBorder="1" applyAlignment="1">
      <alignment vertical="center"/>
    </xf>
    <xf numFmtId="182" fontId="0" fillId="13" borderId="43" xfId="0" applyNumberFormat="1" applyFill="1" applyBorder="1" applyAlignment="1">
      <alignment horizontal="center" vertical="center"/>
    </xf>
    <xf numFmtId="182" fontId="0" fillId="13" borderId="115" xfId="0" applyNumberFormat="1" applyFill="1" applyBorder="1" applyAlignment="1">
      <alignment horizontal="center" vertical="center"/>
    </xf>
    <xf numFmtId="182" fontId="0" fillId="13" borderId="116" xfId="0" applyNumberFormat="1" applyFill="1" applyBorder="1" applyAlignment="1">
      <alignment horizontal="center" vertical="center"/>
    </xf>
    <xf numFmtId="182" fontId="0" fillId="13" borderId="117" xfId="0" applyNumberFormat="1" applyFill="1" applyBorder="1" applyAlignment="1">
      <alignment horizontal="center" vertical="center"/>
    </xf>
    <xf numFmtId="182" fontId="0" fillId="13" borderId="41" xfId="0" applyNumberFormat="1" applyFill="1" applyBorder="1" applyAlignment="1">
      <alignment horizontal="center" vertical="center"/>
    </xf>
    <xf numFmtId="182" fontId="0" fillId="13" borderId="45" xfId="0" applyNumberFormat="1" applyFill="1" applyBorder="1" applyAlignment="1">
      <alignment horizontal="center" vertical="center"/>
    </xf>
    <xf numFmtId="182" fontId="0" fillId="13" borderId="48" xfId="0" applyNumberFormat="1" applyFill="1" applyBorder="1" applyAlignment="1">
      <alignment horizontal="center" vertical="center"/>
    </xf>
    <xf numFmtId="182" fontId="0" fillId="13" borderId="50" xfId="0" applyNumberForma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/>
    </xf>
    <xf numFmtId="0" fontId="35" fillId="2" borderId="1" xfId="0" applyFont="1" applyFill="1" applyBorder="1">
      <alignment vertical="center"/>
    </xf>
    <xf numFmtId="0" fontId="36" fillId="11" borderId="3" xfId="0" applyFont="1" applyFill="1" applyBorder="1">
      <alignment vertical="center"/>
    </xf>
    <xf numFmtId="0" fontId="36" fillId="11" borderId="59" xfId="0" applyFont="1" applyFill="1" applyBorder="1">
      <alignment vertical="center"/>
    </xf>
    <xf numFmtId="0" fontId="36" fillId="11" borderId="4" xfId="0" applyFont="1" applyFill="1" applyBorder="1">
      <alignment vertical="center"/>
    </xf>
    <xf numFmtId="0" fontId="36" fillId="0" borderId="0" xfId="0" applyFont="1">
      <alignment vertical="center"/>
    </xf>
    <xf numFmtId="0" fontId="36" fillId="11" borderId="114" xfId="0" applyFont="1" applyFill="1" applyBorder="1">
      <alignment vertical="center"/>
    </xf>
    <xf numFmtId="0" fontId="36" fillId="11" borderId="0" xfId="0" applyFont="1" applyFill="1" applyBorder="1">
      <alignment vertical="center"/>
    </xf>
    <xf numFmtId="0" fontId="36" fillId="11" borderId="60" xfId="0" applyFont="1" applyFill="1" applyBorder="1">
      <alignment vertical="center"/>
    </xf>
    <xf numFmtId="0" fontId="36" fillId="11" borderId="0" xfId="0" applyFont="1" applyFill="1">
      <alignment vertical="center"/>
    </xf>
    <xf numFmtId="0" fontId="36" fillId="19" borderId="114" xfId="0" applyFont="1" applyFill="1" applyBorder="1">
      <alignment vertical="center"/>
    </xf>
    <xf numFmtId="0" fontId="36" fillId="19" borderId="0" xfId="0" applyFont="1" applyFill="1" applyBorder="1">
      <alignment vertical="center"/>
    </xf>
    <xf numFmtId="0" fontId="36" fillId="19" borderId="60" xfId="0" applyFont="1" applyFill="1" applyBorder="1">
      <alignment vertical="center"/>
    </xf>
    <xf numFmtId="0" fontId="36" fillId="19" borderId="0" xfId="0" applyFont="1" applyFill="1">
      <alignment vertical="center"/>
    </xf>
    <xf numFmtId="0" fontId="0" fillId="0" borderId="118" xfId="0" applyBorder="1" applyAlignment="1">
      <alignment horizontal="center" vertical="top"/>
    </xf>
    <xf numFmtId="0" fontId="0" fillId="0" borderId="105" xfId="0" applyBorder="1" applyAlignment="1">
      <alignment horizontal="center" vertical="top"/>
    </xf>
    <xf numFmtId="0" fontId="0" fillId="0" borderId="104" xfId="0" applyBorder="1" applyAlignment="1">
      <alignment horizontal="center" vertical="top"/>
    </xf>
    <xf numFmtId="0" fontId="0" fillId="0" borderId="112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105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32" fillId="0" borderId="0" xfId="1" applyFont="1" applyAlignment="1">
      <alignment vertical="center" wrapText="1"/>
    </xf>
    <xf numFmtId="0" fontId="26" fillId="0" borderId="119" xfId="0" applyFont="1" applyBorder="1" applyAlignment="1">
      <alignment vertical="center" wrapText="1"/>
    </xf>
    <xf numFmtId="0" fontId="26" fillId="0" borderId="120" xfId="0" applyFont="1" applyBorder="1" applyAlignment="1">
      <alignment vertical="center" wrapText="1"/>
    </xf>
    <xf numFmtId="0" fontId="26" fillId="0" borderId="121" xfId="0" applyFont="1" applyBorder="1" applyAlignment="1">
      <alignment vertical="center" wrapText="1"/>
    </xf>
    <xf numFmtId="0" fontId="26" fillId="0" borderId="122" xfId="0" applyFont="1" applyBorder="1" applyAlignment="1">
      <alignment vertical="center" wrapText="1"/>
    </xf>
    <xf numFmtId="0" fontId="26" fillId="0" borderId="123" xfId="0" applyFont="1" applyBorder="1" applyAlignment="1">
      <alignment vertical="center" wrapText="1"/>
    </xf>
    <xf numFmtId="0" fontId="26" fillId="0" borderId="124" xfId="0" applyFont="1" applyBorder="1" applyAlignment="1">
      <alignment vertical="center" wrapText="1"/>
    </xf>
    <xf numFmtId="0" fontId="26" fillId="0" borderId="125" xfId="0" applyFont="1" applyBorder="1" applyAlignment="1">
      <alignment vertical="center" wrapText="1"/>
    </xf>
    <xf numFmtId="0" fontId="26" fillId="0" borderId="126" xfId="0" applyFont="1" applyBorder="1" applyAlignment="1">
      <alignment vertical="center" wrapText="1"/>
    </xf>
    <xf numFmtId="38" fontId="26" fillId="0" borderId="127" xfId="1" applyFont="1" applyFill="1" applyBorder="1" applyAlignment="1">
      <alignment vertical="center" wrapText="1"/>
    </xf>
    <xf numFmtId="38" fontId="26" fillId="0" borderId="128" xfId="1" applyFont="1" applyFill="1" applyBorder="1" applyAlignment="1">
      <alignment vertical="center" wrapText="1"/>
    </xf>
    <xf numFmtId="38" fontId="26" fillId="0" borderId="129" xfId="1" applyFont="1" applyFill="1" applyBorder="1" applyAlignment="1">
      <alignment vertical="center" wrapText="1"/>
    </xf>
    <xf numFmtId="38" fontId="33" fillId="14" borderId="84" xfId="1" applyFont="1" applyFill="1" applyBorder="1" applyAlignment="1">
      <alignment vertical="center" wrapText="1"/>
    </xf>
    <xf numFmtId="38" fontId="33" fillId="14" borderId="75" xfId="1" applyFont="1" applyFill="1" applyBorder="1" applyAlignment="1">
      <alignment vertical="center" wrapText="1"/>
    </xf>
    <xf numFmtId="38" fontId="33" fillId="18" borderId="78" xfId="1" applyFont="1" applyFill="1" applyBorder="1" applyAlignment="1">
      <alignment vertical="center" wrapText="1"/>
    </xf>
    <xf numFmtId="38" fontId="33" fillId="15" borderId="75" xfId="1" applyFont="1" applyFill="1" applyBorder="1" applyAlignment="1">
      <alignment vertical="center" wrapText="1"/>
    </xf>
    <xf numFmtId="38" fontId="30" fillId="15" borderId="78" xfId="1" applyFont="1" applyFill="1" applyBorder="1" applyAlignment="1">
      <alignment vertical="center" wrapText="1"/>
    </xf>
    <xf numFmtId="38" fontId="30" fillId="15" borderId="84" xfId="1" applyFont="1" applyFill="1" applyBorder="1" applyAlignment="1">
      <alignment vertical="center" wrapText="1"/>
    </xf>
    <xf numFmtId="38" fontId="30" fillId="16" borderId="84" xfId="1" applyFont="1" applyFill="1" applyBorder="1" applyAlignment="1">
      <alignment vertical="center" wrapText="1"/>
    </xf>
    <xf numFmtId="38" fontId="30" fillId="17" borderId="78" xfId="1" applyFont="1" applyFill="1" applyBorder="1" applyAlignment="1">
      <alignment vertical="center" wrapText="1"/>
    </xf>
    <xf numFmtId="0" fontId="26" fillId="0" borderId="130" xfId="0" applyFont="1" applyBorder="1" applyAlignment="1">
      <alignment vertical="center" wrapText="1"/>
    </xf>
    <xf numFmtId="0" fontId="26" fillId="0" borderId="131" xfId="0" applyFont="1" applyBorder="1" applyAlignment="1">
      <alignment vertical="center" wrapText="1"/>
    </xf>
    <xf numFmtId="38" fontId="26" fillId="0" borderId="87" xfId="1" applyFont="1" applyBorder="1" applyAlignment="1">
      <alignment vertical="center" wrapText="1"/>
    </xf>
    <xf numFmtId="38" fontId="26" fillId="0" borderId="54" xfId="1" applyFont="1" applyBorder="1" applyAlignment="1">
      <alignment vertical="center" wrapText="1"/>
    </xf>
    <xf numFmtId="38" fontId="26" fillId="0" borderId="91" xfId="1" applyFont="1" applyBorder="1" applyAlignment="1">
      <alignment vertical="center" wrapText="1"/>
    </xf>
    <xf numFmtId="38" fontId="26" fillId="0" borderId="0" xfId="1" applyFont="1" applyAlignment="1">
      <alignment vertical="center"/>
    </xf>
    <xf numFmtId="0" fontId="30" fillId="0" borderId="0" xfId="0" applyFont="1">
      <alignment vertical="center"/>
    </xf>
    <xf numFmtId="38" fontId="5" fillId="0" borderId="77" xfId="2" applyFont="1" applyFill="1" applyBorder="1" applyAlignment="1">
      <alignment horizontal="center" vertical="center" wrapText="1"/>
    </xf>
    <xf numFmtId="0" fontId="26" fillId="0" borderId="132" xfId="0" applyFont="1" applyBorder="1" applyAlignment="1">
      <alignment vertical="center" wrapText="1"/>
    </xf>
    <xf numFmtId="0" fontId="26" fillId="0" borderId="133" xfId="0" applyFont="1" applyBorder="1" applyAlignment="1">
      <alignment vertical="center" wrapText="1"/>
    </xf>
    <xf numFmtId="38" fontId="18" fillId="10" borderId="30" xfId="1" applyFont="1" applyFill="1" applyBorder="1" applyAlignment="1">
      <alignment horizontal="left" vertical="center" shrinkToFit="1"/>
    </xf>
    <xf numFmtId="38" fontId="18" fillId="0" borderId="30" xfId="1" applyFont="1" applyFill="1" applyBorder="1" applyAlignment="1">
      <alignment horizontal="left" vertical="center" shrinkToFit="1"/>
    </xf>
    <xf numFmtId="38" fontId="27" fillId="2" borderId="34" xfId="1" applyFont="1" applyFill="1" applyBorder="1" applyAlignment="1">
      <alignment horizontal="center" vertical="center" shrinkToFit="1"/>
    </xf>
    <xf numFmtId="38" fontId="28" fillId="2" borderId="34" xfId="1" applyFont="1" applyFill="1" applyBorder="1" applyAlignment="1">
      <alignment horizontal="center" vertical="center" shrinkToFit="1"/>
    </xf>
    <xf numFmtId="38" fontId="27" fillId="2" borderId="35" xfId="1" applyFont="1" applyFill="1" applyBorder="1" applyAlignment="1">
      <alignment horizontal="center" vertical="center" shrinkToFit="1"/>
    </xf>
    <xf numFmtId="38" fontId="29" fillId="2" borderId="6" xfId="1" applyFont="1" applyFill="1" applyBorder="1" applyAlignment="1">
      <alignment horizontal="center" vertical="center" shrinkToFit="1"/>
    </xf>
    <xf numFmtId="38" fontId="18" fillId="0" borderId="90" xfId="1" applyFont="1" applyBorder="1">
      <alignment vertical="center"/>
    </xf>
    <xf numFmtId="0" fontId="8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0" fontId="11" fillId="0" borderId="0" xfId="4" applyFont="1">
      <alignment vertical="center"/>
    </xf>
    <xf numFmtId="0" fontId="14" fillId="0" borderId="0" xfId="4" applyFont="1">
      <alignment vertical="center"/>
    </xf>
    <xf numFmtId="0" fontId="15" fillId="0" borderId="134" xfId="4" applyFont="1" applyBorder="1">
      <alignment vertical="center"/>
    </xf>
    <xf numFmtId="0" fontId="10" fillId="0" borderId="114" xfId="4" applyFont="1" applyBorder="1">
      <alignment vertical="center"/>
    </xf>
    <xf numFmtId="0" fontId="15" fillId="0" borderId="135" xfId="4" applyFont="1" applyBorder="1">
      <alignment vertical="center"/>
    </xf>
    <xf numFmtId="0" fontId="15" fillId="0" borderId="7" xfId="4" applyFont="1" applyBorder="1">
      <alignment vertical="center"/>
    </xf>
    <xf numFmtId="0" fontId="8" fillId="0" borderId="136" xfId="4" applyFont="1" applyBorder="1">
      <alignment vertical="center"/>
    </xf>
    <xf numFmtId="0" fontId="8" fillId="0" borderId="137" xfId="4" applyFont="1" applyBorder="1">
      <alignment vertical="center"/>
    </xf>
    <xf numFmtId="0" fontId="8" fillId="0" borderId="138" xfId="4" applyFont="1" applyBorder="1">
      <alignment vertical="center"/>
    </xf>
    <xf numFmtId="0" fontId="8" fillId="0" borderId="139" xfId="4" applyFont="1" applyBorder="1">
      <alignment vertical="center"/>
    </xf>
    <xf numFmtId="0" fontId="8" fillId="0" borderId="140" xfId="4" applyFont="1" applyBorder="1">
      <alignment vertical="center"/>
    </xf>
    <xf numFmtId="0" fontId="15" fillId="0" borderId="1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0" fillId="0" borderId="59" xfId="4" applyFont="1" applyBorder="1">
      <alignment vertical="center"/>
    </xf>
    <xf numFmtId="0" fontId="26" fillId="0" borderId="79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26" fillId="0" borderId="87" xfId="0" applyFont="1" applyFill="1" applyBorder="1" applyAlignment="1">
      <alignment horizontal="center" vertical="center" wrapText="1"/>
    </xf>
    <xf numFmtId="183" fontId="26" fillId="0" borderId="77" xfId="0" applyNumberFormat="1" applyFont="1" applyFill="1" applyBorder="1" applyAlignment="1">
      <alignment horizontal="center" vertical="center" wrapText="1"/>
    </xf>
    <xf numFmtId="183" fontId="30" fillId="0" borderId="85" xfId="0" applyNumberFormat="1" applyFont="1" applyFill="1" applyBorder="1" applyAlignment="1">
      <alignment vertical="center" wrapText="1"/>
    </xf>
    <xf numFmtId="183" fontId="30" fillId="0" borderId="81" xfId="0" applyNumberFormat="1" applyFont="1" applyFill="1" applyBorder="1" applyAlignment="1">
      <alignment vertical="center" wrapText="1" shrinkToFit="1"/>
    </xf>
    <xf numFmtId="183" fontId="26" fillId="0" borderId="141" xfId="0" applyNumberFormat="1" applyFont="1" applyFill="1" applyBorder="1" applyAlignment="1">
      <alignment horizontal="center" vertical="center" wrapText="1"/>
    </xf>
    <xf numFmtId="183" fontId="26" fillId="0" borderId="76" xfId="0" applyNumberFormat="1" applyFont="1" applyFill="1" applyBorder="1" applyAlignment="1">
      <alignment horizontal="center" vertical="center" wrapText="1"/>
    </xf>
    <xf numFmtId="183" fontId="37" fillId="0" borderId="74" xfId="0" applyNumberFormat="1" applyFont="1" applyFill="1" applyBorder="1" applyAlignment="1">
      <alignment vertical="center" wrapText="1"/>
    </xf>
    <xf numFmtId="0" fontId="0" fillId="0" borderId="38" xfId="0" applyFill="1" applyBorder="1" applyAlignment="1">
      <alignment horizontal="center" vertical="center" wrapText="1"/>
    </xf>
    <xf numFmtId="38" fontId="26" fillId="0" borderId="38" xfId="1" applyFont="1" applyFill="1" applyBorder="1" applyAlignment="1">
      <alignment horizontal="right" vertical="center" wrapText="1"/>
    </xf>
    <xf numFmtId="38" fontId="4" fillId="0" borderId="88" xfId="2" applyFont="1" applyFill="1" applyBorder="1" applyAlignment="1">
      <alignment vertical="center" wrapText="1"/>
    </xf>
    <xf numFmtId="0" fontId="0" fillId="0" borderId="73" xfId="0" applyFill="1" applyBorder="1" applyAlignment="1">
      <alignment horizontal="center" vertical="center" wrapText="1"/>
    </xf>
    <xf numFmtId="183" fontId="26" fillId="0" borderId="38" xfId="0" applyNumberFormat="1" applyFont="1" applyFill="1" applyBorder="1" applyAlignment="1">
      <alignment horizontal="right" vertical="center" wrapText="1"/>
    </xf>
    <xf numFmtId="38" fontId="4" fillId="0" borderId="90" xfId="2" applyFont="1" applyFill="1" applyBorder="1" applyAlignment="1">
      <alignment vertical="center" wrapText="1"/>
    </xf>
    <xf numFmtId="38" fontId="4" fillId="0" borderId="42" xfId="2" applyFont="1" applyFill="1" applyBorder="1" applyAlignment="1">
      <alignment vertical="center" wrapText="1"/>
    </xf>
    <xf numFmtId="0" fontId="26" fillId="0" borderId="54" xfId="0" applyFont="1" applyFill="1" applyBorder="1" applyAlignment="1">
      <alignment vertical="center" wrapText="1"/>
    </xf>
    <xf numFmtId="176" fontId="30" fillId="0" borderId="69" xfId="0" applyNumberFormat="1" applyFont="1" applyFill="1" applyBorder="1" applyAlignment="1">
      <alignment vertical="center" wrapText="1" shrinkToFit="1"/>
    </xf>
    <xf numFmtId="0" fontId="30" fillId="0" borderId="73" xfId="5" applyFont="1" applyFill="1" applyBorder="1" applyAlignment="1">
      <alignment vertical="center" wrapText="1" shrinkToFit="1"/>
    </xf>
    <xf numFmtId="0" fontId="30" fillId="0" borderId="57" xfId="5" applyFont="1" applyFill="1" applyBorder="1" applyAlignment="1">
      <alignment vertical="center" wrapText="1" shrinkToFit="1"/>
    </xf>
    <xf numFmtId="176" fontId="30" fillId="0" borderId="91" xfId="0" applyNumberFormat="1" applyFont="1" applyFill="1" applyBorder="1" applyAlignment="1">
      <alignment vertical="center" wrapText="1" shrinkToFit="1"/>
    </xf>
    <xf numFmtId="0" fontId="30" fillId="0" borderId="80" xfId="0" applyFont="1" applyFill="1" applyBorder="1" applyAlignment="1">
      <alignment horizontal="left" vertical="center" wrapText="1" shrinkToFit="1"/>
    </xf>
    <xf numFmtId="183" fontId="38" fillId="0" borderId="73" xfId="0" applyNumberFormat="1" applyFont="1" applyFill="1" applyBorder="1" applyAlignment="1">
      <alignment vertical="center" wrapText="1"/>
    </xf>
    <xf numFmtId="0" fontId="30" fillId="0" borderId="54" xfId="5" applyFont="1" applyFill="1" applyBorder="1" applyAlignment="1">
      <alignment vertical="center" wrapText="1" shrinkToFit="1"/>
    </xf>
    <xf numFmtId="0" fontId="30" fillId="0" borderId="90" xfId="5" applyFont="1" applyFill="1" applyBorder="1" applyAlignment="1">
      <alignment vertical="center" wrapText="1" shrinkToFit="1"/>
    </xf>
    <xf numFmtId="0" fontId="30" fillId="0" borderId="38" xfId="5" applyFont="1" applyFill="1" applyBorder="1" applyAlignment="1">
      <alignment vertical="center" wrapText="1" shrinkToFit="1"/>
    </xf>
    <xf numFmtId="183" fontId="26" fillId="0" borderId="80" xfId="0" applyNumberFormat="1" applyFont="1" applyFill="1" applyBorder="1" applyAlignment="1">
      <alignment vertical="center" wrapText="1"/>
    </xf>
    <xf numFmtId="183" fontId="26" fillId="0" borderId="98" xfId="0" applyNumberFormat="1" applyFont="1" applyFill="1" applyBorder="1" applyAlignment="1">
      <alignment horizontal="center" vertical="center" wrapText="1"/>
    </xf>
    <xf numFmtId="183" fontId="26" fillId="0" borderId="99" xfId="0" applyNumberFormat="1" applyFont="1" applyFill="1" applyBorder="1" applyAlignment="1">
      <alignment horizontal="center" vertical="center" wrapText="1"/>
    </xf>
    <xf numFmtId="38" fontId="4" fillId="0" borderId="94" xfId="2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vertical="center" wrapText="1"/>
    </xf>
    <xf numFmtId="0" fontId="30" fillId="0" borderId="80" xfId="0" applyFont="1" applyFill="1" applyBorder="1" applyAlignment="1">
      <alignment vertical="center" wrapText="1" shrinkToFit="1"/>
    </xf>
    <xf numFmtId="0" fontId="26" fillId="0" borderId="74" xfId="0" applyFont="1" applyFill="1" applyBorder="1" applyAlignment="1">
      <alignment vertical="center" wrapText="1"/>
    </xf>
    <xf numFmtId="0" fontId="30" fillId="0" borderId="81" xfId="0" applyFont="1" applyFill="1" applyBorder="1" applyAlignment="1">
      <alignment vertical="center" wrapText="1" shrinkToFit="1"/>
    </xf>
    <xf numFmtId="0" fontId="26" fillId="0" borderId="85" xfId="0" applyFont="1" applyFill="1" applyBorder="1" applyAlignment="1">
      <alignment vertical="center" wrapText="1"/>
    </xf>
    <xf numFmtId="0" fontId="30" fillId="0" borderId="91" xfId="0" applyFont="1" applyFill="1" applyBorder="1" applyAlignment="1">
      <alignment vertical="center" wrapText="1" shrinkToFit="1"/>
    </xf>
    <xf numFmtId="0" fontId="30" fillId="0" borderId="53" xfId="0" applyFont="1" applyFill="1" applyBorder="1" applyAlignment="1">
      <alignment vertical="center" wrapText="1" shrinkToFit="1"/>
    </xf>
    <xf numFmtId="0" fontId="30" fillId="0" borderId="73" xfId="0" applyFont="1" applyFill="1" applyBorder="1" applyAlignment="1">
      <alignment vertical="center" wrapText="1" shrinkToFit="1"/>
    </xf>
    <xf numFmtId="0" fontId="30" fillId="0" borderId="54" xfId="0" applyFont="1" applyFill="1" applyBorder="1" applyAlignment="1">
      <alignment vertical="center" wrapText="1" shrinkToFit="1"/>
    </xf>
    <xf numFmtId="38" fontId="33" fillId="15" borderId="69" xfId="1" applyFont="1" applyFill="1" applyBorder="1" applyAlignment="1">
      <alignment vertical="center" wrapText="1"/>
    </xf>
    <xf numFmtId="38" fontId="33" fillId="16" borderId="70" xfId="1" applyFont="1" applyFill="1" applyBorder="1" applyAlignment="1">
      <alignment vertical="center" wrapText="1"/>
    </xf>
    <xf numFmtId="38" fontId="33" fillId="17" borderId="69" xfId="1" applyFont="1" applyFill="1" applyBorder="1" applyAlignment="1">
      <alignment vertical="center" wrapText="1"/>
    </xf>
    <xf numFmtId="38" fontId="33" fillId="15" borderId="53" xfId="1" applyFont="1" applyFill="1" applyBorder="1" applyAlignment="1">
      <alignment vertical="center" wrapText="1"/>
    </xf>
    <xf numFmtId="38" fontId="33" fillId="16" borderId="42" xfId="1" applyFont="1" applyFill="1" applyBorder="1" applyAlignment="1">
      <alignment vertical="center" wrapText="1"/>
    </xf>
    <xf numFmtId="38" fontId="33" fillId="17" borderId="53" xfId="1" applyFont="1" applyFill="1" applyBorder="1" applyAlignment="1">
      <alignment vertical="center" wrapText="1"/>
    </xf>
    <xf numFmtId="38" fontId="33" fillId="15" borderId="73" xfId="1" applyFont="1" applyFill="1" applyBorder="1" applyAlignment="1">
      <alignment vertical="center" wrapText="1"/>
    </xf>
    <xf numFmtId="38" fontId="33" fillId="16" borderId="74" xfId="1" applyFont="1" applyFill="1" applyBorder="1" applyAlignment="1">
      <alignment vertical="center" wrapText="1"/>
    </xf>
    <xf numFmtId="38" fontId="33" fillId="17" borderId="73" xfId="1" applyFont="1" applyFill="1" applyBorder="1" applyAlignment="1">
      <alignment vertical="center" wrapText="1"/>
    </xf>
    <xf numFmtId="38" fontId="33" fillId="15" borderId="78" xfId="1" applyFont="1" applyFill="1" applyBorder="1" applyAlignment="1">
      <alignment vertical="center" wrapText="1"/>
    </xf>
    <xf numFmtId="38" fontId="33" fillId="16" borderId="84" xfId="1" applyFont="1" applyFill="1" applyBorder="1" applyAlignment="1">
      <alignment vertical="center" wrapText="1"/>
    </xf>
    <xf numFmtId="38" fontId="33" fillId="17" borderId="78" xfId="1" applyFont="1" applyFill="1" applyBorder="1" applyAlignment="1">
      <alignment vertical="center" wrapText="1"/>
    </xf>
    <xf numFmtId="38" fontId="33" fillId="15" borderId="54" xfId="1" applyFont="1" applyFill="1" applyBorder="1" applyAlignment="1">
      <alignment vertical="center" wrapText="1"/>
    </xf>
    <xf numFmtId="38" fontId="33" fillId="16" borderId="85" xfId="1" applyFont="1" applyFill="1" applyBorder="1" applyAlignment="1">
      <alignment vertical="center" wrapText="1"/>
    </xf>
    <xf numFmtId="38" fontId="33" fillId="17" borderId="54" xfId="1" applyFont="1" applyFill="1" applyBorder="1" applyAlignment="1">
      <alignment vertical="center" wrapText="1"/>
    </xf>
    <xf numFmtId="38" fontId="33" fillId="15" borderId="38" xfId="1" applyFont="1" applyFill="1" applyBorder="1" applyAlignment="1">
      <alignment vertical="center" wrapText="1"/>
    </xf>
    <xf numFmtId="38" fontId="33" fillId="16" borderId="88" xfId="1" applyFont="1" applyFill="1" applyBorder="1" applyAlignment="1">
      <alignment vertical="center" wrapText="1"/>
    </xf>
    <xf numFmtId="38" fontId="33" fillId="17" borderId="38" xfId="1" applyFont="1" applyFill="1" applyBorder="1" applyAlignment="1">
      <alignment vertical="center" wrapText="1"/>
    </xf>
    <xf numFmtId="38" fontId="33" fillId="15" borderId="76" xfId="1" applyFont="1" applyFill="1" applyBorder="1" applyAlignment="1">
      <alignment vertical="center" wrapText="1"/>
    </xf>
    <xf numFmtId="38" fontId="33" fillId="16" borderId="0" xfId="1" applyFont="1" applyFill="1" applyBorder="1" applyAlignment="1">
      <alignment vertical="center" wrapText="1"/>
    </xf>
    <xf numFmtId="38" fontId="33" fillId="17" borderId="76" xfId="1" applyFont="1" applyFill="1" applyBorder="1" applyAlignment="1">
      <alignment vertical="center" wrapText="1"/>
    </xf>
    <xf numFmtId="183" fontId="26" fillId="0" borderId="61" xfId="0" applyNumberFormat="1" applyFont="1" applyFill="1" applyBorder="1" applyAlignment="1">
      <alignment horizontal="center" vertical="center" wrapText="1"/>
    </xf>
    <xf numFmtId="0" fontId="0" fillId="0" borderId="89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183" fontId="26" fillId="0" borderId="42" xfId="0" applyNumberFormat="1" applyFont="1" applyFill="1" applyBorder="1" applyAlignment="1">
      <alignment horizontal="center" vertical="center" wrapText="1"/>
    </xf>
    <xf numFmtId="183" fontId="26" fillId="0" borderId="74" xfId="0" applyNumberFormat="1" applyFont="1" applyFill="1" applyBorder="1" applyAlignment="1">
      <alignment horizontal="center" vertical="center" wrapText="1"/>
    </xf>
    <xf numFmtId="183" fontId="26" fillId="0" borderId="85" xfId="0" applyNumberFormat="1" applyFont="1" applyFill="1" applyBorder="1" applyAlignment="1">
      <alignment horizontal="center" vertical="center" wrapText="1"/>
    </xf>
    <xf numFmtId="176" fontId="30" fillId="0" borderId="53" xfId="0" applyNumberFormat="1" applyFont="1" applyFill="1" applyBorder="1" applyAlignment="1">
      <alignment vertical="center" wrapText="1" shrinkToFit="1"/>
    </xf>
    <xf numFmtId="38" fontId="5" fillId="0" borderId="76" xfId="2" applyFont="1" applyFill="1" applyBorder="1" applyAlignment="1">
      <alignment horizontal="center" vertical="center" wrapText="1"/>
    </xf>
    <xf numFmtId="183" fontId="26" fillId="0" borderId="126" xfId="0" applyNumberFormat="1" applyFont="1" applyFill="1" applyBorder="1" applyAlignment="1">
      <alignment horizontal="center" vertical="center" wrapText="1"/>
    </xf>
    <xf numFmtId="38" fontId="5" fillId="0" borderId="122" xfId="2" applyFont="1" applyFill="1" applyBorder="1" applyAlignment="1">
      <alignment horizontal="center" vertical="center" wrapText="1"/>
    </xf>
    <xf numFmtId="38" fontId="4" fillId="0" borderId="73" xfId="2" applyFont="1" applyFill="1" applyBorder="1" applyAlignment="1">
      <alignment vertical="center" wrapText="1"/>
    </xf>
    <xf numFmtId="38" fontId="4" fillId="0" borderId="122" xfId="2" applyFont="1" applyFill="1" applyBorder="1" applyAlignment="1">
      <alignment horizontal="center" vertical="center" wrapText="1"/>
    </xf>
    <xf numFmtId="183" fontId="26" fillId="0" borderId="122" xfId="0" applyNumberFormat="1" applyFont="1" applyFill="1" applyBorder="1" applyAlignment="1">
      <alignment horizontal="center" vertical="center" wrapText="1"/>
    </xf>
    <xf numFmtId="38" fontId="5" fillId="0" borderId="131" xfId="2" applyFont="1" applyFill="1" applyBorder="1" applyAlignment="1">
      <alignment horizontal="center" vertical="center" wrapText="1"/>
    </xf>
    <xf numFmtId="0" fontId="26" fillId="0" borderId="126" xfId="0" applyFont="1" applyFill="1" applyBorder="1" applyAlignment="1">
      <alignment horizontal="center" vertical="center" wrapText="1"/>
    </xf>
    <xf numFmtId="0" fontId="26" fillId="0" borderId="122" xfId="0" applyFont="1" applyFill="1" applyBorder="1" applyAlignment="1">
      <alignment horizontal="center" vertical="center" wrapText="1"/>
    </xf>
    <xf numFmtId="0" fontId="26" fillId="0" borderId="131" xfId="0" applyFont="1" applyFill="1" applyBorder="1" applyAlignment="1">
      <alignment horizontal="center" vertical="center" wrapText="1"/>
    </xf>
    <xf numFmtId="0" fontId="10" fillId="0" borderId="0" xfId="4" applyFont="1">
      <alignment vertical="center"/>
    </xf>
    <xf numFmtId="38" fontId="39" fillId="0" borderId="0" xfId="1" applyFont="1" applyBorder="1" applyAlignment="1">
      <alignment vertical="center"/>
    </xf>
    <xf numFmtId="38" fontId="30" fillId="0" borderId="0" xfId="1" applyFont="1">
      <alignment vertical="center"/>
    </xf>
    <xf numFmtId="0" fontId="0" fillId="2" borderId="1" xfId="0" applyFill="1" applyBorder="1" applyAlignment="1">
      <alignment horizontal="center" vertical="center"/>
    </xf>
    <xf numFmtId="38" fontId="18" fillId="10" borderId="30" xfId="1" applyFont="1" applyFill="1" applyBorder="1" applyAlignment="1">
      <alignment horizontal="left" vertical="center" shrinkToFit="1"/>
    </xf>
    <xf numFmtId="38" fontId="18" fillId="0" borderId="30" xfId="1" applyFont="1" applyFill="1" applyBorder="1" applyAlignment="1">
      <alignment horizontal="left" vertical="center" shrinkToFit="1"/>
    </xf>
    <xf numFmtId="177" fontId="40" fillId="0" borderId="5" xfId="1" applyNumberFormat="1" applyFont="1" applyBorder="1" applyAlignment="1">
      <alignment horizontal="right" vertical="center"/>
    </xf>
    <xf numFmtId="0" fontId="0" fillId="0" borderId="142" xfId="0" applyBorder="1">
      <alignment vertical="center"/>
    </xf>
    <xf numFmtId="0" fontId="0" fillId="0" borderId="80" xfId="0" applyFill="1" applyBorder="1" applyAlignment="1">
      <alignment vertical="center"/>
    </xf>
    <xf numFmtId="0" fontId="0" fillId="0" borderId="143" xfId="0" applyBorder="1">
      <alignment vertical="center"/>
    </xf>
    <xf numFmtId="0" fontId="0" fillId="0" borderId="47" xfId="0" applyFill="1" applyBorder="1">
      <alignment vertical="center"/>
    </xf>
    <xf numFmtId="0" fontId="0" fillId="0" borderId="144" xfId="0" applyBorder="1">
      <alignment vertical="center"/>
    </xf>
    <xf numFmtId="0" fontId="0" fillId="0" borderId="145" xfId="0" applyBorder="1">
      <alignment vertical="center"/>
    </xf>
    <xf numFmtId="0" fontId="0" fillId="0" borderId="51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142" xfId="0" applyFill="1" applyBorder="1" applyAlignment="1">
      <alignment vertical="center"/>
    </xf>
    <xf numFmtId="0" fontId="0" fillId="0" borderId="146" xfId="0" applyFill="1" applyBorder="1" applyAlignment="1">
      <alignment vertical="center"/>
    </xf>
    <xf numFmtId="0" fontId="0" fillId="0" borderId="79" xfId="0" applyFill="1" applyBorder="1" applyAlignment="1">
      <alignment vertical="center"/>
    </xf>
    <xf numFmtId="0" fontId="0" fillId="0" borderId="143" xfId="0" applyFill="1" applyBorder="1">
      <alignment vertical="center"/>
    </xf>
    <xf numFmtId="0" fontId="0" fillId="0" borderId="145" xfId="0" applyFill="1" applyBorder="1" applyAlignment="1">
      <alignment vertical="center"/>
    </xf>
    <xf numFmtId="0" fontId="0" fillId="0" borderId="143" xfId="0" applyFill="1" applyBorder="1" applyAlignment="1">
      <alignment vertical="center"/>
    </xf>
    <xf numFmtId="0" fontId="0" fillId="0" borderId="144" xfId="0" applyFill="1" applyBorder="1" applyAlignment="1">
      <alignment vertical="center"/>
    </xf>
    <xf numFmtId="0" fontId="0" fillId="0" borderId="142" xfId="0" applyFill="1" applyBorder="1">
      <alignment vertical="center"/>
    </xf>
    <xf numFmtId="0" fontId="0" fillId="0" borderId="44" xfId="0" applyFill="1" applyBorder="1">
      <alignment vertical="center"/>
    </xf>
    <xf numFmtId="0" fontId="0" fillId="0" borderId="144" xfId="0" applyFill="1" applyBorder="1">
      <alignment vertical="center"/>
    </xf>
    <xf numFmtId="0" fontId="0" fillId="0" borderId="145" xfId="0" applyFill="1" applyBorder="1">
      <alignment vertical="center"/>
    </xf>
    <xf numFmtId="0" fontId="0" fillId="0" borderId="51" xfId="0" applyFill="1" applyBorder="1">
      <alignment vertical="center"/>
    </xf>
    <xf numFmtId="0" fontId="0" fillId="0" borderId="147" xfId="0" applyBorder="1">
      <alignment vertical="center"/>
    </xf>
    <xf numFmtId="0" fontId="0" fillId="0" borderId="148" xfId="0" applyBorder="1">
      <alignment vertical="center"/>
    </xf>
    <xf numFmtId="181" fontId="0" fillId="11" borderId="149" xfId="0" applyNumberFormat="1" applyFill="1" applyBorder="1" applyAlignment="1">
      <alignment horizontal="center" vertical="center"/>
    </xf>
    <xf numFmtId="0" fontId="0" fillId="11" borderId="150" xfId="0" applyFill="1" applyBorder="1">
      <alignment vertical="center"/>
    </xf>
    <xf numFmtId="181" fontId="0" fillId="11" borderId="151" xfId="0" applyNumberFormat="1" applyFill="1" applyBorder="1" applyAlignment="1">
      <alignment horizontal="center" vertical="center"/>
    </xf>
    <xf numFmtId="181" fontId="0" fillId="11" borderId="46" xfId="0" applyNumberFormat="1" applyFill="1" applyBorder="1" applyAlignment="1">
      <alignment horizontal="center" vertical="center"/>
    </xf>
    <xf numFmtId="181" fontId="0" fillId="11" borderId="52" xfId="0" applyNumberFormat="1" applyFill="1" applyBorder="1" applyAlignment="1">
      <alignment horizontal="center" vertical="center"/>
    </xf>
    <xf numFmtId="181" fontId="0" fillId="11" borderId="152" xfId="0" applyNumberFormat="1" applyFill="1" applyBorder="1" applyAlignment="1">
      <alignment horizontal="center" vertical="center"/>
    </xf>
    <xf numFmtId="181" fontId="0" fillId="11" borderId="68" xfId="0" applyNumberFormat="1" applyFill="1" applyBorder="1" applyAlignment="1">
      <alignment horizontal="center" vertical="center"/>
    </xf>
    <xf numFmtId="181" fontId="0" fillId="11" borderId="87" xfId="0" applyNumberFormat="1" applyFill="1" applyBorder="1" applyAlignment="1">
      <alignment horizontal="center" vertical="center"/>
    </xf>
    <xf numFmtId="181" fontId="0" fillId="11" borderId="79" xfId="0" applyNumberFormat="1" applyFill="1" applyBorder="1" applyAlignment="1">
      <alignment horizontal="center" vertical="center"/>
    </xf>
    <xf numFmtId="0" fontId="0" fillId="12" borderId="79" xfId="0" applyFill="1" applyBorder="1" applyAlignment="1">
      <alignment vertical="center"/>
    </xf>
    <xf numFmtId="0" fontId="0" fillId="13" borderId="47" xfId="0" applyFill="1" applyBorder="1" applyAlignment="1">
      <alignment vertical="center"/>
    </xf>
    <xf numFmtId="0" fontId="0" fillId="12" borderId="44" xfId="0" applyFill="1" applyBorder="1" applyAlignment="1">
      <alignment vertical="center"/>
    </xf>
    <xf numFmtId="38" fontId="18" fillId="0" borderId="30" xfId="1" applyFont="1" applyFill="1" applyBorder="1" applyAlignment="1">
      <alignment horizontal="left" vertical="center" shrinkToFit="1"/>
    </xf>
    <xf numFmtId="38" fontId="18" fillId="10" borderId="30" xfId="1" applyFont="1" applyFill="1" applyBorder="1" applyAlignment="1">
      <alignment horizontal="left" vertical="center" shrinkToFit="1"/>
    </xf>
    <xf numFmtId="177" fontId="41" fillId="0" borderId="5" xfId="1" applyNumberFormat="1" applyFont="1" applyBorder="1" applyAlignment="1">
      <alignment horizontal="right" vertical="center"/>
    </xf>
    <xf numFmtId="38" fontId="18" fillId="0" borderId="30" xfId="1" applyFont="1" applyFill="1" applyBorder="1" applyAlignment="1">
      <alignment horizontal="left" vertical="center" shrinkToFit="1"/>
    </xf>
    <xf numFmtId="38" fontId="18" fillId="8" borderId="18" xfId="1" applyFont="1" applyFill="1" applyBorder="1" applyAlignment="1">
      <alignment horizontal="center" vertical="center" wrapText="1"/>
    </xf>
    <xf numFmtId="38" fontId="0" fillId="8" borderId="30" xfId="1" applyFont="1" applyFill="1" applyBorder="1" applyAlignment="1">
      <alignment horizontal="left" vertical="center" shrinkToFit="1"/>
    </xf>
    <xf numFmtId="38" fontId="18" fillId="0" borderId="216" xfId="1" applyFont="1" applyBorder="1" applyAlignment="1">
      <alignment horizontal="center" vertical="center" wrapText="1"/>
    </xf>
    <xf numFmtId="38" fontId="18" fillId="0" borderId="217" xfId="1" applyFont="1" applyFill="1" applyBorder="1" applyAlignment="1">
      <alignment horizontal="left" vertical="center" shrinkToFit="1"/>
    </xf>
    <xf numFmtId="38" fontId="18" fillId="0" borderId="218" xfId="1" applyFont="1" applyBorder="1" applyAlignment="1">
      <alignment horizontal="center" vertical="center" shrinkToFit="1"/>
    </xf>
    <xf numFmtId="177" fontId="18" fillId="0" borderId="218" xfId="1" applyNumberFormat="1" applyFont="1" applyFill="1" applyBorder="1" applyAlignment="1">
      <alignment horizontal="center" vertical="center"/>
    </xf>
    <xf numFmtId="177" fontId="18" fillId="0" borderId="216" xfId="1" applyNumberFormat="1" applyFont="1" applyFill="1" applyBorder="1" applyAlignment="1">
      <alignment horizontal="center" vertical="center"/>
    </xf>
    <xf numFmtId="177" fontId="18" fillId="0" borderId="219" xfId="1" applyNumberFormat="1" applyFont="1" applyFill="1" applyBorder="1" applyAlignment="1">
      <alignment horizontal="right" vertical="center"/>
    </xf>
    <xf numFmtId="177" fontId="18" fillId="0" borderId="218" xfId="1" applyNumberFormat="1" applyFont="1" applyFill="1" applyBorder="1" applyAlignment="1">
      <alignment horizontal="right" vertical="center"/>
    </xf>
    <xf numFmtId="177" fontId="18" fillId="0" borderId="218" xfId="1" applyNumberFormat="1" applyFont="1" applyBorder="1" applyAlignment="1">
      <alignment horizontal="right" vertical="center"/>
    </xf>
    <xf numFmtId="177" fontId="18" fillId="0" borderId="220" xfId="1" applyNumberFormat="1" applyFont="1" applyBorder="1" applyAlignment="1">
      <alignment horizontal="right" vertical="center"/>
    </xf>
    <xf numFmtId="38" fontId="18" fillId="0" borderId="217" xfId="1" applyFont="1" applyBorder="1" applyAlignment="1">
      <alignment vertical="center"/>
    </xf>
    <xf numFmtId="38" fontId="18" fillId="8" borderId="13" xfId="1" applyFont="1" applyFill="1" applyBorder="1" applyAlignment="1">
      <alignment horizontal="center" vertical="center" wrapText="1"/>
    </xf>
    <xf numFmtId="38" fontId="0" fillId="8" borderId="14" xfId="1" applyFont="1" applyFill="1" applyBorder="1" applyAlignment="1">
      <alignment horizontal="left" vertical="center" shrinkToFit="1"/>
    </xf>
    <xf numFmtId="177" fontId="18" fillId="0" borderId="15" xfId="1" applyNumberFormat="1" applyFont="1" applyFill="1" applyBorder="1" applyAlignment="1">
      <alignment horizontal="right" vertical="center" wrapText="1"/>
    </xf>
    <xf numFmtId="177" fontId="18" fillId="0" borderId="16" xfId="1" applyNumberFormat="1" applyFont="1" applyFill="1" applyBorder="1" applyAlignment="1">
      <alignment horizontal="right" vertical="center" wrapText="1"/>
    </xf>
    <xf numFmtId="177" fontId="18" fillId="0" borderId="16" xfId="1" applyNumberFormat="1" applyFont="1" applyBorder="1" applyAlignment="1">
      <alignment horizontal="right" vertical="center" wrapText="1"/>
    </xf>
    <xf numFmtId="177" fontId="18" fillId="0" borderId="17" xfId="1" applyNumberFormat="1" applyFont="1" applyBorder="1" applyAlignment="1">
      <alignment horizontal="right" vertical="center" wrapText="1"/>
    </xf>
    <xf numFmtId="38" fontId="18" fillId="0" borderId="217" xfId="1" applyFont="1" applyBorder="1" applyAlignment="1">
      <alignment horizontal="left" vertical="center" shrinkToFit="1"/>
    </xf>
    <xf numFmtId="38" fontId="18" fillId="0" borderId="218" xfId="1" applyFont="1" applyFill="1" applyBorder="1" applyAlignment="1">
      <alignment horizontal="center" vertical="center" shrinkToFit="1"/>
    </xf>
    <xf numFmtId="38" fontId="18" fillId="8" borderId="14" xfId="1" applyFont="1" applyFill="1" applyBorder="1" applyAlignment="1">
      <alignment horizontal="left" vertical="center" shrinkToFit="1"/>
    </xf>
    <xf numFmtId="38" fontId="0" fillId="8" borderId="30" xfId="1" applyFont="1" applyFill="1" applyBorder="1" applyAlignment="1">
      <alignment vertical="center"/>
    </xf>
    <xf numFmtId="38" fontId="18" fillId="8" borderId="14" xfId="1" applyFont="1" applyFill="1" applyBorder="1" applyAlignment="1">
      <alignment vertical="center"/>
    </xf>
    <xf numFmtId="38" fontId="0" fillId="8" borderId="14" xfId="1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35" fillId="0" borderId="101" xfId="0" applyFont="1" applyBorder="1" applyAlignment="1">
      <alignment horizontal="center" vertical="center"/>
    </xf>
    <xf numFmtId="0" fontId="36" fillId="11" borderId="114" xfId="0" applyFont="1" applyFill="1" applyBorder="1" applyAlignment="1">
      <alignment horizontal="center" vertical="center"/>
    </xf>
    <xf numFmtId="0" fontId="36" fillId="11" borderId="0" xfId="0" applyFont="1" applyFill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0" fontId="36" fillId="11" borderId="4" xfId="0" applyFont="1" applyFill="1" applyBorder="1" applyAlignment="1">
      <alignment horizontal="center" vertical="center"/>
    </xf>
    <xf numFmtId="0" fontId="36" fillId="11" borderId="60" xfId="0" applyFont="1" applyFill="1" applyBorder="1" applyAlignment="1">
      <alignment horizontal="center" vertical="center"/>
    </xf>
    <xf numFmtId="0" fontId="36" fillId="19" borderId="114" xfId="0" applyFont="1" applyFill="1" applyBorder="1" applyAlignment="1">
      <alignment horizontal="center" vertical="center"/>
    </xf>
    <xf numFmtId="0" fontId="36" fillId="19" borderId="60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0" fillId="19" borderId="58" xfId="0" applyFill="1" applyBorder="1" applyAlignment="1">
      <alignment horizontal="center" vertical="center"/>
    </xf>
    <xf numFmtId="0" fontId="0" fillId="19" borderId="100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1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1" xfId="0" applyBorder="1" applyAlignment="1">
      <alignment horizontal="left" vertical="top"/>
    </xf>
    <xf numFmtId="0" fontId="0" fillId="0" borderId="102" xfId="0" applyBorder="1" applyAlignment="1">
      <alignment horizontal="left" vertical="top"/>
    </xf>
    <xf numFmtId="0" fontId="20" fillId="2" borderId="62" xfId="0" applyFont="1" applyFill="1" applyBorder="1" applyAlignment="1">
      <alignment horizontal="center" vertical="center" shrinkToFit="1"/>
    </xf>
    <xf numFmtId="0" fontId="20" fillId="2" borderId="63" xfId="0" applyFont="1" applyFill="1" applyBorder="1" applyAlignment="1">
      <alignment horizontal="center" vertical="center" shrinkToFit="1"/>
    </xf>
    <xf numFmtId="0" fontId="20" fillId="2" borderId="88" xfId="0" applyFont="1" applyFill="1" applyBorder="1" applyAlignment="1">
      <alignment horizontal="center" vertical="center" shrinkToFit="1"/>
    </xf>
    <xf numFmtId="0" fontId="20" fillId="2" borderId="90" xfId="0" applyFont="1" applyFill="1" applyBorder="1" applyAlignment="1">
      <alignment horizontal="center" vertical="center" shrinkToFit="1"/>
    </xf>
    <xf numFmtId="0" fontId="0" fillId="2" borderId="105" xfId="0" applyFill="1" applyBorder="1" applyAlignment="1">
      <alignment horizontal="center" vertical="center" shrinkToFit="1"/>
    </xf>
    <xf numFmtId="0" fontId="0" fillId="2" borderId="104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59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9" fontId="0" fillId="8" borderId="58" xfId="0" applyNumberFormat="1" applyFill="1" applyBorder="1" applyAlignment="1">
      <alignment horizontal="right" vertical="center" shrinkToFit="1"/>
    </xf>
    <xf numFmtId="179" fontId="0" fillId="0" borderId="2" xfId="0" applyNumberFormat="1" applyBorder="1" applyAlignment="1">
      <alignment horizontal="right" vertical="center" shrinkToFit="1"/>
    </xf>
    <xf numFmtId="0" fontId="0" fillId="2" borderId="107" xfId="0" applyFont="1" applyFill="1" applyBorder="1" applyAlignment="1">
      <alignment horizontal="center" vertical="center"/>
    </xf>
    <xf numFmtId="0" fontId="0" fillId="2" borderId="109" xfId="0" applyFont="1" applyFill="1" applyBorder="1" applyAlignment="1">
      <alignment horizontal="center" vertical="center"/>
    </xf>
    <xf numFmtId="0" fontId="21" fillId="19" borderId="58" xfId="0" applyFont="1" applyFill="1" applyBorder="1" applyAlignment="1">
      <alignment horizontal="center" vertical="center"/>
    </xf>
    <xf numFmtId="0" fontId="21" fillId="19" borderId="100" xfId="0" applyFont="1" applyFill="1" applyBorder="1" applyAlignment="1">
      <alignment horizontal="center" vertical="center"/>
    </xf>
    <xf numFmtId="0" fontId="21" fillId="19" borderId="2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 shrinkToFit="1"/>
    </xf>
    <xf numFmtId="0" fontId="0" fillId="2" borderId="100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19" borderId="3" xfId="0" applyFill="1" applyBorder="1" applyAlignment="1">
      <alignment horizontal="center" vertical="center" wrapText="1"/>
    </xf>
    <xf numFmtId="0" fontId="0" fillId="19" borderId="59" xfId="0" applyFill="1" applyBorder="1" applyAlignment="1">
      <alignment horizontal="center" vertical="center" wrapText="1"/>
    </xf>
    <xf numFmtId="0" fontId="0" fillId="19" borderId="4" xfId="0" applyFill="1" applyBorder="1" applyAlignment="1">
      <alignment horizontal="center" vertical="center" wrapText="1"/>
    </xf>
    <xf numFmtId="0" fontId="0" fillId="19" borderId="8" xfId="0" applyFill="1" applyBorder="1" applyAlignment="1">
      <alignment horizontal="center" vertical="center" wrapText="1"/>
    </xf>
    <xf numFmtId="0" fontId="0" fillId="19" borderId="101" xfId="0" applyFill="1" applyBorder="1" applyAlignment="1">
      <alignment horizontal="center" vertical="center" wrapText="1"/>
    </xf>
    <xf numFmtId="0" fontId="0" fillId="19" borderId="102" xfId="0" applyFill="1" applyBorder="1" applyAlignment="1">
      <alignment horizontal="center" vertical="center" wrapText="1"/>
    </xf>
    <xf numFmtId="0" fontId="0" fillId="19" borderId="3" xfId="0" applyFill="1" applyBorder="1" applyAlignment="1">
      <alignment horizontal="center" vertical="center"/>
    </xf>
    <xf numFmtId="0" fontId="0" fillId="19" borderId="59" xfId="0" applyFill="1" applyBorder="1" applyAlignment="1">
      <alignment horizontal="center" vertical="center"/>
    </xf>
    <xf numFmtId="0" fontId="0" fillId="19" borderId="4" xfId="0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0" fillId="19" borderId="101" xfId="0" applyFill="1" applyBorder="1" applyAlignment="1">
      <alignment horizontal="center" vertical="center"/>
    </xf>
    <xf numFmtId="0" fontId="0" fillId="19" borderId="102" xfId="0" applyFill="1" applyBorder="1" applyAlignment="1">
      <alignment horizontal="center" vertical="center"/>
    </xf>
    <xf numFmtId="180" fontId="0" fillId="8" borderId="58" xfId="0" applyNumberFormat="1" applyFill="1" applyBorder="1" applyAlignment="1">
      <alignment horizontal="right" vertical="center" shrinkToFit="1"/>
    </xf>
    <xf numFmtId="180" fontId="0" fillId="8" borderId="2" xfId="0" applyNumberFormat="1" applyFill="1" applyBorder="1" applyAlignment="1">
      <alignment horizontal="right" vertical="center" shrinkToFit="1"/>
    </xf>
    <xf numFmtId="0" fontId="0" fillId="2" borderId="105" xfId="0" applyFill="1" applyBorder="1" applyAlignment="1">
      <alignment horizontal="center" vertical="center" wrapText="1"/>
    </xf>
    <xf numFmtId="0" fontId="0" fillId="2" borderId="104" xfId="0" applyFill="1" applyBorder="1" applyAlignment="1">
      <alignment horizontal="center" vertical="center"/>
    </xf>
    <xf numFmtId="0" fontId="0" fillId="2" borderId="105" xfId="0" applyFill="1" applyBorder="1" applyAlignment="1">
      <alignment horizontal="center" vertical="center"/>
    </xf>
    <xf numFmtId="0" fontId="0" fillId="2" borderId="106" xfId="0" applyFill="1" applyBorder="1" applyAlignment="1">
      <alignment horizontal="center" vertical="center"/>
    </xf>
    <xf numFmtId="0" fontId="0" fillId="2" borderId="108" xfId="0" applyFill="1" applyBorder="1" applyAlignment="1">
      <alignment horizontal="center" vertical="center"/>
    </xf>
    <xf numFmtId="0" fontId="20" fillId="2" borderId="160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 shrinkToFit="1"/>
    </xf>
    <xf numFmtId="0" fontId="20" fillId="2" borderId="118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58" xfId="0" applyBorder="1" applyAlignment="1">
      <alignment horizontal="right" vertical="center"/>
    </xf>
    <xf numFmtId="0" fontId="0" fillId="0" borderId="10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110" xfId="0" applyFont="1" applyFill="1" applyBorder="1" applyAlignment="1">
      <alignment horizontal="center" vertical="center"/>
    </xf>
    <xf numFmtId="0" fontId="0" fillId="2" borderId="111" xfId="0" applyFont="1" applyFill="1" applyBorder="1" applyAlignment="1">
      <alignment horizontal="center" vertical="center"/>
    </xf>
    <xf numFmtId="0" fontId="0" fillId="0" borderId="101" xfId="0" applyBorder="1" applyAlignment="1">
      <alignment horizontal="right" vertical="center"/>
    </xf>
    <xf numFmtId="0" fontId="0" fillId="0" borderId="157" xfId="0" applyBorder="1" applyAlignment="1">
      <alignment horizontal="right" vertical="center"/>
    </xf>
    <xf numFmtId="0" fontId="0" fillId="0" borderId="100" xfId="0" applyBorder="1" applyAlignment="1">
      <alignment horizontal="right" vertical="center"/>
    </xf>
    <xf numFmtId="0" fontId="0" fillId="0" borderId="156" xfId="0" applyBorder="1" applyAlignment="1">
      <alignment horizontal="right" vertical="center"/>
    </xf>
    <xf numFmtId="0" fontId="20" fillId="2" borderId="58" xfId="0" applyFont="1" applyFill="1" applyBorder="1" applyAlignment="1">
      <alignment horizontal="center" vertical="center" shrinkToFit="1"/>
    </xf>
    <xf numFmtId="0" fontId="20" fillId="0" borderId="100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2" borderId="62" xfId="0" applyFont="1" applyFill="1" applyBorder="1" applyAlignment="1">
      <alignment horizontal="center" vertical="center"/>
    </xf>
    <xf numFmtId="0" fontId="20" fillId="2" borderId="88" xfId="0" applyFont="1" applyFill="1" applyBorder="1" applyAlignment="1">
      <alignment horizontal="center" vertical="center"/>
    </xf>
    <xf numFmtId="0" fontId="20" fillId="2" borderId="61" xfId="0" applyFont="1" applyFill="1" applyBorder="1" applyAlignment="1">
      <alignment horizontal="center" vertical="center"/>
    </xf>
    <xf numFmtId="0" fontId="20" fillId="2" borderId="63" xfId="0" applyFont="1" applyFill="1" applyBorder="1" applyAlignment="1">
      <alignment horizontal="center" vertical="center"/>
    </xf>
    <xf numFmtId="0" fontId="20" fillId="2" borderId="89" xfId="0" applyFont="1" applyFill="1" applyBorder="1" applyAlignment="1">
      <alignment horizontal="center" vertical="center"/>
    </xf>
    <xf numFmtId="0" fontId="20" fillId="2" borderId="90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0" xfId="0" applyBorder="1" applyAlignment="1">
      <alignment horizontal="right" vertical="center"/>
    </xf>
    <xf numFmtId="0" fontId="0" fillId="0" borderId="153" xfId="0" applyBorder="1" applyAlignment="1">
      <alignment vertical="center"/>
    </xf>
    <xf numFmtId="0" fontId="0" fillId="0" borderId="154" xfId="0" applyBorder="1" applyAlignment="1">
      <alignment vertical="center"/>
    </xf>
    <xf numFmtId="0" fontId="0" fillId="0" borderId="155" xfId="0" applyBorder="1" applyAlignment="1">
      <alignment horizontal="right" vertical="center"/>
    </xf>
    <xf numFmtId="0" fontId="0" fillId="0" borderId="11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113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0" fillId="0" borderId="158" xfId="0" applyBorder="1" applyAlignment="1">
      <alignment horizontal="right" vertical="center"/>
    </xf>
    <xf numFmtId="0" fontId="0" fillId="2" borderId="2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23" fillId="2" borderId="114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0" xfId="0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11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58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top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58" xfId="0" applyFont="1" applyBorder="1" applyAlignment="1">
      <alignment horizontal="left" vertical="center" shrinkToFit="1"/>
    </xf>
    <xf numFmtId="0" fontId="0" fillId="0" borderId="100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58" xfId="0" applyFont="1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0" fillId="0" borderId="58" xfId="0" applyBorder="1" applyAlignment="1">
      <alignment horizontal="right" vertical="center" shrinkToFit="1"/>
    </xf>
    <xf numFmtId="0" fontId="0" fillId="0" borderId="100" xfId="0" applyBorder="1" applyAlignment="1">
      <alignment horizontal="right" vertical="center" shrinkToFit="1"/>
    </xf>
    <xf numFmtId="0" fontId="0" fillId="2" borderId="58" xfId="0" applyFill="1" applyBorder="1" applyAlignment="1">
      <alignment horizontal="left" vertical="center"/>
    </xf>
    <xf numFmtId="0" fontId="0" fillId="2" borderId="10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58" xfId="0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58" xfId="0" applyFont="1" applyFill="1" applyBorder="1" applyAlignment="1">
      <alignment horizontal="left" vertical="center"/>
    </xf>
    <xf numFmtId="0" fontId="0" fillId="2" borderId="100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top"/>
    </xf>
    <xf numFmtId="0" fontId="0" fillId="0" borderId="59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114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60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101" xfId="0" applyFill="1" applyBorder="1" applyAlignment="1">
      <alignment horizontal="left" vertical="top"/>
    </xf>
    <xf numFmtId="0" fontId="0" fillId="0" borderId="102" xfId="0" applyFill="1" applyBorder="1" applyAlignment="1">
      <alignment horizontal="left" vertical="top"/>
    </xf>
    <xf numFmtId="0" fontId="0" fillId="2" borderId="58" xfId="0" applyFont="1" applyFill="1" applyBorder="1" applyAlignment="1">
      <alignment horizontal="center" vertical="center"/>
    </xf>
    <xf numFmtId="0" fontId="0" fillId="2" borderId="10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left" vertical="top" wrapText="1"/>
    </xf>
    <xf numFmtId="0" fontId="0" fillId="0" borderId="5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1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0" xfId="0" applyBorder="1" applyAlignment="1">
      <alignment vertical="top"/>
    </xf>
    <xf numFmtId="0" fontId="0" fillId="2" borderId="101" xfId="0" applyFill="1" applyBorder="1" applyAlignment="1">
      <alignment horizontal="center" vertical="center"/>
    </xf>
    <xf numFmtId="38" fontId="0" fillId="0" borderId="61" xfId="1" applyFont="1" applyBorder="1" applyAlignment="1">
      <alignment horizontal="center" vertical="center"/>
    </xf>
    <xf numFmtId="38" fontId="18" fillId="0" borderId="77" xfId="1" applyFont="1" applyBorder="1" applyAlignment="1">
      <alignment horizontal="center" vertical="center"/>
    </xf>
    <xf numFmtId="38" fontId="18" fillId="0" borderId="89" xfId="1" applyFont="1" applyBorder="1" applyAlignment="1">
      <alignment horizontal="center" vertical="center"/>
    </xf>
    <xf numFmtId="38" fontId="18" fillId="0" borderId="88" xfId="1" applyFont="1" applyBorder="1" applyAlignment="1">
      <alignment horizontal="center" vertical="center"/>
    </xf>
    <xf numFmtId="38" fontId="18" fillId="10" borderId="63" xfId="1" applyFont="1" applyFill="1" applyBorder="1" applyAlignment="1">
      <alignment vertical="center"/>
    </xf>
    <xf numFmtId="38" fontId="18" fillId="10" borderId="57" xfId="1" applyFont="1" applyFill="1" applyBorder="1" applyAlignment="1">
      <alignment vertical="center"/>
    </xf>
    <xf numFmtId="38" fontId="18" fillId="10" borderId="168" xfId="1" applyFont="1" applyFill="1" applyBorder="1" applyAlignment="1">
      <alignment vertical="center"/>
    </xf>
    <xf numFmtId="38" fontId="18" fillId="10" borderId="18" xfId="1" applyFont="1" applyFill="1" applyBorder="1" applyAlignment="1">
      <alignment horizontal="left" vertical="center" shrinkToFit="1"/>
    </xf>
    <xf numFmtId="38" fontId="18" fillId="10" borderId="30" xfId="1" applyFont="1" applyFill="1" applyBorder="1" applyAlignment="1">
      <alignment horizontal="left" vertical="center" shrinkToFit="1"/>
    </xf>
    <xf numFmtId="38" fontId="18" fillId="0" borderId="28" xfId="1" applyFont="1" applyFill="1" applyBorder="1" applyAlignment="1">
      <alignment horizontal="left" vertical="center" shrinkToFit="1"/>
    </xf>
    <xf numFmtId="38" fontId="18" fillId="0" borderId="37" xfId="1" applyFont="1" applyFill="1" applyBorder="1" applyAlignment="1">
      <alignment horizontal="left" vertical="center" shrinkToFit="1"/>
    </xf>
    <xf numFmtId="38" fontId="18" fillId="0" borderId="18" xfId="1" applyFont="1" applyFill="1" applyBorder="1" applyAlignment="1">
      <alignment horizontal="left" vertical="center" shrinkToFit="1"/>
    </xf>
    <xf numFmtId="38" fontId="18" fillId="0" borderId="30" xfId="1" applyFont="1" applyFill="1" applyBorder="1" applyAlignment="1">
      <alignment horizontal="left" vertical="center" shrinkToFit="1"/>
    </xf>
    <xf numFmtId="177" fontId="18" fillId="10" borderId="141" xfId="1" applyNumberFormat="1" applyFont="1" applyFill="1" applyBorder="1" applyAlignment="1">
      <alignment horizontal="right"/>
    </xf>
    <xf numFmtId="177" fontId="18" fillId="10" borderId="76" xfId="1" applyNumberFormat="1" applyFont="1" applyFill="1" applyBorder="1" applyAlignment="1">
      <alignment horizontal="right"/>
    </xf>
    <xf numFmtId="177" fontId="18" fillId="10" borderId="166" xfId="1" applyNumberFormat="1" applyFont="1" applyFill="1" applyBorder="1" applyAlignment="1">
      <alignment horizontal="right"/>
    </xf>
    <xf numFmtId="38" fontId="18" fillId="10" borderId="39" xfId="1" applyFont="1" applyFill="1" applyBorder="1" applyAlignment="1">
      <alignment horizontal="center" vertical="center" wrapText="1"/>
    </xf>
    <xf numFmtId="38" fontId="18" fillId="10" borderId="1" xfId="1" applyFont="1" applyFill="1" applyBorder="1" applyAlignment="1">
      <alignment horizontal="center" vertical="center" wrapText="1"/>
    </xf>
    <xf numFmtId="38" fontId="18" fillId="10" borderId="11" xfId="1" applyFont="1" applyFill="1" applyBorder="1" applyAlignment="1">
      <alignment horizontal="left" vertical="center" shrinkToFit="1"/>
    </xf>
    <xf numFmtId="38" fontId="18" fillId="10" borderId="36" xfId="1" applyFont="1" applyFill="1" applyBorder="1" applyAlignment="1">
      <alignment horizontal="left" vertical="center" shrinkToFit="1"/>
    </xf>
    <xf numFmtId="177" fontId="18" fillId="0" borderId="167" xfId="1" applyNumberFormat="1" applyFont="1" applyFill="1" applyBorder="1" applyAlignment="1">
      <alignment horizontal="right"/>
    </xf>
    <xf numFmtId="177" fontId="18" fillId="0" borderId="76" xfId="1" applyNumberFormat="1" applyFont="1" applyFill="1" applyBorder="1" applyAlignment="1">
      <alignment horizontal="right"/>
    </xf>
    <xf numFmtId="177" fontId="18" fillId="0" borderId="38" xfId="1" applyNumberFormat="1" applyFont="1" applyFill="1" applyBorder="1" applyAlignment="1">
      <alignment horizontal="right"/>
    </xf>
    <xf numFmtId="38" fontId="18" fillId="0" borderId="6" xfId="1" applyFont="1" applyBorder="1" applyAlignment="1">
      <alignment horizontal="center" vertical="center" wrapText="1"/>
    </xf>
    <xf numFmtId="38" fontId="18" fillId="0" borderId="135" xfId="1" applyFont="1" applyBorder="1" applyAlignment="1">
      <alignment horizontal="center" vertical="center" wrapText="1"/>
    </xf>
    <xf numFmtId="38" fontId="18" fillId="0" borderId="32" xfId="1" applyFont="1" applyBorder="1" applyAlignment="1">
      <alignment horizontal="center" vertical="center" wrapText="1"/>
    </xf>
    <xf numFmtId="38" fontId="18" fillId="0" borderId="3" xfId="1" applyFont="1" applyBorder="1" applyAlignment="1">
      <alignment horizontal="center" vertical="center" wrapText="1"/>
    </xf>
    <xf numFmtId="38" fontId="18" fillId="0" borderId="114" xfId="1" applyFont="1" applyBorder="1" applyAlignment="1">
      <alignment horizontal="center" vertical="center" wrapText="1"/>
    </xf>
    <xf numFmtId="38" fontId="18" fillId="0" borderId="176" xfId="1" applyFont="1" applyBorder="1" applyAlignment="1">
      <alignment horizontal="center" vertical="center" wrapText="1"/>
    </xf>
    <xf numFmtId="38" fontId="18" fillId="0" borderId="160" xfId="1" applyFont="1" applyBorder="1" applyAlignment="1">
      <alignment horizontal="center" vertical="center" wrapText="1"/>
    </xf>
    <xf numFmtId="38" fontId="18" fillId="0" borderId="105" xfId="1" applyFont="1" applyBorder="1" applyAlignment="1">
      <alignment horizontal="center" vertical="center" wrapText="1"/>
    </xf>
    <xf numFmtId="38" fontId="18" fillId="0" borderId="39" xfId="1" applyFont="1" applyBorder="1" applyAlignment="1">
      <alignment horizontal="center" vertical="center" wrapText="1"/>
    </xf>
    <xf numFmtId="38" fontId="18" fillId="0" borderId="1" xfId="1" applyFont="1" applyBorder="1" applyAlignment="1">
      <alignment horizontal="center" vertical="center" wrapText="1"/>
    </xf>
    <xf numFmtId="38" fontId="18" fillId="0" borderId="11" xfId="1" applyFont="1" applyFill="1" applyBorder="1" applyAlignment="1">
      <alignment horizontal="left" vertical="center" shrinkToFit="1"/>
    </xf>
    <xf numFmtId="38" fontId="18" fillId="0" borderId="36" xfId="1" applyFont="1" applyFill="1" applyBorder="1" applyAlignment="1">
      <alignment horizontal="left" vertical="center" shrinkToFit="1"/>
    </xf>
    <xf numFmtId="177" fontId="18" fillId="0" borderId="141" xfId="1" applyNumberFormat="1" applyFont="1" applyFill="1" applyBorder="1" applyAlignment="1">
      <alignment horizontal="right"/>
    </xf>
    <xf numFmtId="177" fontId="18" fillId="0" borderId="166" xfId="1" applyNumberFormat="1" applyFont="1" applyFill="1" applyBorder="1" applyAlignment="1">
      <alignment horizontal="right"/>
    </xf>
    <xf numFmtId="38" fontId="18" fillId="0" borderId="7" xfId="1" applyFont="1" applyBorder="1" applyAlignment="1">
      <alignment horizontal="center" vertical="center" wrapText="1"/>
    </xf>
    <xf numFmtId="177" fontId="18" fillId="0" borderId="167" xfId="1" applyNumberFormat="1" applyFont="1" applyBorder="1" applyAlignment="1">
      <alignment horizontal="right"/>
    </xf>
    <xf numFmtId="177" fontId="18" fillId="0" borderId="76" xfId="1" applyNumberFormat="1" applyFont="1" applyBorder="1" applyAlignment="1">
      <alignment horizontal="right"/>
    </xf>
    <xf numFmtId="38" fontId="18" fillId="0" borderId="63" xfId="1" applyFont="1" applyBorder="1" applyAlignment="1">
      <alignment vertical="center"/>
    </xf>
    <xf numFmtId="38" fontId="18" fillId="0" borderId="90" xfId="1" applyFont="1" applyBorder="1" applyAlignment="1">
      <alignment vertical="center"/>
    </xf>
    <xf numFmtId="38" fontId="18" fillId="0" borderId="160" xfId="1" applyFont="1" applyFill="1" applyBorder="1" applyAlignment="1">
      <alignment horizontal="center" vertical="center"/>
    </xf>
    <xf numFmtId="38" fontId="18" fillId="0" borderId="39" xfId="1" applyFont="1" applyFill="1" applyBorder="1" applyAlignment="1">
      <alignment horizontal="center" vertical="center"/>
    </xf>
    <xf numFmtId="38" fontId="18" fillId="0" borderId="105" xfId="1" applyFont="1" applyFill="1" applyBorder="1" applyAlignment="1">
      <alignment horizontal="center" vertical="center"/>
    </xf>
    <xf numFmtId="38" fontId="18" fillId="0" borderId="1" xfId="1" applyFont="1" applyFill="1" applyBorder="1" applyAlignment="1">
      <alignment horizontal="center" vertical="center"/>
    </xf>
    <xf numFmtId="38" fontId="18" fillId="0" borderId="112" xfId="1" applyFont="1" applyFill="1" applyBorder="1" applyAlignment="1">
      <alignment horizontal="center" vertical="center"/>
    </xf>
    <xf numFmtId="38" fontId="18" fillId="0" borderId="34" xfId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4" xfId="0" applyFont="1" applyBorder="1">
      <alignment vertical="center"/>
    </xf>
    <xf numFmtId="38" fontId="18" fillId="0" borderId="11" xfId="1" applyFont="1" applyFill="1" applyBorder="1" applyAlignment="1">
      <alignment horizontal="left" vertical="center"/>
    </xf>
    <xf numFmtId="38" fontId="18" fillId="0" borderId="36" xfId="1" applyFont="1" applyFill="1" applyBorder="1" applyAlignment="1">
      <alignment horizontal="left" vertical="center"/>
    </xf>
    <xf numFmtId="177" fontId="18" fillId="0" borderId="141" xfId="1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38" fontId="18" fillId="2" borderId="160" xfId="1" applyFont="1" applyFill="1" applyBorder="1" applyAlignment="1">
      <alignment horizontal="center" vertical="center"/>
    </xf>
    <xf numFmtId="38" fontId="18" fillId="2" borderId="39" xfId="1" applyFont="1" applyFill="1" applyBorder="1" applyAlignment="1">
      <alignment horizontal="center" vertical="center"/>
    </xf>
    <xf numFmtId="38" fontId="18" fillId="2" borderId="110" xfId="1" applyFont="1" applyFill="1" applyBorder="1" applyAlignment="1">
      <alignment horizontal="center" vertical="center"/>
    </xf>
    <xf numFmtId="38" fontId="18" fillId="2" borderId="7" xfId="1" applyFont="1" applyFill="1" applyBorder="1" applyAlignment="1">
      <alignment horizontal="center" vertical="center"/>
    </xf>
    <xf numFmtId="38" fontId="18" fillId="2" borderId="105" xfId="1" applyFont="1" applyFill="1" applyBorder="1" applyAlignment="1">
      <alignment horizontal="center" vertical="center"/>
    </xf>
    <xf numFmtId="38" fontId="18" fillId="2" borderId="1" xfId="1" applyFont="1" applyFill="1" applyBorder="1" applyAlignment="1">
      <alignment horizontal="center" vertical="center"/>
    </xf>
    <xf numFmtId="38" fontId="18" fillId="2" borderId="39" xfId="1" applyFont="1" applyFill="1" applyBorder="1" applyAlignment="1">
      <alignment horizontal="center" vertical="center" wrapText="1"/>
    </xf>
    <xf numFmtId="38" fontId="18" fillId="2" borderId="7" xfId="1" applyFont="1" applyFill="1" applyBorder="1" applyAlignment="1">
      <alignment horizontal="center" vertical="center" wrapText="1"/>
    </xf>
    <xf numFmtId="38" fontId="18" fillId="2" borderId="161" xfId="1" applyFont="1" applyFill="1" applyBorder="1" applyAlignment="1">
      <alignment horizontal="center" vertical="center"/>
    </xf>
    <xf numFmtId="38" fontId="18" fillId="2" borderId="62" xfId="1" applyFont="1" applyFill="1" applyBorder="1" applyAlignment="1">
      <alignment horizontal="center" vertical="center"/>
    </xf>
    <xf numFmtId="38" fontId="18" fillId="2" borderId="114" xfId="1" applyFont="1" applyFill="1" applyBorder="1" applyAlignment="1">
      <alignment horizontal="center" vertical="center"/>
    </xf>
    <xf numFmtId="38" fontId="18" fillId="2" borderId="0" xfId="1" applyFont="1" applyFill="1" applyBorder="1" applyAlignment="1">
      <alignment horizontal="center" vertical="center"/>
    </xf>
    <xf numFmtId="38" fontId="18" fillId="2" borderId="61" xfId="1" applyFont="1" applyFill="1" applyBorder="1" applyAlignment="1">
      <alignment horizontal="center" vertical="center"/>
    </xf>
    <xf numFmtId="38" fontId="18" fillId="2" borderId="63" xfId="1" applyFont="1" applyFill="1" applyBorder="1" applyAlignment="1">
      <alignment horizontal="center" vertical="center"/>
    </xf>
    <xf numFmtId="38" fontId="18" fillId="2" borderId="57" xfId="1" applyFont="1" applyFill="1" applyBorder="1" applyAlignment="1">
      <alignment horizontal="center" vertical="center"/>
    </xf>
    <xf numFmtId="38" fontId="27" fillId="2" borderId="106" xfId="1" applyFont="1" applyFill="1" applyBorder="1" applyAlignment="1">
      <alignment horizontal="center" vertical="center" wrapText="1"/>
    </xf>
    <xf numFmtId="38" fontId="27" fillId="2" borderId="31" xfId="1" applyFont="1" applyFill="1" applyBorder="1" applyAlignment="1">
      <alignment horizontal="center" vertical="center" wrapText="1"/>
    </xf>
    <xf numFmtId="38" fontId="18" fillId="2" borderId="58" xfId="1" applyFont="1" applyFill="1" applyBorder="1" applyAlignment="1">
      <alignment horizontal="center" vertical="center"/>
    </xf>
    <xf numFmtId="38" fontId="18" fillId="2" borderId="100" xfId="1" applyFont="1" applyFill="1" applyBorder="1" applyAlignment="1">
      <alignment horizontal="center" vertical="center"/>
    </xf>
    <xf numFmtId="38" fontId="18" fillId="2" borderId="2" xfId="1" applyFont="1" applyFill="1" applyBorder="1" applyAlignment="1">
      <alignment horizontal="center" vertical="center"/>
    </xf>
    <xf numFmtId="38" fontId="18" fillId="2" borderId="163" xfId="1" applyFont="1" applyFill="1" applyBorder="1" applyAlignment="1">
      <alignment horizontal="center" vertical="center"/>
    </xf>
    <xf numFmtId="38" fontId="26" fillId="2" borderId="106" xfId="1" applyFont="1" applyFill="1" applyBorder="1" applyAlignment="1">
      <alignment horizontal="center" vertical="center" wrapText="1" shrinkToFit="1"/>
    </xf>
    <xf numFmtId="38" fontId="26" fillId="2" borderId="31" xfId="1" applyFont="1" applyFill="1" applyBorder="1" applyAlignment="1">
      <alignment horizontal="center" vertical="center" wrapText="1" shrinkToFit="1"/>
    </xf>
    <xf numFmtId="38" fontId="18" fillId="2" borderId="164" xfId="1" applyFont="1" applyFill="1" applyBorder="1" applyAlignment="1">
      <alignment horizontal="center" vertical="center"/>
    </xf>
    <xf numFmtId="38" fontId="18" fillId="2" borderId="165" xfId="1" applyFont="1" applyFill="1" applyBorder="1" applyAlignment="1">
      <alignment horizontal="center" vertical="center"/>
    </xf>
    <xf numFmtId="38" fontId="18" fillId="0" borderId="169" xfId="1" applyFont="1" applyBorder="1" applyAlignment="1">
      <alignment horizontal="center" vertical="center"/>
    </xf>
    <xf numFmtId="38" fontId="18" fillId="0" borderId="113" xfId="1" applyFont="1" applyBorder="1" applyAlignment="1">
      <alignment horizontal="center" vertical="center"/>
    </xf>
    <xf numFmtId="38" fontId="18" fillId="0" borderId="64" xfId="1" applyFont="1" applyBorder="1" applyAlignment="1">
      <alignment horizontal="center" vertical="center"/>
    </xf>
    <xf numFmtId="38" fontId="18" fillId="10" borderId="141" xfId="1" applyFont="1" applyFill="1" applyBorder="1" applyAlignment="1">
      <alignment vertical="center"/>
    </xf>
    <xf numFmtId="38" fontId="18" fillId="10" borderId="76" xfId="1" applyFont="1" applyFill="1" applyBorder="1" applyAlignment="1">
      <alignment vertical="center"/>
    </xf>
    <xf numFmtId="38" fontId="18" fillId="10" borderId="166" xfId="1" applyFont="1" applyFill="1" applyBorder="1" applyAlignment="1">
      <alignment vertical="center"/>
    </xf>
    <xf numFmtId="38" fontId="18" fillId="0" borderId="170" xfId="1" applyFont="1" applyFill="1" applyBorder="1" applyAlignment="1">
      <alignment horizontal="left" vertical="center" shrinkToFit="1"/>
    </xf>
    <xf numFmtId="38" fontId="18" fillId="0" borderId="171" xfId="1" applyFont="1" applyFill="1" applyBorder="1" applyAlignment="1">
      <alignment horizontal="left" vertical="center" shrinkToFit="1"/>
    </xf>
    <xf numFmtId="38" fontId="18" fillId="0" borderId="172" xfId="1" applyFont="1" applyBorder="1" applyAlignment="1">
      <alignment horizontal="center" vertical="center"/>
    </xf>
    <xf numFmtId="38" fontId="18" fillId="0" borderId="132" xfId="1" applyFont="1" applyBorder="1" applyAlignment="1">
      <alignment horizontal="center" vertical="center"/>
    </xf>
    <xf numFmtId="38" fontId="18" fillId="0" borderId="31" xfId="1" applyFont="1" applyBorder="1" applyAlignment="1">
      <alignment horizontal="center" vertical="center"/>
    </xf>
    <xf numFmtId="38" fontId="18" fillId="10" borderId="173" xfId="1" applyFont="1" applyFill="1" applyBorder="1" applyAlignment="1">
      <alignment horizontal="center" vertical="center" wrapText="1"/>
    </xf>
    <xf numFmtId="38" fontId="18" fillId="10" borderId="135" xfId="1" applyFont="1" applyFill="1" applyBorder="1" applyAlignment="1">
      <alignment horizontal="center" vertical="center" wrapText="1"/>
    </xf>
    <xf numFmtId="38" fontId="18" fillId="10" borderId="7" xfId="1" applyFont="1" applyFill="1" applyBorder="1" applyAlignment="1">
      <alignment horizontal="center" vertical="center" wrapText="1"/>
    </xf>
    <xf numFmtId="38" fontId="18" fillId="0" borderId="172" xfId="1" applyFont="1" applyBorder="1" applyAlignment="1">
      <alignment horizontal="center" vertical="center" wrapText="1"/>
    </xf>
    <xf numFmtId="38" fontId="18" fillId="0" borderId="132" xfId="1" applyFont="1" applyBorder="1" applyAlignment="1">
      <alignment horizontal="center" vertical="center" wrapText="1"/>
    </xf>
    <xf numFmtId="38" fontId="18" fillId="0" borderId="31" xfId="1" applyFont="1" applyBorder="1" applyAlignment="1">
      <alignment horizontal="center" vertical="center" wrapText="1"/>
    </xf>
    <xf numFmtId="38" fontId="18" fillId="0" borderId="173" xfId="1" applyFont="1" applyBorder="1" applyAlignment="1">
      <alignment horizontal="center" vertical="center" wrapText="1"/>
    </xf>
    <xf numFmtId="177" fontId="18" fillId="0" borderId="38" xfId="1" applyNumberFormat="1" applyFont="1" applyBorder="1" applyAlignment="1">
      <alignment horizontal="right"/>
    </xf>
    <xf numFmtId="38" fontId="18" fillId="0" borderId="61" xfId="1" applyFont="1" applyFill="1" applyBorder="1" applyAlignment="1">
      <alignment horizontal="center" vertical="center"/>
    </xf>
    <xf numFmtId="38" fontId="18" fillId="0" borderId="174" xfId="1" applyFont="1" applyFill="1" applyBorder="1" applyAlignment="1">
      <alignment horizontal="center" vertical="center"/>
    </xf>
    <xf numFmtId="38" fontId="18" fillId="0" borderId="77" xfId="1" applyFont="1" applyFill="1" applyBorder="1" applyAlignment="1">
      <alignment horizontal="center" vertical="center"/>
    </xf>
    <xf numFmtId="38" fontId="18" fillId="0" borderId="60" xfId="1" applyFont="1" applyFill="1" applyBorder="1" applyAlignment="1">
      <alignment horizontal="center" vertical="center"/>
    </xf>
    <xf numFmtId="38" fontId="18" fillId="0" borderId="89" xfId="1" applyFont="1" applyFill="1" applyBorder="1" applyAlignment="1">
      <alignment horizontal="center" vertical="center"/>
    </xf>
    <xf numFmtId="38" fontId="18" fillId="0" borderId="175" xfId="1" applyFont="1" applyFill="1" applyBorder="1" applyAlignment="1">
      <alignment horizontal="center" vertical="center"/>
    </xf>
    <xf numFmtId="38" fontId="18" fillId="0" borderId="173" xfId="1" applyFont="1" applyFill="1" applyBorder="1" applyAlignment="1">
      <alignment horizontal="center" vertical="center"/>
    </xf>
    <xf numFmtId="38" fontId="18" fillId="0" borderId="135" xfId="1" applyFont="1" applyFill="1" applyBorder="1" applyAlignment="1">
      <alignment horizontal="center" vertical="center"/>
    </xf>
    <xf numFmtId="38" fontId="18" fillId="0" borderId="32" xfId="1" applyFont="1" applyFill="1" applyBorder="1" applyAlignment="1">
      <alignment horizontal="center" vertical="center"/>
    </xf>
    <xf numFmtId="177" fontId="18" fillId="0" borderId="38" xfId="1" applyNumberFormat="1" applyFont="1" applyFill="1" applyBorder="1" applyAlignment="1">
      <alignment horizontal="right" vertical="center"/>
    </xf>
    <xf numFmtId="38" fontId="18" fillId="0" borderId="141" xfId="1" applyFont="1" applyBorder="1" applyAlignment="1">
      <alignment vertical="center"/>
    </xf>
    <xf numFmtId="38" fontId="18" fillId="0" borderId="38" xfId="1" applyFont="1" applyBorder="1" applyAlignment="1">
      <alignment vertical="center"/>
    </xf>
    <xf numFmtId="38" fontId="18" fillId="2" borderId="141" xfId="1" applyFont="1" applyFill="1" applyBorder="1" applyAlignment="1">
      <alignment horizontal="center" vertical="center"/>
    </xf>
    <xf numFmtId="38" fontId="18" fillId="2" borderId="76" xfId="1" applyFont="1" applyFill="1" applyBorder="1" applyAlignment="1">
      <alignment horizontal="center" vertical="center"/>
    </xf>
    <xf numFmtId="38" fontId="18" fillId="2" borderId="38" xfId="1" applyFont="1" applyFill="1" applyBorder="1" applyAlignment="1">
      <alignment horizontal="center" vertical="center"/>
    </xf>
    <xf numFmtId="38" fontId="18" fillId="2" borderId="58" xfId="1" applyFont="1" applyFill="1" applyBorder="1" applyAlignment="1">
      <alignment horizontal="center" vertical="center" shrinkToFit="1"/>
    </xf>
    <xf numFmtId="38" fontId="18" fillId="2" borderId="100" xfId="1" applyFont="1" applyFill="1" applyBorder="1" applyAlignment="1">
      <alignment horizontal="center" vertical="center" shrinkToFit="1"/>
    </xf>
    <xf numFmtId="38" fontId="18" fillId="2" borderId="2" xfId="1" applyFont="1" applyFill="1" applyBorder="1" applyAlignment="1">
      <alignment horizontal="center" vertical="center" shrinkToFit="1"/>
    </xf>
    <xf numFmtId="38" fontId="18" fillId="2" borderId="163" xfId="1" applyFont="1" applyFill="1" applyBorder="1" applyAlignment="1">
      <alignment horizontal="center" vertical="center" shrinkToFit="1"/>
    </xf>
    <xf numFmtId="38" fontId="26" fillId="2" borderId="108" xfId="1" applyFont="1" applyFill="1" applyBorder="1" applyAlignment="1">
      <alignment horizontal="center" vertical="center" shrinkToFit="1"/>
    </xf>
    <xf numFmtId="38" fontId="26" fillId="2" borderId="33" xfId="1" applyFont="1" applyFill="1" applyBorder="1" applyAlignment="1">
      <alignment horizontal="center" vertical="center" shrinkToFit="1"/>
    </xf>
    <xf numFmtId="38" fontId="18" fillId="2" borderId="174" xfId="1" applyFont="1" applyFill="1" applyBorder="1" applyAlignment="1">
      <alignment horizontal="center" vertical="center"/>
    </xf>
    <xf numFmtId="38" fontId="18" fillId="2" borderId="77" xfId="1" applyFont="1" applyFill="1" applyBorder="1" applyAlignment="1">
      <alignment horizontal="center" vertical="center"/>
    </xf>
    <xf numFmtId="38" fontId="18" fillId="2" borderId="60" xfId="1" applyFont="1" applyFill="1" applyBorder="1" applyAlignment="1">
      <alignment horizontal="center" vertical="center"/>
    </xf>
    <xf numFmtId="38" fontId="18" fillId="2" borderId="89" xfId="1" applyFont="1" applyFill="1" applyBorder="1" applyAlignment="1">
      <alignment horizontal="center" vertical="center"/>
    </xf>
    <xf numFmtId="38" fontId="18" fillId="2" borderId="175" xfId="1" applyFont="1" applyFill="1" applyBorder="1" applyAlignment="1">
      <alignment horizontal="center" vertical="center"/>
    </xf>
    <xf numFmtId="38" fontId="18" fillId="2" borderId="173" xfId="1" applyFont="1" applyFill="1" applyBorder="1" applyAlignment="1">
      <alignment horizontal="center" vertical="center" wrapText="1"/>
    </xf>
    <xf numFmtId="38" fontId="18" fillId="2" borderId="135" xfId="1" applyFont="1" applyFill="1" applyBorder="1" applyAlignment="1">
      <alignment horizontal="center" vertical="center" wrapText="1"/>
    </xf>
    <xf numFmtId="38" fontId="18" fillId="2" borderId="32" xfId="1" applyFont="1" applyFill="1" applyBorder="1" applyAlignment="1">
      <alignment horizontal="center" vertical="center" wrapText="1"/>
    </xf>
    <xf numFmtId="38" fontId="18" fillId="2" borderId="176" xfId="1" applyFont="1" applyFill="1" applyBorder="1" applyAlignment="1">
      <alignment horizontal="center" vertical="center"/>
    </xf>
    <xf numFmtId="38" fontId="18" fillId="2" borderId="90" xfId="1" applyFont="1" applyFill="1" applyBorder="1" applyAlignment="1">
      <alignment horizontal="center" vertical="center"/>
    </xf>
    <xf numFmtId="38" fontId="18" fillId="2" borderId="147" xfId="1" applyFont="1" applyFill="1" applyBorder="1" applyAlignment="1">
      <alignment horizontal="center" vertical="center" shrinkToFit="1"/>
    </xf>
    <xf numFmtId="38" fontId="18" fillId="2" borderId="177" xfId="1" applyFont="1" applyFill="1" applyBorder="1" applyAlignment="1">
      <alignment horizontal="center" vertical="center" shrinkToFit="1"/>
    </xf>
    <xf numFmtId="38" fontId="18" fillId="2" borderId="178" xfId="1" applyFont="1" applyFill="1" applyBorder="1" applyAlignment="1">
      <alignment horizontal="center" vertical="center" shrinkToFit="1"/>
    </xf>
    <xf numFmtId="0" fontId="24" fillId="19" borderId="1" xfId="0" applyFont="1" applyFill="1" applyBorder="1" applyAlignment="1">
      <alignment horizontal="left" vertical="top" wrapText="1"/>
    </xf>
    <xf numFmtId="0" fontId="0" fillId="11" borderId="1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182" fontId="35" fillId="0" borderId="1" xfId="0" applyNumberFormat="1" applyFont="1" applyBorder="1" applyAlignment="1">
      <alignment horizontal="center" vertical="center"/>
    </xf>
    <xf numFmtId="182" fontId="35" fillId="13" borderId="1" xfId="0" applyNumberFormat="1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1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81" fontId="0" fillId="13" borderId="1" xfId="0" applyNumberFormat="1" applyFill="1" applyBorder="1" applyAlignment="1">
      <alignment horizontal="center" vertical="center"/>
    </xf>
    <xf numFmtId="181" fontId="0" fillId="13" borderId="34" xfId="0" applyNumberFormat="1" applyFill="1" applyBorder="1" applyAlignment="1">
      <alignment horizontal="center" vertical="center"/>
    </xf>
    <xf numFmtId="0" fontId="0" fillId="13" borderId="179" xfId="0" applyNumberFormat="1" applyFill="1" applyBorder="1" applyAlignment="1">
      <alignment horizontal="center" vertical="center"/>
    </xf>
    <xf numFmtId="0" fontId="0" fillId="13" borderId="180" xfId="0" applyNumberFormat="1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90" xfId="0" applyFill="1" applyBorder="1" applyAlignment="1">
      <alignment horizontal="center" vertical="center"/>
    </xf>
    <xf numFmtId="20" fontId="0" fillId="13" borderId="62" xfId="0" applyNumberFormat="1" applyFill="1" applyBorder="1" applyAlignment="1">
      <alignment horizontal="center" vertical="center"/>
    </xf>
    <xf numFmtId="0" fontId="0" fillId="13" borderId="62" xfId="0" applyFill="1" applyBorder="1" applyAlignment="1">
      <alignment horizontal="center" vertical="center"/>
    </xf>
    <xf numFmtId="0" fontId="0" fillId="13" borderId="174" xfId="0" applyFill="1" applyBorder="1" applyAlignment="1">
      <alignment horizontal="center" vertical="center"/>
    </xf>
    <xf numFmtId="0" fontId="0" fillId="13" borderId="88" xfId="0" applyFill="1" applyBorder="1" applyAlignment="1">
      <alignment horizontal="center" vertical="center"/>
    </xf>
    <xf numFmtId="0" fontId="0" fillId="13" borderId="175" xfId="0" applyFill="1" applyBorder="1" applyAlignment="1">
      <alignment horizontal="center" vertical="center"/>
    </xf>
    <xf numFmtId="0" fontId="0" fillId="11" borderId="110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105" xfId="0" applyFill="1" applyBorder="1" applyAlignment="1">
      <alignment horizontal="center" vertical="center"/>
    </xf>
    <xf numFmtId="0" fontId="0" fillId="11" borderId="106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81" fontId="0" fillId="13" borderId="7" xfId="0" applyNumberFormat="1" applyFill="1" applyBorder="1" applyAlignment="1">
      <alignment horizontal="center" vertical="center"/>
    </xf>
    <xf numFmtId="181" fontId="0" fillId="11" borderId="7" xfId="0" applyNumberFormat="1" applyFill="1" applyBorder="1" applyAlignment="1">
      <alignment horizontal="center" vertical="center"/>
    </xf>
    <xf numFmtId="181" fontId="0" fillId="11" borderId="1" xfId="0" applyNumberFormat="1" applyFill="1" applyBorder="1" applyAlignment="1">
      <alignment horizontal="center" vertical="center"/>
    </xf>
    <xf numFmtId="0" fontId="0" fillId="11" borderId="160" xfId="0" applyFill="1" applyBorder="1" applyAlignment="1">
      <alignment horizontal="center" vertical="center"/>
    </xf>
    <xf numFmtId="0" fontId="0" fillId="11" borderId="39" xfId="0" applyFill="1" applyBorder="1" applyAlignment="1">
      <alignment horizontal="center" vertical="center"/>
    </xf>
    <xf numFmtId="0" fontId="0" fillId="11" borderId="112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181" fontId="0" fillId="13" borderId="6" xfId="0" applyNumberFormat="1" applyFill="1" applyBorder="1" applyAlignment="1">
      <alignment horizontal="center" vertical="center"/>
    </xf>
    <xf numFmtId="181" fontId="0" fillId="11" borderId="6" xfId="0" applyNumberFormat="1" applyFill="1" applyBorder="1" applyAlignment="1">
      <alignment horizontal="center" vertical="center"/>
    </xf>
    <xf numFmtId="0" fontId="0" fillId="13" borderId="34" xfId="0" applyFill="1" applyBorder="1" applyAlignment="1">
      <alignment horizontal="center" vertical="center"/>
    </xf>
    <xf numFmtId="181" fontId="0" fillId="11" borderId="34" xfId="0" applyNumberFormat="1" applyFill="1" applyBorder="1" applyAlignment="1">
      <alignment horizontal="center" vertical="center"/>
    </xf>
    <xf numFmtId="0" fontId="0" fillId="13" borderId="39" xfId="0" applyFill="1" applyBorder="1" applyAlignment="1">
      <alignment horizontal="center" vertical="center"/>
    </xf>
    <xf numFmtId="181" fontId="0" fillId="13" borderId="39" xfId="0" applyNumberFormat="1" applyFill="1" applyBorder="1" applyAlignment="1">
      <alignment horizontal="center" vertical="center"/>
    </xf>
    <xf numFmtId="181" fontId="0" fillId="11" borderId="39" xfId="0" applyNumberFormat="1" applyFill="1" applyBorder="1" applyAlignment="1">
      <alignment horizontal="center" vertical="center"/>
    </xf>
    <xf numFmtId="20" fontId="0" fillId="0" borderId="50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11" borderId="173" xfId="0" applyFill="1" applyBorder="1" applyAlignment="1">
      <alignment horizontal="center" vertical="center"/>
    </xf>
    <xf numFmtId="0" fontId="0" fillId="11" borderId="135" xfId="0" applyFill="1" applyBorder="1" applyAlignment="1">
      <alignment horizontal="center" vertical="center"/>
    </xf>
    <xf numFmtId="181" fontId="0" fillId="11" borderId="162" xfId="0" applyNumberFormat="1" applyFill="1" applyBorder="1" applyAlignment="1">
      <alignment horizontal="center" vertical="center"/>
    </xf>
    <xf numFmtId="181" fontId="0" fillId="11" borderId="4" xfId="0" applyNumberFormat="1" applyFill="1" applyBorder="1" applyAlignment="1">
      <alignment horizontal="center" vertical="center"/>
    </xf>
    <xf numFmtId="181" fontId="0" fillId="11" borderId="173" xfId="0" applyNumberFormat="1" applyFill="1" applyBorder="1" applyAlignment="1">
      <alignment horizontal="center" vertical="center"/>
    </xf>
    <xf numFmtId="181" fontId="0" fillId="11" borderId="135" xfId="0" applyNumberFormat="1" applyFill="1" applyBorder="1" applyAlignment="1">
      <alignment horizontal="center" vertical="center"/>
    </xf>
    <xf numFmtId="56" fontId="0" fillId="13" borderId="61" xfId="0" applyNumberFormat="1" applyFill="1" applyBorder="1" applyAlignment="1">
      <alignment horizontal="center" vertical="center"/>
    </xf>
    <xf numFmtId="0" fontId="0" fillId="13" borderId="63" xfId="0" applyFill="1" applyBorder="1" applyAlignment="1">
      <alignment horizontal="center" vertical="center"/>
    </xf>
    <xf numFmtId="0" fontId="0" fillId="13" borderId="89" xfId="0" applyFill="1" applyBorder="1" applyAlignment="1">
      <alignment horizontal="center" vertical="center"/>
    </xf>
    <xf numFmtId="0" fontId="0" fillId="13" borderId="90" xfId="0" applyFill="1" applyBorder="1" applyAlignment="1">
      <alignment horizontal="center" vertical="center"/>
    </xf>
    <xf numFmtId="56" fontId="0" fillId="0" borderId="61" xfId="0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181" fontId="0" fillId="11" borderId="32" xfId="0" applyNumberFormat="1" applyFill="1" applyBorder="1" applyAlignment="1">
      <alignment horizontal="center" vertical="center"/>
    </xf>
    <xf numFmtId="20" fontId="0" fillId="0" borderId="41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20" fontId="0" fillId="0" borderId="145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13" borderId="173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181" fontId="0" fillId="13" borderId="43" xfId="0" applyNumberFormat="1" applyFill="1" applyBorder="1" applyAlignment="1">
      <alignment horizontal="center" vertical="center"/>
    </xf>
    <xf numFmtId="181" fontId="0" fillId="13" borderId="115" xfId="0" applyNumberFormat="1" applyFill="1" applyBorder="1" applyAlignment="1">
      <alignment horizontal="center" vertical="center"/>
    </xf>
    <xf numFmtId="181" fontId="0" fillId="11" borderId="41" xfId="0" applyNumberFormat="1" applyFill="1" applyBorder="1" applyAlignment="1">
      <alignment horizontal="center" vertical="center"/>
    </xf>
    <xf numFmtId="181" fontId="0" fillId="11" borderId="45" xfId="0" applyNumberFormat="1" applyFill="1" applyBorder="1" applyAlignment="1">
      <alignment horizontal="center" vertical="center"/>
    </xf>
    <xf numFmtId="181" fontId="0" fillId="13" borderId="41" xfId="0" applyNumberFormat="1" applyFill="1" applyBorder="1" applyAlignment="1">
      <alignment horizontal="center" vertical="center"/>
    </xf>
    <xf numFmtId="181" fontId="0" fillId="13" borderId="45" xfId="0" applyNumberFormat="1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0" fillId="8" borderId="89" xfId="0" applyFill="1" applyBorder="1" applyAlignment="1">
      <alignment horizontal="center" vertical="center"/>
    </xf>
    <xf numFmtId="0" fontId="0" fillId="8" borderId="88" xfId="0" applyFill="1" applyBorder="1" applyAlignment="1">
      <alignment horizontal="center" vertical="center"/>
    </xf>
    <xf numFmtId="0" fontId="0" fillId="8" borderId="90" xfId="0" applyFill="1" applyBorder="1" applyAlignment="1">
      <alignment horizontal="center" vertical="center"/>
    </xf>
    <xf numFmtId="20" fontId="0" fillId="0" borderId="142" xfId="0" applyNumberFormat="1" applyBorder="1" applyAlignment="1">
      <alignment horizontal="center" vertical="center"/>
    </xf>
    <xf numFmtId="0" fontId="0" fillId="13" borderId="135" xfId="0" applyFill="1" applyBorder="1" applyAlignment="1">
      <alignment horizontal="center" vertical="center"/>
    </xf>
    <xf numFmtId="181" fontId="0" fillId="13" borderId="116" xfId="0" applyNumberFormat="1" applyFill="1" applyBorder="1" applyAlignment="1">
      <alignment horizontal="center" vertical="center"/>
    </xf>
    <xf numFmtId="181" fontId="0" fillId="11" borderId="50" xfId="0" applyNumberFormat="1" applyFill="1" applyBorder="1" applyAlignment="1">
      <alignment horizontal="center" vertical="center"/>
    </xf>
    <xf numFmtId="181" fontId="0" fillId="13" borderId="50" xfId="0" applyNumberFormat="1" applyFill="1" applyBorder="1" applyAlignment="1">
      <alignment horizontal="center" vertical="center"/>
    </xf>
    <xf numFmtId="181" fontId="0" fillId="13" borderId="117" xfId="0" applyNumberFormat="1" applyFill="1" applyBorder="1" applyAlignment="1">
      <alignment horizontal="center" vertical="center"/>
    </xf>
    <xf numFmtId="181" fontId="0" fillId="11" borderId="48" xfId="0" applyNumberFormat="1" applyFill="1" applyBorder="1" applyAlignment="1">
      <alignment horizontal="center" vertical="center"/>
    </xf>
    <xf numFmtId="181" fontId="0" fillId="13" borderId="48" xfId="0" applyNumberForma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181" fontId="0" fillId="11" borderId="154" xfId="0" applyNumberForma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38" fontId="26" fillId="2" borderId="100" xfId="1" applyFont="1" applyFill="1" applyBorder="1" applyAlignment="1">
      <alignment horizontal="center" vertical="center" wrapText="1"/>
    </xf>
    <xf numFmtId="38" fontId="26" fillId="2" borderId="186" xfId="1" applyFont="1" applyFill="1" applyBorder="1" applyAlignment="1">
      <alignment horizontal="center" vertical="center" wrapText="1"/>
    </xf>
    <xf numFmtId="38" fontId="26" fillId="2" borderId="165" xfId="1" applyFont="1" applyFill="1" applyBorder="1" applyAlignment="1">
      <alignment horizontal="center" vertical="center" wrapText="1"/>
    </xf>
    <xf numFmtId="38" fontId="26" fillId="2" borderId="187" xfId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2" borderId="147" xfId="0" applyFont="1" applyFill="1" applyBorder="1" applyAlignment="1">
      <alignment horizontal="center" vertical="center" wrapText="1"/>
    </xf>
    <xf numFmtId="0" fontId="26" fillId="2" borderId="188" xfId="0" applyFont="1" applyFill="1" applyBorder="1" applyAlignment="1">
      <alignment horizontal="center" vertical="center" wrapText="1"/>
    </xf>
    <xf numFmtId="0" fontId="26" fillId="2" borderId="181" xfId="0" applyFont="1" applyFill="1" applyBorder="1" applyAlignment="1">
      <alignment horizontal="center" vertical="center" wrapText="1"/>
    </xf>
    <xf numFmtId="0" fontId="26" fillId="2" borderId="189" xfId="0" applyFont="1" applyFill="1" applyBorder="1" applyAlignment="1">
      <alignment horizontal="center" vertical="center" wrapText="1"/>
    </xf>
    <xf numFmtId="0" fontId="26" fillId="2" borderId="61" xfId="0" applyFont="1" applyFill="1" applyBorder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 wrapText="1"/>
    </xf>
    <xf numFmtId="0" fontId="26" fillId="2" borderId="77" xfId="0" applyFont="1" applyFill="1" applyBorder="1" applyAlignment="1">
      <alignment horizontal="center" vertical="center" wrapText="1"/>
    </xf>
    <xf numFmtId="0" fontId="26" fillId="2" borderId="57" xfId="0" applyFont="1" applyFill="1" applyBorder="1" applyAlignment="1">
      <alignment horizontal="center" vertical="center" wrapText="1"/>
    </xf>
    <xf numFmtId="0" fontId="26" fillId="2" borderId="190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38" fontId="26" fillId="2" borderId="164" xfId="1" applyFont="1" applyFill="1" applyBorder="1" applyAlignment="1">
      <alignment horizontal="center" vertical="center" wrapText="1"/>
    </xf>
    <xf numFmtId="38" fontId="26" fillId="2" borderId="166" xfId="1" applyFont="1" applyFill="1" applyBorder="1" applyAlignment="1">
      <alignment horizontal="center" vertical="center" wrapText="1"/>
    </xf>
    <xf numFmtId="0" fontId="30" fillId="2" borderId="147" xfId="0" applyFont="1" applyFill="1" applyBorder="1" applyAlignment="1">
      <alignment horizontal="center" vertical="center" wrapText="1"/>
    </xf>
    <xf numFmtId="0" fontId="30" fillId="2" borderId="188" xfId="0" applyFont="1" applyFill="1" applyBorder="1" applyAlignment="1">
      <alignment horizontal="center" vertical="center" wrapText="1"/>
    </xf>
    <xf numFmtId="0" fontId="30" fillId="2" borderId="181" xfId="0" applyFont="1" applyFill="1" applyBorder="1" applyAlignment="1">
      <alignment horizontal="center" vertical="center" wrapText="1"/>
    </xf>
    <xf numFmtId="0" fontId="30" fillId="2" borderId="189" xfId="0" applyFont="1" applyFill="1" applyBorder="1" applyAlignment="1">
      <alignment horizontal="center" vertical="center" wrapText="1"/>
    </xf>
    <xf numFmtId="38" fontId="26" fillId="2" borderId="141" xfId="1" applyFont="1" applyFill="1" applyBorder="1" applyAlignment="1">
      <alignment horizontal="center" vertical="center" wrapText="1"/>
    </xf>
    <xf numFmtId="0" fontId="0" fillId="2" borderId="76" xfId="0" applyFont="1" applyFill="1" applyBorder="1" applyAlignment="1">
      <alignment horizontal="center" vertical="center" wrapText="1"/>
    </xf>
    <xf numFmtId="0" fontId="0" fillId="2" borderId="185" xfId="0" applyFont="1" applyFill="1" applyBorder="1" applyAlignment="1">
      <alignment horizontal="center" vertical="center" wrapText="1"/>
    </xf>
    <xf numFmtId="0" fontId="26" fillId="2" borderId="141" xfId="0" applyFont="1" applyFill="1" applyBorder="1" applyAlignment="1">
      <alignment horizontal="center" vertical="center" wrapText="1"/>
    </xf>
    <xf numFmtId="0" fontId="26" fillId="2" borderId="76" xfId="0" applyFont="1" applyFill="1" applyBorder="1" applyAlignment="1">
      <alignment horizontal="center" vertical="center" wrapText="1"/>
    </xf>
    <xf numFmtId="0" fontId="0" fillId="2" borderId="76" xfId="0" applyFill="1" applyBorder="1" applyAlignment="1">
      <alignment horizontal="center" vertical="center" wrapText="1"/>
    </xf>
    <xf numFmtId="0" fontId="0" fillId="2" borderId="77" xfId="0" applyFill="1" applyBorder="1" applyAlignment="1">
      <alignment horizontal="center" vertical="center" wrapText="1"/>
    </xf>
    <xf numFmtId="0" fontId="26" fillId="18" borderId="125" xfId="0" applyFont="1" applyFill="1" applyBorder="1" applyAlignment="1">
      <alignment horizontal="center" vertical="center" wrapText="1"/>
    </xf>
    <xf numFmtId="0" fontId="26" fillId="18" borderId="121" xfId="0" applyFont="1" applyFill="1" applyBorder="1" applyAlignment="1">
      <alignment horizontal="center" vertical="center" wrapText="1"/>
    </xf>
    <xf numFmtId="0" fontId="26" fillId="18" borderId="130" xfId="0" applyFont="1" applyFill="1" applyBorder="1" applyAlignment="1">
      <alignment horizontal="center" vertical="center" wrapText="1"/>
    </xf>
    <xf numFmtId="0" fontId="26" fillId="18" borderId="126" xfId="0" applyFont="1" applyFill="1" applyBorder="1" applyAlignment="1">
      <alignment horizontal="center" vertical="center" wrapText="1"/>
    </xf>
    <xf numFmtId="0" fontId="26" fillId="18" borderId="122" xfId="0" applyFont="1" applyFill="1" applyBorder="1" applyAlignment="1">
      <alignment horizontal="center" vertical="center" wrapText="1"/>
    </xf>
    <xf numFmtId="0" fontId="26" fillId="18" borderId="131" xfId="0" applyFont="1" applyFill="1" applyBorder="1" applyAlignment="1">
      <alignment horizontal="center" vertical="center" wrapText="1"/>
    </xf>
    <xf numFmtId="38" fontId="26" fillId="14" borderId="0" xfId="1" applyFont="1" applyFill="1" applyBorder="1" applyAlignment="1">
      <alignment horizontal="center" vertical="center" wrapText="1"/>
    </xf>
    <xf numFmtId="38" fontId="26" fillId="14" borderId="184" xfId="1" applyFont="1" applyFill="1" applyBorder="1" applyAlignment="1">
      <alignment horizontal="center" vertical="center" wrapText="1"/>
    </xf>
    <xf numFmtId="38" fontId="26" fillId="14" borderId="141" xfId="1" applyFont="1" applyFill="1" applyBorder="1" applyAlignment="1">
      <alignment horizontal="center" vertical="center" wrapText="1"/>
    </xf>
    <xf numFmtId="38" fontId="26" fillId="14" borderId="185" xfId="1" applyFont="1" applyFill="1" applyBorder="1" applyAlignment="1">
      <alignment horizontal="center" vertical="center" wrapText="1"/>
    </xf>
    <xf numFmtId="38" fontId="26" fillId="18" borderId="178" xfId="1" applyFont="1" applyFill="1" applyBorder="1" applyAlignment="1">
      <alignment horizontal="center" vertical="center" wrapText="1"/>
    </xf>
    <xf numFmtId="38" fontId="26" fillId="18" borderId="183" xfId="1" applyFont="1" applyFill="1" applyBorder="1" applyAlignment="1">
      <alignment horizontal="center" vertical="center" wrapText="1"/>
    </xf>
    <xf numFmtId="38" fontId="26" fillId="15" borderId="62" xfId="1" applyFont="1" applyFill="1" applyBorder="1" applyAlignment="1">
      <alignment horizontal="center" vertical="center" wrapText="1"/>
    </xf>
    <xf numFmtId="38" fontId="26" fillId="15" borderId="184" xfId="1" applyFont="1" applyFill="1" applyBorder="1" applyAlignment="1">
      <alignment horizontal="center" vertical="center" wrapText="1"/>
    </xf>
    <xf numFmtId="38" fontId="26" fillId="15" borderId="113" xfId="1" applyFont="1" applyFill="1" applyBorder="1" applyAlignment="1">
      <alignment horizontal="center" vertical="center" wrapText="1"/>
    </xf>
    <xf numFmtId="38" fontId="26" fillId="2" borderId="62" xfId="1" applyFont="1" applyFill="1" applyBorder="1" applyAlignment="1">
      <alignment horizontal="center" vertical="center" wrapText="1"/>
    </xf>
    <xf numFmtId="38" fontId="26" fillId="2" borderId="178" xfId="1" applyFont="1" applyFill="1" applyBorder="1" applyAlignment="1">
      <alignment horizontal="center" vertical="center" wrapText="1"/>
    </xf>
    <xf numFmtId="38" fontId="26" fillId="2" borderId="168" xfId="1" applyFont="1" applyFill="1" applyBorder="1" applyAlignment="1">
      <alignment horizontal="center" vertical="center" wrapText="1"/>
    </xf>
    <xf numFmtId="38" fontId="26" fillId="2" borderId="163" xfId="1" applyFont="1" applyFill="1" applyBorder="1" applyAlignment="1">
      <alignment horizontal="center" vertical="center" wrapText="1"/>
    </xf>
    <xf numFmtId="38" fontId="26" fillId="2" borderId="183" xfId="1" applyFont="1" applyFill="1" applyBorder="1" applyAlignment="1">
      <alignment horizontal="center" vertical="center" wrapText="1"/>
    </xf>
    <xf numFmtId="38" fontId="26" fillId="2" borderId="107" xfId="1" applyFont="1" applyFill="1" applyBorder="1" applyAlignment="1">
      <alignment horizontal="center" vertical="center" wrapText="1"/>
    </xf>
    <xf numFmtId="38" fontId="26" fillId="2" borderId="103" xfId="1" applyFont="1" applyFill="1" applyBorder="1" applyAlignment="1">
      <alignment horizontal="center" vertical="center" wrapText="1"/>
    </xf>
    <xf numFmtId="38" fontId="26" fillId="2" borderId="109" xfId="1" applyFont="1" applyFill="1" applyBorder="1" applyAlignment="1">
      <alignment horizontal="center" vertical="center" wrapText="1"/>
    </xf>
    <xf numFmtId="0" fontId="26" fillId="2" borderId="164" xfId="0" applyFont="1" applyFill="1" applyBorder="1" applyAlignment="1">
      <alignment horizontal="center" vertical="center" wrapText="1"/>
    </xf>
    <xf numFmtId="0" fontId="26" fillId="2" borderId="166" xfId="0" applyFont="1" applyFill="1" applyBorder="1" applyAlignment="1">
      <alignment horizontal="center" vertical="center" wrapText="1"/>
    </xf>
    <xf numFmtId="0" fontId="26" fillId="2" borderId="165" xfId="0" applyFont="1" applyFill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30" fillId="2" borderId="164" xfId="0" applyFont="1" applyFill="1" applyBorder="1" applyAlignment="1">
      <alignment horizontal="center" vertical="center" wrapText="1" shrinkToFit="1"/>
    </xf>
    <xf numFmtId="0" fontId="30" fillId="2" borderId="166" xfId="0" applyFont="1" applyFill="1" applyBorder="1" applyAlignment="1">
      <alignment horizontal="center" vertical="center" wrapText="1" shrinkToFit="1"/>
    </xf>
    <xf numFmtId="0" fontId="30" fillId="2" borderId="165" xfId="0" applyFont="1" applyFill="1" applyBorder="1" applyAlignment="1">
      <alignment horizontal="center" vertical="center" wrapText="1" shrinkToFit="1"/>
    </xf>
    <xf numFmtId="0" fontId="30" fillId="2" borderId="167" xfId="0" applyFont="1" applyFill="1" applyBorder="1" applyAlignment="1">
      <alignment horizontal="center" vertical="center" wrapText="1" shrinkToFit="1"/>
    </xf>
    <xf numFmtId="38" fontId="26" fillId="0" borderId="72" xfId="1" applyFont="1" applyFill="1" applyBorder="1" applyAlignment="1">
      <alignment horizontal="center" vertical="center" wrapText="1"/>
    </xf>
    <xf numFmtId="38" fontId="26" fillId="0" borderId="74" xfId="1" applyFont="1" applyFill="1" applyBorder="1" applyAlignment="1">
      <alignment horizontal="center" vertical="center" wrapText="1"/>
    </xf>
    <xf numFmtId="38" fontId="26" fillId="0" borderId="81" xfId="1" applyFont="1" applyFill="1" applyBorder="1" applyAlignment="1">
      <alignment horizontal="center" vertical="center" wrapText="1"/>
    </xf>
    <xf numFmtId="183" fontId="26" fillId="0" borderId="141" xfId="0" applyNumberFormat="1" applyFont="1" applyFill="1" applyBorder="1" applyAlignment="1">
      <alignment horizontal="center" vertical="center" wrapText="1"/>
    </xf>
    <xf numFmtId="183" fontId="26" fillId="0" borderId="76" xfId="0" applyNumberFormat="1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183" fontId="26" fillId="0" borderId="147" xfId="0" applyNumberFormat="1" applyFont="1" applyFill="1" applyBorder="1" applyAlignment="1">
      <alignment horizontal="center" vertical="center" wrapText="1"/>
    </xf>
    <xf numFmtId="183" fontId="26" fillId="0" borderId="181" xfId="0" applyNumberFormat="1" applyFont="1" applyFill="1" applyBorder="1" applyAlignment="1">
      <alignment horizontal="center" vertical="center" wrapText="1"/>
    </xf>
    <xf numFmtId="183" fontId="26" fillId="0" borderId="148" xfId="0" applyNumberFormat="1" applyFont="1" applyFill="1" applyBorder="1" applyAlignment="1">
      <alignment horizontal="center" vertical="center" wrapText="1"/>
    </xf>
    <xf numFmtId="0" fontId="26" fillId="0" borderId="147" xfId="0" applyFont="1" applyFill="1" applyBorder="1" applyAlignment="1">
      <alignment horizontal="center" vertical="center" wrapText="1"/>
    </xf>
    <xf numFmtId="0" fontId="26" fillId="0" borderId="181" xfId="0" applyFont="1" applyFill="1" applyBorder="1" applyAlignment="1">
      <alignment horizontal="center" vertical="center" wrapText="1"/>
    </xf>
    <xf numFmtId="0" fontId="26" fillId="0" borderId="148" xfId="0" applyFont="1" applyFill="1" applyBorder="1" applyAlignment="1">
      <alignment horizontal="center" vertical="center" wrapText="1"/>
    </xf>
    <xf numFmtId="183" fontId="26" fillId="0" borderId="182" xfId="0" applyNumberFormat="1" applyFont="1" applyFill="1" applyBorder="1" applyAlignment="1">
      <alignment horizontal="center" vertical="center" wrapText="1"/>
    </xf>
    <xf numFmtId="183" fontId="26" fillId="0" borderId="38" xfId="0" applyNumberFormat="1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26" fillId="0" borderId="87" xfId="0" applyFont="1" applyFill="1" applyBorder="1" applyAlignment="1">
      <alignment horizontal="center" vertical="center" wrapText="1"/>
    </xf>
    <xf numFmtId="183" fontId="26" fillId="0" borderId="68" xfId="0" applyNumberFormat="1" applyFont="1" applyFill="1" applyBorder="1" applyAlignment="1">
      <alignment horizontal="center" vertical="center" wrapText="1"/>
    </xf>
    <xf numFmtId="183" fontId="26" fillId="0" borderId="72" xfId="0" applyNumberFormat="1" applyFont="1" applyFill="1" applyBorder="1" applyAlignment="1">
      <alignment horizontal="center" vertical="center" wrapText="1"/>
    </xf>
    <xf numFmtId="183" fontId="26" fillId="0" borderId="75" xfId="0" applyNumberFormat="1" applyFont="1" applyFill="1" applyBorder="1" applyAlignment="1">
      <alignment horizontal="center" vertical="center" wrapText="1"/>
    </xf>
    <xf numFmtId="183" fontId="38" fillId="0" borderId="141" xfId="0" applyNumberFormat="1" applyFont="1" applyFill="1" applyBorder="1" applyAlignment="1">
      <alignment horizontal="center" vertical="center" wrapText="1"/>
    </xf>
    <xf numFmtId="0" fontId="26" fillId="2" borderId="62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84" xfId="0" applyFont="1" applyFill="1" applyBorder="1" applyAlignment="1">
      <alignment horizontal="center" vertical="center" wrapText="1"/>
    </xf>
    <xf numFmtId="0" fontId="30" fillId="2" borderId="177" xfId="0" applyFont="1" applyFill="1" applyBorder="1" applyAlignment="1">
      <alignment horizontal="center" vertical="center" wrapText="1"/>
    </xf>
    <xf numFmtId="0" fontId="30" fillId="2" borderId="101" xfId="0" applyFont="1" applyFill="1" applyBorder="1" applyAlignment="1">
      <alignment horizontal="center" vertical="center" wrapText="1"/>
    </xf>
    <xf numFmtId="0" fontId="30" fillId="2" borderId="100" xfId="0" applyFont="1" applyFill="1" applyBorder="1" applyAlignment="1">
      <alignment horizontal="center" vertical="center" wrapText="1"/>
    </xf>
    <xf numFmtId="0" fontId="30" fillId="2" borderId="186" xfId="0" applyFont="1" applyFill="1" applyBorder="1" applyAlignment="1">
      <alignment horizontal="center" vertical="center" wrapText="1"/>
    </xf>
    <xf numFmtId="0" fontId="0" fillId="2" borderId="190" xfId="0" applyFill="1" applyBorder="1" applyAlignment="1">
      <alignment horizontal="center" vertical="center" wrapText="1"/>
    </xf>
    <xf numFmtId="0" fontId="26" fillId="2" borderId="187" xfId="0" applyFont="1" applyFill="1" applyBorder="1" applyAlignment="1">
      <alignment horizontal="center" vertical="center" wrapText="1"/>
    </xf>
    <xf numFmtId="0" fontId="30" fillId="2" borderId="187" xfId="0" applyFont="1" applyFill="1" applyBorder="1" applyAlignment="1">
      <alignment horizontal="center" vertical="center" wrapText="1" shrinkToFit="1"/>
    </xf>
    <xf numFmtId="0" fontId="0" fillId="2" borderId="18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60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147" xfId="0" applyBorder="1" applyAlignment="1">
      <alignment horizontal="center" vertical="top"/>
    </xf>
    <xf numFmtId="0" fontId="0" fillId="0" borderId="181" xfId="0" applyBorder="1" applyAlignment="1">
      <alignment horizontal="center" vertical="top"/>
    </xf>
    <xf numFmtId="0" fontId="0" fillId="0" borderId="148" xfId="0" applyBorder="1" applyAlignment="1">
      <alignment horizontal="center" vertical="top"/>
    </xf>
    <xf numFmtId="0" fontId="0" fillId="0" borderId="150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top"/>
    </xf>
    <xf numFmtId="178" fontId="0" fillId="0" borderId="1" xfId="0" applyNumberForma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0" fillId="0" borderId="2" xfId="4" applyFont="1" applyBorder="1" applyAlignment="1">
      <alignment vertical="center" wrapText="1"/>
    </xf>
    <xf numFmtId="0" fontId="10" fillId="0" borderId="1" xfId="4" applyFont="1" applyBorder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206" xfId="4" applyFont="1" applyBorder="1" applyAlignment="1">
      <alignment horizontal="center" vertical="center" wrapText="1"/>
    </xf>
    <xf numFmtId="0" fontId="10" fillId="0" borderId="4" xfId="4" applyFont="1" applyBorder="1" applyAlignment="1">
      <alignment vertical="center" wrapText="1"/>
    </xf>
    <xf numFmtId="0" fontId="10" fillId="0" borderId="6" xfId="4" applyFont="1" applyBorder="1" applyAlignment="1">
      <alignment vertical="center" wrapText="1"/>
    </xf>
    <xf numFmtId="0" fontId="15" fillId="0" borderId="6" xfId="4" applyFont="1" applyBorder="1" applyAlignment="1">
      <alignment horizontal="center" vertical="center" wrapText="1"/>
    </xf>
    <xf numFmtId="0" fontId="15" fillId="0" borderId="207" xfId="4" applyFont="1" applyBorder="1" applyAlignment="1">
      <alignment horizontal="center" vertical="center" wrapText="1"/>
    </xf>
    <xf numFmtId="0" fontId="10" fillId="0" borderId="60" xfId="4" applyFont="1" applyBorder="1" applyAlignment="1">
      <alignment vertical="center" wrapText="1"/>
    </xf>
    <xf numFmtId="0" fontId="10" fillId="0" borderId="135" xfId="4" applyFont="1" applyBorder="1" applyAlignment="1">
      <alignment vertical="center" wrapText="1"/>
    </xf>
    <xf numFmtId="0" fontId="15" fillId="0" borderId="3" xfId="4" applyFont="1" applyBorder="1" applyAlignment="1">
      <alignment vertical="center" wrapText="1"/>
    </xf>
    <xf numFmtId="0" fontId="15" fillId="0" borderId="59" xfId="4" applyFont="1" applyBorder="1" applyAlignment="1">
      <alignment vertical="center" wrapText="1"/>
    </xf>
    <xf numFmtId="0" fontId="15" fillId="0" borderId="212" xfId="4" applyFont="1" applyBorder="1" applyAlignment="1">
      <alignment vertical="center" wrapText="1"/>
    </xf>
    <xf numFmtId="0" fontId="15" fillId="0" borderId="114" xfId="4" applyFont="1" applyBorder="1" applyAlignment="1">
      <alignment vertical="center" wrapText="1"/>
    </xf>
    <xf numFmtId="0" fontId="15" fillId="0" borderId="0" xfId="4" applyFont="1" applyBorder="1" applyAlignment="1">
      <alignment vertical="center" wrapText="1"/>
    </xf>
    <xf numFmtId="0" fontId="15" fillId="0" borderId="193" xfId="4" applyFont="1" applyBorder="1" applyAlignment="1">
      <alignment vertical="center" wrapText="1"/>
    </xf>
    <xf numFmtId="0" fontId="15" fillId="0" borderId="204" xfId="4" applyFont="1" applyBorder="1" applyAlignment="1">
      <alignment vertical="center" wrapText="1"/>
    </xf>
    <xf numFmtId="0" fontId="10" fillId="0" borderId="213" xfId="4" applyFont="1" applyBorder="1" applyAlignment="1">
      <alignment horizontal="center" vertical="center"/>
    </xf>
    <xf numFmtId="0" fontId="10" fillId="0" borderId="214" xfId="4" applyFont="1" applyBorder="1" applyAlignment="1">
      <alignment horizontal="center" vertical="center"/>
    </xf>
    <xf numFmtId="0" fontId="10" fillId="0" borderId="210" xfId="4" applyFont="1" applyBorder="1" applyAlignment="1">
      <alignment vertical="center" wrapText="1"/>
    </xf>
    <xf numFmtId="0" fontId="10" fillId="0" borderId="215" xfId="4" applyFont="1" applyBorder="1" applyAlignment="1">
      <alignment vertical="center" wrapText="1"/>
    </xf>
    <xf numFmtId="0" fontId="10" fillId="0" borderId="209" xfId="4" applyFont="1" applyBorder="1" applyAlignment="1">
      <alignment horizontal="center" vertical="center"/>
    </xf>
    <xf numFmtId="0" fontId="10" fillId="0" borderId="210" xfId="4" applyFont="1" applyBorder="1" applyAlignment="1">
      <alignment horizontal="center" vertical="center"/>
    </xf>
    <xf numFmtId="0" fontId="10" fillId="0" borderId="211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 wrapText="1"/>
    </xf>
    <xf numFmtId="0" fontId="15" fillId="0" borderId="212" xfId="4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194" xfId="4" applyFont="1" applyBorder="1" applyAlignment="1">
      <alignment horizontal="center" vertical="center" wrapText="1"/>
    </xf>
    <xf numFmtId="0" fontId="10" fillId="0" borderId="101" xfId="4" applyFont="1" applyBorder="1" applyAlignment="1">
      <alignment horizontal="left" vertical="center" wrapText="1"/>
    </xf>
    <xf numFmtId="0" fontId="10" fillId="0" borderId="102" xfId="4" applyFont="1" applyBorder="1" applyAlignment="1">
      <alignment horizontal="left" vertical="center" wrapText="1"/>
    </xf>
    <xf numFmtId="0" fontId="10" fillId="0" borderId="102" xfId="4" applyFont="1" applyBorder="1" applyAlignment="1">
      <alignment vertical="center" wrapText="1"/>
    </xf>
    <xf numFmtId="0" fontId="10" fillId="0" borderId="7" xfId="4" applyFont="1" applyBorder="1" applyAlignment="1">
      <alignment vertical="center" wrapText="1"/>
    </xf>
    <xf numFmtId="0" fontId="15" fillId="0" borderId="7" xfId="4" applyFont="1" applyBorder="1" applyAlignment="1">
      <alignment horizontal="center" vertical="center" wrapText="1"/>
    </xf>
    <xf numFmtId="0" fontId="15" fillId="0" borderId="208" xfId="4" applyFont="1" applyBorder="1" applyAlignment="1">
      <alignment horizontal="center" vertical="center" wrapText="1"/>
    </xf>
    <xf numFmtId="0" fontId="10" fillId="0" borderId="59" xfId="4" applyFont="1" applyBorder="1" applyAlignment="1">
      <alignment vertical="center" shrinkToFit="1"/>
    </xf>
    <xf numFmtId="0" fontId="10" fillId="0" borderId="4" xfId="4" applyFont="1" applyBorder="1" applyAlignment="1">
      <alignment vertical="center" shrinkToFit="1"/>
    </xf>
    <xf numFmtId="0" fontId="10" fillId="0" borderId="100" xfId="4" applyFont="1" applyBorder="1" applyAlignment="1">
      <alignment vertical="center" wrapText="1"/>
    </xf>
    <xf numFmtId="0" fontId="8" fillId="0" borderId="100" xfId="4" applyFont="1" applyBorder="1">
      <alignment vertical="center"/>
    </xf>
    <xf numFmtId="0" fontId="8" fillId="0" borderId="2" xfId="4" applyFont="1" applyBorder="1">
      <alignment vertical="center"/>
    </xf>
    <xf numFmtId="0" fontId="10" fillId="0" borderId="100" xfId="4" applyFont="1" applyBorder="1" applyAlignment="1">
      <alignment horizontal="center" vertical="center" wrapText="1"/>
    </xf>
    <xf numFmtId="0" fontId="8" fillId="0" borderId="100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10" fillId="0" borderId="202" xfId="4" applyFont="1" applyBorder="1" applyAlignment="1">
      <alignment horizontal="center" vertical="center"/>
    </xf>
    <xf numFmtId="0" fontId="10" fillId="0" borderId="203" xfId="4" applyFont="1" applyBorder="1" applyAlignment="1">
      <alignment horizontal="center" vertical="center"/>
    </xf>
    <xf numFmtId="0" fontId="8" fillId="0" borderId="203" xfId="4" applyFont="1" applyBorder="1" applyAlignment="1">
      <alignment vertical="center" wrapText="1"/>
    </xf>
    <xf numFmtId="0" fontId="14" fillId="0" borderId="200" xfId="4" applyFont="1" applyBorder="1" applyAlignment="1">
      <alignment horizontal="center" vertical="center" wrapText="1"/>
    </xf>
    <xf numFmtId="0" fontId="8" fillId="0" borderId="200" xfId="4" applyFont="1" applyBorder="1">
      <alignment vertical="center"/>
    </xf>
    <xf numFmtId="0" fontId="8" fillId="0" borderId="201" xfId="4" applyFont="1" applyBorder="1">
      <alignment vertical="center"/>
    </xf>
    <xf numFmtId="0" fontId="10" fillId="0" borderId="198" xfId="4" applyFont="1" applyBorder="1" applyAlignment="1">
      <alignment horizontal="center" vertical="center" wrapText="1"/>
    </xf>
    <xf numFmtId="0" fontId="10" fillId="0" borderId="205" xfId="4" applyFont="1" applyBorder="1" applyAlignment="1">
      <alignment horizontal="center" vertical="center" wrapText="1"/>
    </xf>
    <xf numFmtId="0" fontId="10" fillId="0" borderId="114" xfId="4" applyFont="1" applyBorder="1" applyAlignment="1">
      <alignment horizontal="center" vertical="center" wrapText="1"/>
    </xf>
    <xf numFmtId="0" fontId="10" fillId="0" borderId="60" xfId="4" applyFont="1" applyBorder="1" applyAlignment="1">
      <alignment horizontal="center" vertical="center" wrapText="1"/>
    </xf>
    <xf numFmtId="0" fontId="10" fillId="0" borderId="114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192" xfId="4" applyFont="1" applyBorder="1" applyAlignment="1">
      <alignment horizontal="center" vertical="center"/>
    </xf>
    <xf numFmtId="0" fontId="10" fillId="0" borderId="8" xfId="4" applyFont="1" applyBorder="1" applyAlignment="1">
      <alignment horizontal="right" vertical="center" wrapText="1"/>
    </xf>
    <xf numFmtId="0" fontId="10" fillId="0" borderId="101" xfId="4" applyFont="1" applyBorder="1" applyAlignment="1">
      <alignment horizontal="right" vertical="center" wrapText="1"/>
    </xf>
    <xf numFmtId="0" fontId="10" fillId="0" borderId="194" xfId="4" applyFont="1" applyBorder="1" applyAlignment="1">
      <alignment horizontal="right" vertical="center" wrapText="1"/>
    </xf>
    <xf numFmtId="0" fontId="10" fillId="0" borderId="19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vertical="center" wrapText="1"/>
    </xf>
    <xf numFmtId="0" fontId="15" fillId="0" borderId="58" xfId="4" applyFont="1" applyBorder="1" applyAlignment="1">
      <alignment vertical="center" wrapText="1"/>
    </xf>
    <xf numFmtId="0" fontId="15" fillId="0" borderId="100" xfId="4" applyFont="1" applyBorder="1" applyAlignment="1">
      <alignment vertical="center" wrapText="1"/>
    </xf>
    <xf numFmtId="0" fontId="15" fillId="0" borderId="196" xfId="4" applyFont="1" applyBorder="1" applyAlignment="1">
      <alignment vertical="center" wrapText="1"/>
    </xf>
    <xf numFmtId="0" fontId="10" fillId="0" borderId="197" xfId="4" applyFont="1" applyBorder="1" applyAlignment="1">
      <alignment horizontal="center" vertical="center" wrapText="1"/>
    </xf>
    <xf numFmtId="0" fontId="10" fillId="0" borderId="195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8" fillId="0" borderId="199" xfId="4" applyFont="1" applyBorder="1" applyAlignment="1">
      <alignment horizontal="center" vertical="center" wrapText="1"/>
    </xf>
    <xf numFmtId="0" fontId="8" fillId="0" borderId="200" xfId="4" applyFont="1" applyBorder="1" applyAlignment="1">
      <alignment horizontal="center" vertical="center" wrapText="1"/>
    </xf>
    <xf numFmtId="0" fontId="8" fillId="0" borderId="201" xfId="4" applyFont="1" applyBorder="1" applyAlignment="1">
      <alignment horizontal="center" vertical="center" wrapText="1"/>
    </xf>
    <xf numFmtId="0" fontId="15" fillId="0" borderId="192" xfId="4" applyFont="1" applyBorder="1" applyAlignment="1">
      <alignment vertical="center" wrapText="1"/>
    </xf>
    <xf numFmtId="0" fontId="15" fillId="0" borderId="8" xfId="4" applyFont="1" applyBorder="1" applyAlignment="1">
      <alignment vertical="center" wrapText="1"/>
    </xf>
    <xf numFmtId="0" fontId="15" fillId="0" borderId="102" xfId="4" applyFont="1" applyBorder="1" applyAlignment="1">
      <alignment vertical="center" wrapText="1"/>
    </xf>
    <xf numFmtId="0" fontId="10" fillId="0" borderId="0" xfId="4" applyFont="1" applyAlignment="1">
      <alignment horizontal="left" vertical="center" wrapText="1"/>
    </xf>
    <xf numFmtId="0" fontId="8" fillId="0" borderId="1" xfId="4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60" xfId="4" applyFont="1" applyBorder="1" applyAlignment="1">
      <alignment horizontal="center" vertical="center"/>
    </xf>
    <xf numFmtId="0" fontId="10" fillId="0" borderId="193" xfId="4" applyFont="1" applyBorder="1" applyAlignment="1">
      <alignment horizontal="center" vertical="center"/>
    </xf>
    <xf numFmtId="0" fontId="10" fillId="0" borderId="0" xfId="4" applyFont="1" applyBorder="1" applyAlignment="1">
      <alignment vertical="center" wrapText="1"/>
    </xf>
    <xf numFmtId="0" fontId="10" fillId="0" borderId="101" xfId="4" applyFont="1" applyBorder="1" applyAlignment="1">
      <alignment vertical="center" wrapText="1"/>
    </xf>
    <xf numFmtId="38" fontId="26" fillId="2" borderId="59" xfId="1" applyFont="1" applyFill="1" applyBorder="1" applyAlignment="1">
      <alignment horizontal="center" vertical="center" wrapText="1" shrinkToFit="1"/>
    </xf>
    <xf numFmtId="38" fontId="26" fillId="2" borderId="88" xfId="1" applyFont="1" applyFill="1" applyBorder="1" applyAlignment="1">
      <alignment horizontal="center" vertical="center" wrapText="1" shrinkToFit="1"/>
    </xf>
    <xf numFmtId="177" fontId="18" fillId="0" borderId="11" xfId="1" applyNumberFormat="1" applyFont="1" applyFill="1" applyBorder="1" applyAlignment="1">
      <alignment horizontal="right" vertical="center" shrinkToFit="1"/>
    </xf>
    <xf numFmtId="177" fontId="18" fillId="0" borderId="13" xfId="1" applyNumberFormat="1" applyFont="1" applyFill="1" applyBorder="1" applyAlignment="1">
      <alignment horizontal="right" vertical="center" shrinkToFit="1"/>
    </xf>
    <xf numFmtId="177" fontId="18" fillId="0" borderId="11" xfId="1" applyNumberFormat="1" applyFont="1" applyFill="1" applyBorder="1" applyAlignment="1">
      <alignment horizontal="right" vertical="center"/>
    </xf>
    <xf numFmtId="177" fontId="18" fillId="0" borderId="18" xfId="1" applyNumberFormat="1" applyFont="1" applyFill="1" applyBorder="1" applyAlignment="1">
      <alignment horizontal="right" vertical="center"/>
    </xf>
    <xf numFmtId="177" fontId="18" fillId="0" borderId="13" xfId="1" applyNumberFormat="1" applyFont="1" applyFill="1" applyBorder="1" applyAlignment="1">
      <alignment horizontal="right" vertical="center"/>
    </xf>
    <xf numFmtId="177" fontId="18" fillId="10" borderId="21" xfId="1" applyNumberFormat="1" applyFont="1" applyFill="1" applyBorder="1" applyAlignment="1">
      <alignment horizontal="right" vertical="center"/>
    </xf>
    <xf numFmtId="177" fontId="18" fillId="0" borderId="28" xfId="1" applyNumberFormat="1" applyFont="1" applyFill="1" applyBorder="1" applyAlignment="1">
      <alignment horizontal="right" vertical="center"/>
    </xf>
    <xf numFmtId="177" fontId="18" fillId="0" borderId="18" xfId="1" applyNumberFormat="1" applyFont="1" applyBorder="1" applyAlignment="1">
      <alignment horizontal="right" vertical="center"/>
    </xf>
    <xf numFmtId="177" fontId="18" fillId="0" borderId="18" xfId="1" applyNumberFormat="1" applyFont="1" applyBorder="1" applyAlignment="1">
      <alignment horizontal="right" vertical="center" wrapText="1"/>
    </xf>
    <xf numFmtId="177" fontId="18" fillId="10" borderId="18" xfId="1" applyNumberFormat="1" applyFont="1" applyFill="1" applyBorder="1" applyAlignment="1">
      <alignment horizontal="right" vertical="center" wrapText="1"/>
    </xf>
    <xf numFmtId="177" fontId="18" fillId="10" borderId="11" xfId="1" applyNumberFormat="1" applyFont="1" applyFill="1" applyBorder="1" applyAlignment="1">
      <alignment horizontal="right" vertical="center"/>
    </xf>
    <xf numFmtId="177" fontId="18" fillId="10" borderId="18" xfId="1" applyNumberFormat="1" applyFont="1" applyFill="1" applyBorder="1" applyAlignment="1">
      <alignment horizontal="right" vertical="center"/>
    </xf>
    <xf numFmtId="177" fontId="18" fillId="0" borderId="216" xfId="1" applyNumberFormat="1" applyFont="1" applyBorder="1" applyAlignment="1">
      <alignment horizontal="right" vertical="center"/>
    </xf>
    <xf numFmtId="177" fontId="18" fillId="0" borderId="13" xfId="1" applyNumberFormat="1" applyFont="1" applyBorder="1" applyAlignment="1">
      <alignment horizontal="right" vertical="center" wrapText="1"/>
    </xf>
    <xf numFmtId="177" fontId="24" fillId="0" borderId="176" xfId="1" applyNumberFormat="1" applyFont="1" applyBorder="1" applyAlignment="1">
      <alignment horizontal="right" vertical="center"/>
    </xf>
    <xf numFmtId="38" fontId="26" fillId="2" borderId="3" xfId="1" applyFont="1" applyFill="1" applyBorder="1" applyAlignment="1">
      <alignment horizontal="center" vertical="center" shrinkToFit="1"/>
    </xf>
    <xf numFmtId="38" fontId="26" fillId="2" borderId="176" xfId="1" applyFont="1" applyFill="1" applyBorder="1" applyAlignment="1">
      <alignment horizontal="center" vertical="center" shrinkToFit="1"/>
    </xf>
    <xf numFmtId="177" fontId="18" fillId="8" borderId="18" xfId="1" applyNumberFormat="1" applyFont="1" applyFill="1" applyBorder="1" applyAlignment="1">
      <alignment horizontal="right" vertical="center" wrapText="1"/>
    </xf>
    <xf numFmtId="177" fontId="18" fillId="8" borderId="13" xfId="1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3 2" xfId="2"/>
    <cellStyle name="標準" xfId="0" builtinId="0"/>
    <cellStyle name="標準 2" xfId="3"/>
    <cellStyle name="標準 3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294481</xdr:colOff>
      <xdr:row>2</xdr:row>
      <xdr:rowOff>19050</xdr:rowOff>
    </xdr:from>
    <xdr:to>
      <xdr:col>2</xdr:col>
      <xdr:colOff>295275</xdr:colOff>
      <xdr:row>12</xdr:row>
      <xdr:rowOff>96044</xdr:rowOff>
    </xdr:to>
    <xdr:cxnSp macro="">
      <xdr:nvCxnSpPr>
        <xdr:cNvPr id="5" name="直線コネクタ 4"/>
        <xdr:cNvCxnSpPr/>
      </xdr:nvCxnSpPr>
      <xdr:spPr>
        <a:xfrm rot="5400000">
          <a:off x="770731" y="1257300"/>
          <a:ext cx="1791494" cy="7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6</xdr:row>
      <xdr:rowOff>104775</xdr:rowOff>
    </xdr:from>
    <xdr:to>
      <xdr:col>4</xdr:col>
      <xdr:colOff>28575</xdr:colOff>
      <xdr:row>6</xdr:row>
      <xdr:rowOff>108358</xdr:rowOff>
    </xdr:to>
    <xdr:cxnSp macro="">
      <xdr:nvCxnSpPr>
        <xdr:cNvPr id="7" name="直線矢印コネクタ 6"/>
        <xdr:cNvCxnSpPr/>
      </xdr:nvCxnSpPr>
      <xdr:spPr>
        <a:xfrm>
          <a:off x="2362200" y="2676525"/>
          <a:ext cx="838200" cy="35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12</xdr:row>
      <xdr:rowOff>85725</xdr:rowOff>
    </xdr:from>
    <xdr:to>
      <xdr:col>3</xdr:col>
      <xdr:colOff>419100</xdr:colOff>
      <xdr:row>12</xdr:row>
      <xdr:rowOff>95250</xdr:rowOff>
    </xdr:to>
    <xdr:cxnSp macro="">
      <xdr:nvCxnSpPr>
        <xdr:cNvPr id="9" name="直線矢印コネクタ 8"/>
        <xdr:cNvCxnSpPr/>
      </xdr:nvCxnSpPr>
      <xdr:spPr>
        <a:xfrm>
          <a:off x="2352675" y="3857625"/>
          <a:ext cx="8096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14</xdr:row>
      <xdr:rowOff>76200</xdr:rowOff>
    </xdr:from>
    <xdr:to>
      <xdr:col>11</xdr:col>
      <xdr:colOff>142875</xdr:colOff>
      <xdr:row>14</xdr:row>
      <xdr:rowOff>77615</xdr:rowOff>
    </xdr:to>
    <xdr:cxnSp macro="">
      <xdr:nvCxnSpPr>
        <xdr:cNvPr id="13" name="直線コネクタ 12"/>
        <xdr:cNvCxnSpPr/>
      </xdr:nvCxnSpPr>
      <xdr:spPr>
        <a:xfrm>
          <a:off x="7258050" y="4019550"/>
          <a:ext cx="266700" cy="14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16</xdr:row>
      <xdr:rowOff>47317</xdr:rowOff>
    </xdr:from>
    <xdr:to>
      <xdr:col>11</xdr:col>
      <xdr:colOff>142875</xdr:colOff>
      <xdr:row>16</xdr:row>
      <xdr:rowOff>48732</xdr:rowOff>
    </xdr:to>
    <xdr:cxnSp macro="">
      <xdr:nvCxnSpPr>
        <xdr:cNvPr id="14" name="直線コネクタ 13"/>
        <xdr:cNvCxnSpPr/>
      </xdr:nvCxnSpPr>
      <xdr:spPr>
        <a:xfrm>
          <a:off x="7258050" y="4333567"/>
          <a:ext cx="266700" cy="14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18</xdr:row>
      <xdr:rowOff>89262</xdr:rowOff>
    </xdr:from>
    <xdr:to>
      <xdr:col>11</xdr:col>
      <xdr:colOff>142875</xdr:colOff>
      <xdr:row>18</xdr:row>
      <xdr:rowOff>90677</xdr:rowOff>
    </xdr:to>
    <xdr:cxnSp macro="">
      <xdr:nvCxnSpPr>
        <xdr:cNvPr id="15" name="直線コネクタ 14"/>
        <xdr:cNvCxnSpPr/>
      </xdr:nvCxnSpPr>
      <xdr:spPr>
        <a:xfrm>
          <a:off x="7258050" y="4718412"/>
          <a:ext cx="266700" cy="14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20</xdr:row>
      <xdr:rowOff>89993</xdr:rowOff>
    </xdr:from>
    <xdr:to>
      <xdr:col>11</xdr:col>
      <xdr:colOff>142875</xdr:colOff>
      <xdr:row>20</xdr:row>
      <xdr:rowOff>91408</xdr:rowOff>
    </xdr:to>
    <xdr:cxnSp macro="">
      <xdr:nvCxnSpPr>
        <xdr:cNvPr id="16" name="直線コネクタ 15"/>
        <xdr:cNvCxnSpPr/>
      </xdr:nvCxnSpPr>
      <xdr:spPr>
        <a:xfrm>
          <a:off x="7258050" y="5062043"/>
          <a:ext cx="266700" cy="14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22</xdr:row>
      <xdr:rowOff>104948</xdr:rowOff>
    </xdr:from>
    <xdr:to>
      <xdr:col>11</xdr:col>
      <xdr:colOff>142875</xdr:colOff>
      <xdr:row>22</xdr:row>
      <xdr:rowOff>106363</xdr:rowOff>
    </xdr:to>
    <xdr:cxnSp macro="">
      <xdr:nvCxnSpPr>
        <xdr:cNvPr id="17" name="直線コネクタ 16"/>
        <xdr:cNvCxnSpPr/>
      </xdr:nvCxnSpPr>
      <xdr:spPr>
        <a:xfrm>
          <a:off x="7258050" y="5419898"/>
          <a:ext cx="266700" cy="14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1</xdr:row>
      <xdr:rowOff>76200</xdr:rowOff>
    </xdr:from>
    <xdr:to>
      <xdr:col>12</xdr:col>
      <xdr:colOff>9525</xdr:colOff>
      <xdr:row>1</xdr:row>
      <xdr:rowOff>77788</xdr:rowOff>
    </xdr:to>
    <xdr:cxnSp macro="">
      <xdr:nvCxnSpPr>
        <xdr:cNvPr id="22" name="直線矢印コネクタ 21"/>
        <xdr:cNvCxnSpPr/>
      </xdr:nvCxnSpPr>
      <xdr:spPr>
        <a:xfrm>
          <a:off x="4714875" y="2305050"/>
          <a:ext cx="3143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8</xdr:row>
      <xdr:rowOff>114300</xdr:rowOff>
    </xdr:from>
    <xdr:to>
      <xdr:col>6</xdr:col>
      <xdr:colOff>104775</xdr:colOff>
      <xdr:row>8</xdr:row>
      <xdr:rowOff>115888</xdr:rowOff>
    </xdr:to>
    <xdr:cxnSp macro="">
      <xdr:nvCxnSpPr>
        <xdr:cNvPr id="27" name="直線コネクタ 26"/>
        <xdr:cNvCxnSpPr/>
      </xdr:nvCxnSpPr>
      <xdr:spPr>
        <a:xfrm>
          <a:off x="4295775" y="3028950"/>
          <a:ext cx="352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10</xdr:row>
      <xdr:rowOff>104775</xdr:rowOff>
    </xdr:from>
    <xdr:to>
      <xdr:col>6</xdr:col>
      <xdr:colOff>95250</xdr:colOff>
      <xdr:row>10</xdr:row>
      <xdr:rowOff>106363</xdr:rowOff>
    </xdr:to>
    <xdr:cxnSp macro="">
      <xdr:nvCxnSpPr>
        <xdr:cNvPr id="28" name="直線コネクタ 27"/>
        <xdr:cNvCxnSpPr/>
      </xdr:nvCxnSpPr>
      <xdr:spPr>
        <a:xfrm>
          <a:off x="4286250" y="3533775"/>
          <a:ext cx="352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104779</xdr:colOff>
      <xdr:row>6</xdr:row>
      <xdr:rowOff>67470</xdr:rowOff>
    </xdr:from>
    <xdr:to>
      <xdr:col>6</xdr:col>
      <xdr:colOff>105571</xdr:colOff>
      <xdr:row>10</xdr:row>
      <xdr:rowOff>104775</xdr:rowOff>
    </xdr:to>
    <xdr:cxnSp macro="">
      <xdr:nvCxnSpPr>
        <xdr:cNvPr id="30" name="直線コネクタ 29"/>
        <xdr:cNvCxnSpPr/>
      </xdr:nvCxnSpPr>
      <xdr:spPr>
        <a:xfrm rot="5400000" flipH="1" flipV="1">
          <a:off x="4106072" y="3000377"/>
          <a:ext cx="723105" cy="7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</xdr:row>
      <xdr:rowOff>66675</xdr:rowOff>
    </xdr:from>
    <xdr:to>
      <xdr:col>6</xdr:col>
      <xdr:colOff>419100</xdr:colOff>
      <xdr:row>6</xdr:row>
      <xdr:rowOff>68263</xdr:rowOff>
    </xdr:to>
    <xdr:cxnSp macro="">
      <xdr:nvCxnSpPr>
        <xdr:cNvPr id="32" name="直線矢印コネクタ 31"/>
        <xdr:cNvCxnSpPr/>
      </xdr:nvCxnSpPr>
      <xdr:spPr>
        <a:xfrm>
          <a:off x="4638675" y="2638425"/>
          <a:ext cx="3238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6</xdr:row>
      <xdr:rowOff>95250</xdr:rowOff>
    </xdr:from>
    <xdr:to>
      <xdr:col>8</xdr:col>
      <xdr:colOff>114300</xdr:colOff>
      <xdr:row>6</xdr:row>
      <xdr:rowOff>96838</xdr:rowOff>
    </xdr:to>
    <xdr:cxnSp macro="">
      <xdr:nvCxnSpPr>
        <xdr:cNvPr id="34" name="直線コネクタ 33"/>
        <xdr:cNvCxnSpPr/>
      </xdr:nvCxnSpPr>
      <xdr:spPr>
        <a:xfrm>
          <a:off x="5572125" y="2667000"/>
          <a:ext cx="276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113507</xdr:colOff>
      <xdr:row>1</xdr:row>
      <xdr:rowOff>86519</xdr:rowOff>
    </xdr:from>
    <xdr:to>
      <xdr:col>8</xdr:col>
      <xdr:colOff>115095</xdr:colOff>
      <xdr:row>6</xdr:row>
      <xdr:rowOff>76994</xdr:rowOff>
    </xdr:to>
    <xdr:cxnSp macro="">
      <xdr:nvCxnSpPr>
        <xdr:cNvPr id="36" name="直線コネクタ 35"/>
        <xdr:cNvCxnSpPr/>
      </xdr:nvCxnSpPr>
      <xdr:spPr>
        <a:xfrm rot="5400000" flipH="1" flipV="1">
          <a:off x="5681663" y="2481263"/>
          <a:ext cx="3333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1</xdr:row>
      <xdr:rowOff>76200</xdr:rowOff>
    </xdr:from>
    <xdr:to>
      <xdr:col>8</xdr:col>
      <xdr:colOff>409575</xdr:colOff>
      <xdr:row>1</xdr:row>
      <xdr:rowOff>77788</xdr:rowOff>
    </xdr:to>
    <xdr:cxnSp macro="">
      <xdr:nvCxnSpPr>
        <xdr:cNvPr id="38" name="直線矢印コネクタ 37"/>
        <xdr:cNvCxnSpPr/>
      </xdr:nvCxnSpPr>
      <xdr:spPr>
        <a:xfrm>
          <a:off x="5857875" y="2305050"/>
          <a:ext cx="2857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180182</xdr:colOff>
      <xdr:row>1</xdr:row>
      <xdr:rowOff>171449</xdr:rowOff>
    </xdr:from>
    <xdr:to>
      <xdr:col>9</xdr:col>
      <xdr:colOff>180976</xdr:colOff>
      <xdr:row>6</xdr:row>
      <xdr:rowOff>105568</xdr:rowOff>
    </xdr:to>
    <xdr:cxnSp macro="">
      <xdr:nvCxnSpPr>
        <xdr:cNvPr id="40" name="直線コネクタ 39"/>
        <xdr:cNvCxnSpPr/>
      </xdr:nvCxnSpPr>
      <xdr:spPr>
        <a:xfrm rot="5400000">
          <a:off x="5233194" y="2795587"/>
          <a:ext cx="791369" cy="794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6</xdr:row>
      <xdr:rowOff>104775</xdr:rowOff>
    </xdr:from>
    <xdr:to>
      <xdr:col>9</xdr:col>
      <xdr:colOff>190500</xdr:colOff>
      <xdr:row>6</xdr:row>
      <xdr:rowOff>106363</xdr:rowOff>
    </xdr:to>
    <xdr:cxnSp macro="">
      <xdr:nvCxnSpPr>
        <xdr:cNvPr id="42" name="直線矢印コネクタ 41"/>
        <xdr:cNvCxnSpPr/>
      </xdr:nvCxnSpPr>
      <xdr:spPr>
        <a:xfrm rot="10800000">
          <a:off x="5943600" y="2676525"/>
          <a:ext cx="438150" cy="1588"/>
        </a:xfrm>
        <a:prstGeom prst="straightConnector1">
          <a:avLst/>
        </a:prstGeom>
        <a:ln>
          <a:solidFill>
            <a:schemeClr val="accent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523875</xdr:colOff>
      <xdr:row>6</xdr:row>
      <xdr:rowOff>123825</xdr:rowOff>
    </xdr:from>
    <xdr:to>
      <xdr:col>11</xdr:col>
      <xdr:colOff>161925</xdr:colOff>
      <xdr:row>6</xdr:row>
      <xdr:rowOff>125413</xdr:rowOff>
    </xdr:to>
    <xdr:cxnSp macro="">
      <xdr:nvCxnSpPr>
        <xdr:cNvPr id="44" name="直線コネクタ 43"/>
        <xdr:cNvCxnSpPr/>
      </xdr:nvCxnSpPr>
      <xdr:spPr>
        <a:xfrm>
          <a:off x="7905750" y="2695575"/>
          <a:ext cx="3238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323058</xdr:colOff>
      <xdr:row>1</xdr:row>
      <xdr:rowOff>161928</xdr:rowOff>
    </xdr:from>
    <xdr:to>
      <xdr:col>15</xdr:col>
      <xdr:colOff>323851</xdr:colOff>
      <xdr:row>5</xdr:row>
      <xdr:rowOff>134143</xdr:rowOff>
    </xdr:to>
    <xdr:cxnSp macro="">
      <xdr:nvCxnSpPr>
        <xdr:cNvPr id="46" name="直線コネクタ 45"/>
        <xdr:cNvCxnSpPr/>
      </xdr:nvCxnSpPr>
      <xdr:spPr>
        <a:xfrm rot="5400000">
          <a:off x="9462297" y="2719389"/>
          <a:ext cx="658015" cy="7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5</xdr:row>
      <xdr:rowOff>123825</xdr:rowOff>
    </xdr:from>
    <xdr:to>
      <xdr:col>15</xdr:col>
      <xdr:colOff>676275</xdr:colOff>
      <xdr:row>5</xdr:row>
      <xdr:rowOff>125413</xdr:rowOff>
    </xdr:to>
    <xdr:cxnSp macro="">
      <xdr:nvCxnSpPr>
        <xdr:cNvPr id="48" name="直線矢印コネクタ 47"/>
        <xdr:cNvCxnSpPr/>
      </xdr:nvCxnSpPr>
      <xdr:spPr>
        <a:xfrm>
          <a:off x="10248900" y="2524125"/>
          <a:ext cx="3429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246856</xdr:colOff>
      <xdr:row>7</xdr:row>
      <xdr:rowOff>19844</xdr:rowOff>
    </xdr:from>
    <xdr:to>
      <xdr:col>16</xdr:col>
      <xdr:colOff>248444</xdr:colOff>
      <xdr:row>12</xdr:row>
      <xdr:rowOff>115094</xdr:rowOff>
    </xdr:to>
    <xdr:cxnSp macro="">
      <xdr:nvCxnSpPr>
        <xdr:cNvPr id="50" name="直線コネクタ 49"/>
        <xdr:cNvCxnSpPr/>
      </xdr:nvCxnSpPr>
      <xdr:spPr>
        <a:xfrm rot="5400000">
          <a:off x="10287000" y="3324225"/>
          <a:ext cx="1123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257175</xdr:colOff>
      <xdr:row>12</xdr:row>
      <xdr:rowOff>85725</xdr:rowOff>
    </xdr:from>
    <xdr:to>
      <xdr:col>17</xdr:col>
      <xdr:colOff>28575</xdr:colOff>
      <xdr:row>12</xdr:row>
      <xdr:rowOff>87313</xdr:rowOff>
    </xdr:to>
    <xdr:cxnSp macro="">
      <xdr:nvCxnSpPr>
        <xdr:cNvPr id="52" name="直線矢印コネクタ 51"/>
        <xdr:cNvCxnSpPr/>
      </xdr:nvCxnSpPr>
      <xdr:spPr>
        <a:xfrm>
          <a:off x="10858500" y="38576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257176</xdr:colOff>
      <xdr:row>13</xdr:row>
      <xdr:rowOff>19843</xdr:rowOff>
    </xdr:from>
    <xdr:to>
      <xdr:col>4</xdr:col>
      <xdr:colOff>277021</xdr:colOff>
      <xdr:row>24</xdr:row>
      <xdr:rowOff>9528</xdr:rowOff>
    </xdr:to>
    <xdr:cxnSp macro="">
      <xdr:nvCxnSpPr>
        <xdr:cNvPr id="55" name="直線矢印コネクタ 54"/>
        <xdr:cNvCxnSpPr/>
      </xdr:nvCxnSpPr>
      <xdr:spPr>
        <a:xfrm rot="5400000">
          <a:off x="2262981" y="4719638"/>
          <a:ext cx="1875635" cy="1984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180181</xdr:colOff>
      <xdr:row>1</xdr:row>
      <xdr:rowOff>76994</xdr:rowOff>
    </xdr:from>
    <xdr:to>
      <xdr:col>11</xdr:col>
      <xdr:colOff>181769</xdr:colOff>
      <xdr:row>22</xdr:row>
      <xdr:rowOff>115094</xdr:rowOff>
    </xdr:to>
    <xdr:cxnSp macro="">
      <xdr:nvCxnSpPr>
        <xdr:cNvPr id="57" name="直線コネクタ 56"/>
        <xdr:cNvCxnSpPr/>
      </xdr:nvCxnSpPr>
      <xdr:spPr>
        <a:xfrm rot="5400000">
          <a:off x="6000750" y="3867150"/>
          <a:ext cx="31242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695324</xdr:colOff>
      <xdr:row>1</xdr:row>
      <xdr:rowOff>47625</xdr:rowOff>
    </xdr:from>
    <xdr:to>
      <xdr:col>13</xdr:col>
      <xdr:colOff>9525</xdr:colOff>
      <xdr:row>5</xdr:row>
      <xdr:rowOff>0</xdr:rowOff>
    </xdr:to>
    <xdr:sp macro="" textlink="">
      <xdr:nvSpPr>
        <xdr:cNvPr id="59" name="左中かっこ 58"/>
        <xdr:cNvSpPr/>
      </xdr:nvSpPr>
      <xdr:spPr>
        <a:xfrm>
          <a:off x="7991474" y="2276475"/>
          <a:ext cx="114301" cy="638175"/>
        </a:xfrm>
        <a:prstGeom prst="leftBrace">
          <a:avLst>
            <a:gd name="adj1" fmla="val 8333"/>
            <a:gd name="adj2" fmla="val 1119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9528</xdr:colOff>
      <xdr:row>17</xdr:row>
      <xdr:rowOff>123824</xdr:rowOff>
    </xdr:from>
    <xdr:to>
      <xdr:col>9</xdr:col>
      <xdr:colOff>571501</xdr:colOff>
      <xdr:row>19</xdr:row>
      <xdr:rowOff>133349</xdr:rowOff>
    </xdr:to>
    <xdr:cxnSp macro="">
      <xdr:nvCxnSpPr>
        <xdr:cNvPr id="3" name="直線矢印コネクタ 2"/>
        <xdr:cNvCxnSpPr/>
      </xdr:nvCxnSpPr>
      <xdr:spPr>
        <a:xfrm rot="10800000" flipV="1">
          <a:off x="2476503" y="4010024"/>
          <a:ext cx="1743073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614643</xdr:colOff>
      <xdr:row>15</xdr:row>
      <xdr:rowOff>168649</xdr:rowOff>
    </xdr:from>
    <xdr:to>
      <xdr:col>9</xdr:col>
      <xdr:colOff>474009</xdr:colOff>
      <xdr:row>19</xdr:row>
      <xdr:rowOff>250452</xdr:rowOff>
    </xdr:to>
    <xdr:cxnSp macro="">
      <xdr:nvCxnSpPr>
        <xdr:cNvPr id="4" name="直線矢印コネクタ 3"/>
        <xdr:cNvCxnSpPr/>
      </xdr:nvCxnSpPr>
      <xdr:spPr>
        <a:xfrm rot="10800000" flipV="1">
          <a:off x="4469467" y="3933825"/>
          <a:ext cx="1910042" cy="10455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506395</xdr:colOff>
      <xdr:row>79</xdr:row>
      <xdr:rowOff>241141</xdr:rowOff>
    </xdr:from>
    <xdr:to>
      <xdr:col>10</xdr:col>
      <xdr:colOff>108513</xdr:colOff>
      <xdr:row>80</xdr:row>
      <xdr:rowOff>253197</xdr:rowOff>
    </xdr:to>
    <xdr:cxnSp macro="">
      <xdr:nvCxnSpPr>
        <xdr:cNvPr id="16" name="直線矢印コネクタ 15"/>
        <xdr:cNvCxnSpPr/>
      </xdr:nvCxnSpPr>
      <xdr:spPr>
        <a:xfrm rot="10800000">
          <a:off x="4895129" y="14637154"/>
          <a:ext cx="578732" cy="3014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12057</xdr:colOff>
      <xdr:row>80</xdr:row>
      <xdr:rowOff>265253</xdr:rowOff>
    </xdr:from>
    <xdr:ext cx="466794" cy="447943"/>
    <xdr:sp macro="" textlink="">
      <xdr:nvSpPr>
        <xdr:cNvPr id="21" name="テキスト ボックス 20"/>
        <xdr:cNvSpPr txBox="1"/>
      </xdr:nvSpPr>
      <xdr:spPr>
        <a:xfrm>
          <a:off x="5666772" y="14950633"/>
          <a:ext cx="466794" cy="447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自動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219075</xdr:colOff>
      <xdr:row>6</xdr:row>
      <xdr:rowOff>66674</xdr:rowOff>
    </xdr:from>
    <xdr:to>
      <xdr:col>37</xdr:col>
      <xdr:colOff>114300</xdr:colOff>
      <xdr:row>9</xdr:row>
      <xdr:rowOff>96455</xdr:rowOff>
    </xdr:to>
    <xdr:sp macro="" textlink="">
      <xdr:nvSpPr>
        <xdr:cNvPr id="2" name="線吹き出し 1 (枠付き) 1"/>
        <xdr:cNvSpPr/>
      </xdr:nvSpPr>
      <xdr:spPr>
        <a:xfrm>
          <a:off x="12068175" y="1247774"/>
          <a:ext cx="1371600" cy="553656"/>
        </a:xfrm>
        <a:prstGeom prst="borderCallout1">
          <a:avLst>
            <a:gd name="adj1" fmla="val 18750"/>
            <a:gd name="adj2" fmla="val 538"/>
            <a:gd name="adj3" fmla="val 62841"/>
            <a:gd name="adj4" fmla="val -11888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１セット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作業回数：３回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休息回数：２回</a:t>
          </a:r>
        </a:p>
      </xdr:txBody>
    </xdr:sp>
    <xdr:clientData/>
  </xdr:twoCellAnchor>
  <xdr:twoCellAnchor>
    <xdr:from>
      <xdr:col>9</xdr:col>
      <xdr:colOff>104775</xdr:colOff>
      <xdr:row>7</xdr:row>
      <xdr:rowOff>104775</xdr:rowOff>
    </xdr:from>
    <xdr:to>
      <xdr:col>27</xdr:col>
      <xdr:colOff>85725</xdr:colOff>
      <xdr:row>9</xdr:row>
      <xdr:rowOff>142876</xdr:rowOff>
    </xdr:to>
    <xdr:sp macro="" textlink="">
      <xdr:nvSpPr>
        <xdr:cNvPr id="3" name="角丸四角形 2"/>
        <xdr:cNvSpPr/>
      </xdr:nvSpPr>
      <xdr:spPr>
        <a:xfrm>
          <a:off x="5162550" y="1457325"/>
          <a:ext cx="5295900" cy="390526"/>
        </a:xfrm>
        <a:prstGeom prst="roundRect">
          <a:avLst/>
        </a:prstGeom>
        <a:noFill/>
        <a:ln w="571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168798</xdr:colOff>
      <xdr:row>7</xdr:row>
      <xdr:rowOff>36171</xdr:rowOff>
    </xdr:from>
    <xdr:to>
      <xdr:col>30</xdr:col>
      <xdr:colOff>180855</xdr:colOff>
      <xdr:row>27</xdr:row>
      <xdr:rowOff>168798</xdr:rowOff>
    </xdr:to>
    <xdr:sp macro="" textlink="">
      <xdr:nvSpPr>
        <xdr:cNvPr id="4" name="角丸四角形 3"/>
        <xdr:cNvSpPr/>
      </xdr:nvSpPr>
      <xdr:spPr>
        <a:xfrm>
          <a:off x="5226573" y="1388721"/>
          <a:ext cx="6212832" cy="3656877"/>
        </a:xfrm>
        <a:prstGeom prst="roundRect">
          <a:avLst>
            <a:gd name="adj" fmla="val 3805"/>
          </a:avLst>
        </a:prstGeom>
        <a:noFill/>
        <a:ln w="57150"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30</xdr:col>
      <xdr:colOff>152400</xdr:colOff>
      <xdr:row>16</xdr:row>
      <xdr:rowOff>0</xdr:rowOff>
    </xdr:from>
    <xdr:ext cx="397801" cy="275717"/>
    <xdr:sp macro="" textlink="">
      <xdr:nvSpPr>
        <xdr:cNvPr id="5" name="テキスト ボックス 4"/>
        <xdr:cNvSpPr txBox="1"/>
      </xdr:nvSpPr>
      <xdr:spPr>
        <a:xfrm>
          <a:off x="11410950" y="2943225"/>
          <a:ext cx="397801" cy="275717"/>
        </a:xfrm>
        <a:prstGeom prst="rect">
          <a:avLst/>
        </a:prstGeom>
        <a:solidFill>
          <a:schemeClr val="accent5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en-US" altLang="ja-JP" sz="1100" b="1">
              <a:solidFill>
                <a:schemeClr val="bg1"/>
              </a:solidFill>
            </a:rPr>
            <a:t>1</a:t>
          </a:r>
          <a:r>
            <a:rPr kumimoji="1" lang="ja-JP" altLang="en-US" sz="1100" b="1">
              <a:solidFill>
                <a:schemeClr val="bg1"/>
              </a:solidFill>
            </a:rPr>
            <a:t>次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25</xdr:col>
      <xdr:colOff>228600</xdr:colOff>
      <xdr:row>8</xdr:row>
      <xdr:rowOff>142875</xdr:rowOff>
    </xdr:from>
    <xdr:to>
      <xdr:col>34</xdr:col>
      <xdr:colOff>66675</xdr:colOff>
      <xdr:row>11</xdr:row>
      <xdr:rowOff>0</xdr:rowOff>
    </xdr:to>
    <xdr:cxnSp macro="">
      <xdr:nvCxnSpPr>
        <xdr:cNvPr id="6" name="直線コネクタ 5"/>
        <xdr:cNvCxnSpPr/>
      </xdr:nvCxnSpPr>
      <xdr:spPr>
        <a:xfrm>
          <a:off x="10010775" y="1676400"/>
          <a:ext cx="24955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8</xdr:row>
      <xdr:rowOff>85725</xdr:rowOff>
    </xdr:from>
    <xdr:to>
      <xdr:col>25</xdr:col>
      <xdr:colOff>247650</xdr:colOff>
      <xdr:row>9</xdr:row>
      <xdr:rowOff>0</xdr:rowOff>
    </xdr:to>
    <xdr:sp macro="" textlink="">
      <xdr:nvSpPr>
        <xdr:cNvPr id="7" name="円/楕円 6"/>
        <xdr:cNvSpPr/>
      </xdr:nvSpPr>
      <xdr:spPr>
        <a:xfrm>
          <a:off x="9944100" y="16192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34</xdr:col>
      <xdr:colOff>85725</xdr:colOff>
      <xdr:row>10</xdr:row>
      <xdr:rowOff>57150</xdr:rowOff>
    </xdr:from>
    <xdr:ext cx="326308" cy="275717"/>
    <xdr:sp macro="" textlink="">
      <xdr:nvSpPr>
        <xdr:cNvPr id="8" name="テキスト ボックス 7"/>
        <xdr:cNvSpPr txBox="1"/>
      </xdr:nvSpPr>
      <xdr:spPr>
        <a:xfrm>
          <a:off x="12525375" y="1943100"/>
          <a:ext cx="326308" cy="275717"/>
        </a:xfrm>
        <a:prstGeom prst="rect">
          <a:avLst/>
        </a:prstGeom>
        <a:solidFill>
          <a:schemeClr val="accent5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 b="1">
              <a:solidFill>
                <a:schemeClr val="bg1"/>
              </a:solidFill>
            </a:rPr>
            <a:t>班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26</xdr:col>
      <xdr:colOff>142152</xdr:colOff>
      <xdr:row>41</xdr:row>
      <xdr:rowOff>48228</xdr:rowOff>
    </xdr:from>
    <xdr:ext cx="706604" cy="337595"/>
    <xdr:sp macro="" textlink="">
      <xdr:nvSpPr>
        <xdr:cNvPr id="9" name="テキスト ボックス 8"/>
        <xdr:cNvSpPr txBox="1"/>
      </xdr:nvSpPr>
      <xdr:spPr>
        <a:xfrm>
          <a:off x="10219602" y="7401528"/>
          <a:ext cx="706604" cy="337595"/>
        </a:xfrm>
        <a:prstGeom prst="rect">
          <a:avLst/>
        </a:prstGeom>
        <a:solidFill>
          <a:schemeClr val="accent5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 b="1">
              <a:solidFill>
                <a:schemeClr val="bg1"/>
              </a:solidFill>
            </a:rPr>
            <a:t>２次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11</xdr:col>
      <xdr:colOff>172173</xdr:colOff>
      <xdr:row>8</xdr:row>
      <xdr:rowOff>2652</xdr:rowOff>
    </xdr:from>
    <xdr:ext cx="539443" cy="275717"/>
    <xdr:sp macro="" textlink="">
      <xdr:nvSpPr>
        <xdr:cNvPr id="10" name="テキスト ボックス 9"/>
        <xdr:cNvSpPr txBox="1"/>
      </xdr:nvSpPr>
      <xdr:spPr>
        <a:xfrm>
          <a:off x="5820498" y="1536177"/>
          <a:ext cx="539443" cy="275717"/>
        </a:xfrm>
        <a:prstGeom prst="rect">
          <a:avLst/>
        </a:prstGeom>
        <a:solidFill>
          <a:schemeClr val="accent5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en-US" altLang="ja-JP" sz="1100" b="1">
              <a:solidFill>
                <a:schemeClr val="bg1"/>
              </a:solidFill>
            </a:rPr>
            <a:t>1</a:t>
          </a:r>
          <a:r>
            <a:rPr kumimoji="1" lang="ja-JP" altLang="en-US" sz="1100" b="1">
              <a:solidFill>
                <a:schemeClr val="bg1"/>
              </a:solidFill>
            </a:rPr>
            <a:t>回目</a:t>
          </a:r>
        </a:p>
      </xdr:txBody>
    </xdr:sp>
    <xdr:clientData/>
  </xdr:oneCellAnchor>
  <xdr:oneCellAnchor>
    <xdr:from>
      <xdr:col>17</xdr:col>
      <xdr:colOff>47263</xdr:colOff>
      <xdr:row>7</xdr:row>
      <xdr:rowOff>179166</xdr:rowOff>
    </xdr:from>
    <xdr:ext cx="539443" cy="275717"/>
    <xdr:sp macro="" textlink="">
      <xdr:nvSpPr>
        <xdr:cNvPr id="11" name="テキスト ボックス 10"/>
        <xdr:cNvSpPr txBox="1"/>
      </xdr:nvSpPr>
      <xdr:spPr>
        <a:xfrm>
          <a:off x="7467238" y="1531716"/>
          <a:ext cx="539443" cy="275717"/>
        </a:xfrm>
        <a:prstGeom prst="rect">
          <a:avLst/>
        </a:prstGeom>
        <a:solidFill>
          <a:schemeClr val="accent5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en-US" altLang="ja-JP" sz="1100" b="1">
              <a:solidFill>
                <a:schemeClr val="bg1"/>
              </a:solidFill>
            </a:rPr>
            <a:t>2</a:t>
          </a:r>
          <a:r>
            <a:rPr kumimoji="1" lang="ja-JP" altLang="en-US" sz="1100" b="1">
              <a:solidFill>
                <a:schemeClr val="bg1"/>
              </a:solidFill>
            </a:rPr>
            <a:t>回目</a:t>
          </a:r>
        </a:p>
      </xdr:txBody>
    </xdr:sp>
    <xdr:clientData/>
  </xdr:oneCellAnchor>
  <xdr:oneCellAnchor>
    <xdr:from>
      <xdr:col>22</xdr:col>
      <xdr:colOff>127321</xdr:colOff>
      <xdr:row>8</xdr:row>
      <xdr:rowOff>42198</xdr:rowOff>
    </xdr:from>
    <xdr:ext cx="539443" cy="275717"/>
    <xdr:sp macro="" textlink="">
      <xdr:nvSpPr>
        <xdr:cNvPr id="12" name="テキスト ボックス 11"/>
        <xdr:cNvSpPr txBox="1"/>
      </xdr:nvSpPr>
      <xdr:spPr>
        <a:xfrm>
          <a:off x="9023671" y="1575723"/>
          <a:ext cx="539443" cy="275717"/>
        </a:xfrm>
        <a:prstGeom prst="rect">
          <a:avLst/>
        </a:prstGeom>
        <a:solidFill>
          <a:schemeClr val="accent5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en-US" altLang="ja-JP" sz="1100" b="1">
              <a:solidFill>
                <a:schemeClr val="bg1"/>
              </a:solidFill>
            </a:rPr>
            <a:t>3</a:t>
          </a:r>
          <a:r>
            <a:rPr kumimoji="1" lang="ja-JP" altLang="en-US" sz="1100" b="1">
              <a:solidFill>
                <a:schemeClr val="bg1"/>
              </a:solidFill>
            </a:rPr>
            <a:t>回目</a:t>
          </a:r>
        </a:p>
      </xdr:txBody>
    </xdr:sp>
    <xdr:clientData/>
  </xdr:oneCellAnchor>
  <xdr:twoCellAnchor>
    <xdr:from>
      <xdr:col>27</xdr:col>
      <xdr:colOff>168798</xdr:colOff>
      <xdr:row>35</xdr:row>
      <xdr:rowOff>36171</xdr:rowOff>
    </xdr:from>
    <xdr:to>
      <xdr:col>48</xdr:col>
      <xdr:colOff>180855</xdr:colOff>
      <xdr:row>55</xdr:row>
      <xdr:rowOff>168798</xdr:rowOff>
    </xdr:to>
    <xdr:sp macro="" textlink="">
      <xdr:nvSpPr>
        <xdr:cNvPr id="13" name="角丸四角形 12"/>
        <xdr:cNvSpPr/>
      </xdr:nvSpPr>
      <xdr:spPr>
        <a:xfrm>
          <a:off x="10541523" y="6332196"/>
          <a:ext cx="6098532" cy="3656877"/>
        </a:xfrm>
        <a:prstGeom prst="roundRect">
          <a:avLst>
            <a:gd name="adj" fmla="val 3805"/>
          </a:avLst>
        </a:prstGeom>
        <a:noFill/>
        <a:ln w="57150"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43</xdr:col>
      <xdr:colOff>161925</xdr:colOff>
      <xdr:row>36</xdr:row>
      <xdr:rowOff>85725</xdr:rowOff>
    </xdr:from>
    <xdr:to>
      <xdr:col>43</xdr:col>
      <xdr:colOff>247650</xdr:colOff>
      <xdr:row>37</xdr:row>
      <xdr:rowOff>0</xdr:rowOff>
    </xdr:to>
    <xdr:sp macro="" textlink="">
      <xdr:nvSpPr>
        <xdr:cNvPr id="14" name="円/楕円 13"/>
        <xdr:cNvSpPr/>
      </xdr:nvSpPr>
      <xdr:spPr>
        <a:xfrm>
          <a:off x="15259050" y="6562725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41</xdr:row>
      <xdr:rowOff>9525</xdr:rowOff>
    </xdr:from>
    <xdr:to>
      <xdr:col>21</xdr:col>
      <xdr:colOff>485775</xdr:colOff>
      <xdr:row>41</xdr:row>
      <xdr:rowOff>171450</xdr:rowOff>
    </xdr:to>
    <xdr:sp macro="" textlink="">
      <xdr:nvSpPr>
        <xdr:cNvPr id="3" name="角丸四角形 2"/>
        <xdr:cNvSpPr/>
      </xdr:nvSpPr>
      <xdr:spPr>
        <a:xfrm>
          <a:off x="10020300" y="9934575"/>
          <a:ext cx="2486025" cy="1619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100" strike="dblStrike" baseline="0">
              <a:solidFill>
                <a:schemeClr val="tx1"/>
              </a:solidFill>
            </a:rPr>
            <a:t>No.801</a:t>
          </a:r>
          <a:r>
            <a:rPr kumimoji="1" lang="ja-JP" altLang="en-US" sz="1100" strike="dblStrike" baseline="0">
              <a:solidFill>
                <a:schemeClr val="tx1"/>
              </a:solidFill>
            </a:rPr>
            <a:t>と共通</a:t>
          </a:r>
        </a:p>
      </xdr:txBody>
    </xdr:sp>
    <xdr:clientData/>
  </xdr:twoCellAnchor>
  <xdr:twoCellAnchor>
    <xdr:from>
      <xdr:col>17</xdr:col>
      <xdr:colOff>19050</xdr:colOff>
      <xdr:row>42</xdr:row>
      <xdr:rowOff>9525</xdr:rowOff>
    </xdr:from>
    <xdr:to>
      <xdr:col>21</xdr:col>
      <xdr:colOff>485775</xdr:colOff>
      <xdr:row>42</xdr:row>
      <xdr:rowOff>171450</xdr:rowOff>
    </xdr:to>
    <xdr:sp macro="" textlink="">
      <xdr:nvSpPr>
        <xdr:cNvPr id="4" name="角丸四角形 3"/>
        <xdr:cNvSpPr/>
      </xdr:nvSpPr>
      <xdr:spPr>
        <a:xfrm>
          <a:off x="10020300" y="10182225"/>
          <a:ext cx="2486025" cy="1619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100" strike="dblStrike" baseline="0">
              <a:solidFill>
                <a:schemeClr val="tx1"/>
              </a:solidFill>
            </a:rPr>
            <a:t>No.606</a:t>
          </a:r>
          <a:r>
            <a:rPr kumimoji="1" lang="ja-JP" altLang="en-US" sz="1100" strike="dblStrike" baseline="0">
              <a:solidFill>
                <a:schemeClr val="tx1"/>
              </a:solidFill>
            </a:rPr>
            <a:t>と共通</a:t>
          </a:r>
        </a:p>
      </xdr:txBody>
    </xdr:sp>
    <xdr:clientData/>
  </xdr:twoCellAnchor>
  <xdr:twoCellAnchor>
    <xdr:from>
      <xdr:col>17</xdr:col>
      <xdr:colOff>19050</xdr:colOff>
      <xdr:row>57</xdr:row>
      <xdr:rowOff>19050</xdr:rowOff>
    </xdr:from>
    <xdr:to>
      <xdr:col>21</xdr:col>
      <xdr:colOff>485775</xdr:colOff>
      <xdr:row>57</xdr:row>
      <xdr:rowOff>180975</xdr:rowOff>
    </xdr:to>
    <xdr:sp macro="" textlink="">
      <xdr:nvSpPr>
        <xdr:cNvPr id="5" name="角丸四角形 4"/>
        <xdr:cNvSpPr/>
      </xdr:nvSpPr>
      <xdr:spPr>
        <a:xfrm>
          <a:off x="10020300" y="13906500"/>
          <a:ext cx="2486025" cy="1619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農林水産企画課から借りる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66675</xdr:colOff>
      <xdr:row>0</xdr:row>
      <xdr:rowOff>0</xdr:rowOff>
    </xdr:from>
    <xdr:to>
      <xdr:col>14</xdr:col>
      <xdr:colOff>0</xdr:colOff>
      <xdr:row>8</xdr:row>
      <xdr:rowOff>112365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0"/>
          <a:ext cx="2962275" cy="17125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41</xdr:row>
      <xdr:rowOff>9525</xdr:rowOff>
    </xdr:from>
    <xdr:to>
      <xdr:col>21</xdr:col>
      <xdr:colOff>485775</xdr:colOff>
      <xdr:row>41</xdr:row>
      <xdr:rowOff>171450</xdr:rowOff>
    </xdr:to>
    <xdr:sp macro="" textlink="">
      <xdr:nvSpPr>
        <xdr:cNvPr id="3" name="角丸四角形 2"/>
        <xdr:cNvSpPr/>
      </xdr:nvSpPr>
      <xdr:spPr>
        <a:xfrm>
          <a:off x="10020300" y="9934575"/>
          <a:ext cx="2486025" cy="1619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100" strike="dblStrike" baseline="0">
              <a:solidFill>
                <a:schemeClr val="tx1"/>
              </a:solidFill>
            </a:rPr>
            <a:t>No.801</a:t>
          </a:r>
          <a:r>
            <a:rPr kumimoji="1" lang="ja-JP" altLang="en-US" sz="1100" strike="dblStrike" baseline="0">
              <a:solidFill>
                <a:schemeClr val="tx1"/>
              </a:solidFill>
            </a:rPr>
            <a:t>と共通</a:t>
          </a:r>
        </a:p>
      </xdr:txBody>
    </xdr:sp>
    <xdr:clientData/>
  </xdr:twoCellAnchor>
  <xdr:twoCellAnchor>
    <xdr:from>
      <xdr:col>17</xdr:col>
      <xdr:colOff>19050</xdr:colOff>
      <xdr:row>42</xdr:row>
      <xdr:rowOff>9525</xdr:rowOff>
    </xdr:from>
    <xdr:to>
      <xdr:col>21</xdr:col>
      <xdr:colOff>485775</xdr:colOff>
      <xdr:row>42</xdr:row>
      <xdr:rowOff>171450</xdr:rowOff>
    </xdr:to>
    <xdr:sp macro="" textlink="">
      <xdr:nvSpPr>
        <xdr:cNvPr id="4" name="角丸四角形 3"/>
        <xdr:cNvSpPr/>
      </xdr:nvSpPr>
      <xdr:spPr>
        <a:xfrm>
          <a:off x="10020300" y="10182225"/>
          <a:ext cx="2486025" cy="1619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100" strike="dblStrike" baseline="0">
              <a:solidFill>
                <a:schemeClr val="tx1"/>
              </a:solidFill>
            </a:rPr>
            <a:t>No.606</a:t>
          </a:r>
          <a:r>
            <a:rPr kumimoji="1" lang="ja-JP" altLang="en-US" sz="1100" strike="dblStrike" baseline="0">
              <a:solidFill>
                <a:schemeClr val="tx1"/>
              </a:solidFill>
            </a:rPr>
            <a:t>と共通</a:t>
          </a:r>
        </a:p>
      </xdr:txBody>
    </xdr:sp>
    <xdr:clientData/>
  </xdr:twoCellAnchor>
  <xdr:twoCellAnchor>
    <xdr:from>
      <xdr:col>17</xdr:col>
      <xdr:colOff>19050</xdr:colOff>
      <xdr:row>57</xdr:row>
      <xdr:rowOff>19050</xdr:rowOff>
    </xdr:from>
    <xdr:to>
      <xdr:col>21</xdr:col>
      <xdr:colOff>485775</xdr:colOff>
      <xdr:row>57</xdr:row>
      <xdr:rowOff>180975</xdr:rowOff>
    </xdr:to>
    <xdr:sp macro="" textlink="">
      <xdr:nvSpPr>
        <xdr:cNvPr id="5" name="角丸四角形 4"/>
        <xdr:cNvSpPr/>
      </xdr:nvSpPr>
      <xdr:spPr>
        <a:xfrm>
          <a:off x="10020300" y="13906500"/>
          <a:ext cx="2486025" cy="1619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農林水産企画課から借りる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381000</xdr:colOff>
      <xdr:row>0</xdr:row>
      <xdr:rowOff>156882</xdr:rowOff>
    </xdr:from>
    <xdr:to>
      <xdr:col>23</xdr:col>
      <xdr:colOff>3048000</xdr:colOff>
      <xdr:row>6</xdr:row>
      <xdr:rowOff>44824</xdr:rowOff>
    </xdr:to>
    <xdr:sp macro="" textlink="">
      <xdr:nvSpPr>
        <xdr:cNvPr id="21" name="角丸四角形 20"/>
        <xdr:cNvSpPr/>
      </xdr:nvSpPr>
      <xdr:spPr>
        <a:xfrm>
          <a:off x="12401550" y="156882"/>
          <a:ext cx="4362450" cy="10309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5</xdr:col>
      <xdr:colOff>333375</xdr:colOff>
      <xdr:row>0</xdr:row>
      <xdr:rowOff>142875</xdr:rowOff>
    </xdr:from>
    <xdr:to>
      <xdr:col>11</xdr:col>
      <xdr:colOff>266700</xdr:colOff>
      <xdr:row>8</xdr:row>
      <xdr:rowOff>255240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42875"/>
          <a:ext cx="2962275" cy="17125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9528</xdr:colOff>
      <xdr:row>17</xdr:row>
      <xdr:rowOff>123824</xdr:rowOff>
    </xdr:from>
    <xdr:to>
      <xdr:col>9</xdr:col>
      <xdr:colOff>571501</xdr:colOff>
      <xdr:row>19</xdr:row>
      <xdr:rowOff>133349</xdr:rowOff>
    </xdr:to>
    <xdr:cxnSp macro="">
      <xdr:nvCxnSpPr>
        <xdr:cNvPr id="2" name="直線矢印コネクタ 1"/>
        <xdr:cNvCxnSpPr/>
      </xdr:nvCxnSpPr>
      <xdr:spPr>
        <a:xfrm rot="10800000" flipV="1">
          <a:off x="4543428" y="4333874"/>
          <a:ext cx="1933573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614643</xdr:colOff>
      <xdr:row>15</xdr:row>
      <xdr:rowOff>168649</xdr:rowOff>
    </xdr:from>
    <xdr:to>
      <xdr:col>9</xdr:col>
      <xdr:colOff>474009</xdr:colOff>
      <xdr:row>19</xdr:row>
      <xdr:rowOff>250452</xdr:rowOff>
    </xdr:to>
    <xdr:cxnSp macro="">
      <xdr:nvCxnSpPr>
        <xdr:cNvPr id="3" name="直線矢印コネクタ 2"/>
        <xdr:cNvCxnSpPr/>
      </xdr:nvCxnSpPr>
      <xdr:spPr>
        <a:xfrm rot="10800000" flipV="1">
          <a:off x="4462743" y="3902449"/>
          <a:ext cx="1916766" cy="103430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25</xdr:row>
      <xdr:rowOff>257175</xdr:rowOff>
    </xdr:from>
    <xdr:to>
      <xdr:col>13</xdr:col>
      <xdr:colOff>628650</xdr:colOff>
      <xdr:row>27</xdr:row>
      <xdr:rowOff>28575</xdr:rowOff>
    </xdr:to>
    <xdr:sp macro="" textlink="">
      <xdr:nvSpPr>
        <xdr:cNvPr id="9229" name="Rectangle 8"/>
        <xdr:cNvSpPr>
          <a:spLocks noChangeArrowheads="1"/>
        </xdr:cNvSpPr>
      </xdr:nvSpPr>
      <xdr:spPr bwMode="auto">
        <a:xfrm>
          <a:off x="10220325" y="8543925"/>
          <a:ext cx="4286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95250</xdr:colOff>
      <xdr:row>5</xdr:row>
      <xdr:rowOff>0</xdr:rowOff>
    </xdr:from>
    <xdr:to>
      <xdr:col>13</xdr:col>
      <xdr:colOff>650875</xdr:colOff>
      <xdr:row>5</xdr:row>
      <xdr:rowOff>222250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0115550" y="1590675"/>
          <a:ext cx="555625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</a:t>
          </a:r>
        </a:p>
      </xdr:txBody>
    </xdr:sp>
    <xdr:clientData/>
  </xdr:twoCellAnchor>
  <xdr:twoCellAnchor>
    <xdr:from>
      <xdr:col>13</xdr:col>
      <xdr:colOff>155575</xdr:colOff>
      <xdr:row>24</xdr:row>
      <xdr:rowOff>298449</xdr:rowOff>
    </xdr:from>
    <xdr:to>
      <xdr:col>13</xdr:col>
      <xdr:colOff>660400</xdr:colOff>
      <xdr:row>25</xdr:row>
      <xdr:rowOff>244474</xdr:rowOff>
    </xdr:to>
    <xdr:sp macro="" textlink="">
      <xdr:nvSpPr>
        <xdr:cNvPr id="4" name="Text Box 26"/>
        <xdr:cNvSpPr txBox="1">
          <a:spLocks noChangeArrowheads="1"/>
        </xdr:cNvSpPr>
      </xdr:nvSpPr>
      <xdr:spPr bwMode="auto">
        <a:xfrm flipV="1">
          <a:off x="10175875" y="8251824"/>
          <a:ext cx="504825" cy="279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体温</a:t>
          </a:r>
        </a:p>
      </xdr:txBody>
    </xdr:sp>
    <xdr:clientData/>
  </xdr:twoCellAnchor>
  <xdr:twoCellAnchor>
    <xdr:from>
      <xdr:col>13</xdr:col>
      <xdr:colOff>171450</xdr:colOff>
      <xdr:row>6</xdr:row>
      <xdr:rowOff>19050</xdr:rowOff>
    </xdr:from>
    <xdr:to>
      <xdr:col>13</xdr:col>
      <xdr:colOff>609600</xdr:colOff>
      <xdr:row>7</xdr:row>
      <xdr:rowOff>200025</xdr:rowOff>
    </xdr:to>
    <xdr:sp macro="" textlink="">
      <xdr:nvSpPr>
        <xdr:cNvPr id="9232" name="Rectangle 27"/>
        <xdr:cNvSpPr>
          <a:spLocks noChangeArrowheads="1"/>
        </xdr:cNvSpPr>
      </xdr:nvSpPr>
      <xdr:spPr bwMode="auto">
        <a:xfrm>
          <a:off x="10191750" y="1876425"/>
          <a:ext cx="43815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200025</xdr:colOff>
      <xdr:row>28</xdr:row>
      <xdr:rowOff>104775</xdr:rowOff>
    </xdr:from>
    <xdr:to>
      <xdr:col>13</xdr:col>
      <xdr:colOff>628650</xdr:colOff>
      <xdr:row>29</xdr:row>
      <xdr:rowOff>161925</xdr:rowOff>
    </xdr:to>
    <xdr:sp macro="" textlink="">
      <xdr:nvSpPr>
        <xdr:cNvPr id="9233" name="Rectangle 28"/>
        <xdr:cNvSpPr>
          <a:spLocks noChangeArrowheads="1"/>
        </xdr:cNvSpPr>
      </xdr:nvSpPr>
      <xdr:spPr bwMode="auto">
        <a:xfrm>
          <a:off x="10220325" y="9391650"/>
          <a:ext cx="42862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168275</xdr:colOff>
      <xdr:row>27</xdr:row>
      <xdr:rowOff>158749</xdr:rowOff>
    </xdr:from>
    <xdr:to>
      <xdr:col>13</xdr:col>
      <xdr:colOff>673100</xdr:colOff>
      <xdr:row>28</xdr:row>
      <xdr:rowOff>104774</xdr:rowOff>
    </xdr:to>
    <xdr:sp macro="" textlink="">
      <xdr:nvSpPr>
        <xdr:cNvPr id="7" name="Text Box 26"/>
        <xdr:cNvSpPr txBox="1">
          <a:spLocks noChangeArrowheads="1"/>
        </xdr:cNvSpPr>
      </xdr:nvSpPr>
      <xdr:spPr bwMode="auto">
        <a:xfrm flipV="1">
          <a:off x="10188575" y="9112249"/>
          <a:ext cx="504825" cy="279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血圧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view="pageBreakPreview" zoomScale="60" zoomScaleNormal="60" workbookViewId="0">
      <selection activeCell="L44" sqref="L44"/>
    </sheetView>
  </sheetViews>
  <sheetFormatPr defaultRowHeight="13.5" x14ac:dyDescent="0.15"/>
  <cols>
    <col min="4" max="4" width="2.5" customWidth="1"/>
    <col min="5" max="5" width="6.75" customWidth="1"/>
    <col min="6" max="6" width="6.625" customWidth="1"/>
    <col min="7" max="7" width="4.125" customWidth="1"/>
    <col min="9" max="9" width="4.25" customWidth="1"/>
    <col min="10" max="10" width="5.75" customWidth="1"/>
    <col min="12" max="12" width="6.25" customWidth="1"/>
    <col min="13" max="13" width="10.5" customWidth="1"/>
    <col min="15" max="15" width="17.375" customWidth="1"/>
  </cols>
  <sheetData>
    <row r="1" spans="1:18" ht="62.25" customHeight="1" x14ac:dyDescent="0.15">
      <c r="A1" s="742" t="s">
        <v>248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742"/>
      <c r="N1" s="742"/>
      <c r="O1" s="742"/>
      <c r="P1" s="742"/>
      <c r="Q1" s="742"/>
      <c r="R1" s="742"/>
    </row>
    <row r="2" spans="1:18" s="521" customFormat="1" ht="28.5" customHeight="1" x14ac:dyDescent="0.15">
      <c r="A2" s="745" t="s">
        <v>162</v>
      </c>
      <c r="B2" s="746"/>
      <c r="C2" s="518" t="s">
        <v>775</v>
      </c>
      <c r="D2" s="519"/>
      <c r="E2" s="520"/>
      <c r="F2" s="518"/>
      <c r="G2" s="519"/>
      <c r="H2" s="519"/>
      <c r="I2" s="519"/>
      <c r="J2" s="520" t="s">
        <v>227</v>
      </c>
      <c r="K2" s="518"/>
      <c r="L2" s="520"/>
      <c r="M2" s="518" t="s">
        <v>247</v>
      </c>
      <c r="N2" s="519" t="s">
        <v>239</v>
      </c>
      <c r="O2" s="520"/>
      <c r="P2" s="518" t="s">
        <v>243</v>
      </c>
      <c r="Q2" s="519"/>
      <c r="R2" s="520"/>
    </row>
    <row r="3" spans="1:18" s="521" customFormat="1" ht="28.5" customHeight="1" x14ac:dyDescent="0.15">
      <c r="A3" s="743"/>
      <c r="B3" s="747"/>
      <c r="C3" s="522"/>
      <c r="D3" s="523"/>
      <c r="E3" s="524"/>
      <c r="F3" s="522"/>
      <c r="G3" s="523"/>
      <c r="H3" s="523"/>
      <c r="I3" s="523"/>
      <c r="J3" s="524"/>
      <c r="K3" s="522"/>
      <c r="L3" s="524"/>
      <c r="M3" s="522"/>
      <c r="N3" s="523" t="s">
        <v>595</v>
      </c>
      <c r="O3" s="524" t="s">
        <v>238</v>
      </c>
      <c r="P3" s="522"/>
      <c r="Q3" s="523"/>
      <c r="R3" s="524"/>
    </row>
    <row r="4" spans="1:18" s="521" customFormat="1" ht="28.5" customHeight="1" x14ac:dyDescent="0.15">
      <c r="A4" s="743"/>
      <c r="B4" s="747"/>
      <c r="C4" s="522"/>
      <c r="D4" s="523"/>
      <c r="E4" s="524"/>
      <c r="F4" s="522"/>
      <c r="G4" s="523"/>
      <c r="H4" s="523"/>
      <c r="I4" s="523"/>
      <c r="J4" s="524"/>
      <c r="K4" s="522"/>
      <c r="L4" s="524"/>
      <c r="M4" s="522"/>
      <c r="N4" s="523" t="s">
        <v>596</v>
      </c>
      <c r="O4" s="524" t="s">
        <v>557</v>
      </c>
      <c r="P4" s="522"/>
      <c r="Q4" s="523"/>
      <c r="R4" s="524"/>
    </row>
    <row r="5" spans="1:18" s="521" customFormat="1" ht="28.5" customHeight="1" x14ac:dyDescent="0.15">
      <c r="A5" s="743"/>
      <c r="B5" s="747"/>
      <c r="C5" s="522"/>
      <c r="D5" s="523"/>
      <c r="E5" s="524"/>
      <c r="F5" s="522"/>
      <c r="G5" s="523"/>
      <c r="H5" s="523"/>
      <c r="I5" s="523"/>
      <c r="J5" s="524"/>
      <c r="K5" s="522"/>
      <c r="L5" s="524"/>
      <c r="M5" s="522"/>
      <c r="N5" s="523" t="s">
        <v>597</v>
      </c>
      <c r="O5" s="524" t="s">
        <v>236</v>
      </c>
      <c r="P5" s="522"/>
      <c r="Q5" s="523"/>
      <c r="R5" s="524"/>
    </row>
    <row r="6" spans="1:18" s="521" customFormat="1" ht="28.5" customHeight="1" x14ac:dyDescent="0.15">
      <c r="A6" s="743"/>
      <c r="B6" s="747"/>
      <c r="C6" s="522"/>
      <c r="D6" s="523"/>
      <c r="E6" s="524"/>
      <c r="F6" s="522"/>
      <c r="G6" s="523"/>
      <c r="H6" s="523"/>
      <c r="I6" s="523"/>
      <c r="J6" s="524"/>
      <c r="K6" s="522"/>
      <c r="L6" s="524"/>
      <c r="M6" s="522"/>
      <c r="N6" s="525"/>
      <c r="O6" s="525"/>
      <c r="P6" s="522"/>
      <c r="Q6" s="523" t="s">
        <v>244</v>
      </c>
      <c r="R6" s="524"/>
    </row>
    <row r="7" spans="1:18" s="521" customFormat="1" ht="28.5" customHeight="1" x14ac:dyDescent="0.15">
      <c r="A7" s="748" t="s">
        <v>163</v>
      </c>
      <c r="B7" s="749"/>
      <c r="C7" s="526"/>
      <c r="D7" s="527"/>
      <c r="E7" s="528" t="s">
        <v>227</v>
      </c>
      <c r="F7" s="526"/>
      <c r="G7" s="527"/>
      <c r="H7" s="527" t="s">
        <v>288</v>
      </c>
      <c r="I7" s="527"/>
      <c r="J7" s="528"/>
      <c r="K7" s="526" t="s">
        <v>235</v>
      </c>
      <c r="L7" s="528"/>
      <c r="M7" s="526"/>
      <c r="N7" s="529"/>
      <c r="O7" s="529"/>
      <c r="P7" s="526"/>
      <c r="Q7" s="527" t="s">
        <v>246</v>
      </c>
      <c r="R7" s="528"/>
    </row>
    <row r="8" spans="1:18" s="521" customFormat="1" ht="28.5" customHeight="1" x14ac:dyDescent="0.15">
      <c r="A8" s="748"/>
      <c r="B8" s="749"/>
      <c r="C8" s="526"/>
      <c r="D8" s="527"/>
      <c r="E8" s="528"/>
      <c r="F8" s="526"/>
      <c r="G8" s="527"/>
      <c r="H8" s="527"/>
      <c r="I8" s="527"/>
      <c r="J8" s="528"/>
      <c r="K8" s="526"/>
      <c r="L8" s="528"/>
      <c r="M8" s="526"/>
      <c r="N8" s="529"/>
      <c r="O8" s="529"/>
      <c r="P8" s="526"/>
      <c r="Q8" s="527"/>
      <c r="R8" s="528"/>
    </row>
    <row r="9" spans="1:18" s="521" customFormat="1" ht="28.5" customHeight="1" x14ac:dyDescent="0.15">
      <c r="A9" s="748"/>
      <c r="B9" s="749" t="s">
        <v>168</v>
      </c>
      <c r="C9" s="526"/>
      <c r="D9" s="527"/>
      <c r="E9" s="528"/>
      <c r="F9" s="526" t="s">
        <v>237</v>
      </c>
      <c r="G9" s="527"/>
      <c r="H9" s="527"/>
      <c r="I9" s="527"/>
      <c r="J9" s="528"/>
      <c r="K9" s="526"/>
      <c r="L9" s="528"/>
      <c r="M9" s="526"/>
      <c r="N9" s="527"/>
      <c r="O9" s="528"/>
      <c r="P9" s="526"/>
      <c r="Q9" s="527"/>
      <c r="R9" s="528"/>
    </row>
    <row r="10" spans="1:18" s="521" customFormat="1" ht="28.5" customHeight="1" x14ac:dyDescent="0.15">
      <c r="A10" s="748"/>
      <c r="B10" s="749"/>
      <c r="C10" s="526"/>
      <c r="D10" s="527"/>
      <c r="E10" s="528"/>
      <c r="F10" s="526"/>
      <c r="G10" s="527"/>
      <c r="H10" s="527"/>
      <c r="I10" s="527"/>
      <c r="J10" s="528"/>
      <c r="K10" s="526"/>
      <c r="L10" s="528"/>
      <c r="M10" s="526"/>
      <c r="N10" s="527"/>
      <c r="O10" s="528"/>
      <c r="P10" s="526"/>
      <c r="Q10" s="527"/>
      <c r="R10" s="528"/>
    </row>
    <row r="11" spans="1:18" s="521" customFormat="1" ht="28.5" customHeight="1" x14ac:dyDescent="0.15">
      <c r="A11" s="748"/>
      <c r="B11" s="749" t="s">
        <v>225</v>
      </c>
      <c r="C11" s="526"/>
      <c r="D11" s="527"/>
      <c r="E11" s="528"/>
      <c r="F11" s="526" t="s">
        <v>237</v>
      </c>
      <c r="G11" s="527"/>
      <c r="H11" s="527"/>
      <c r="I11" s="527"/>
      <c r="J11" s="528"/>
      <c r="K11" s="526"/>
      <c r="L11" s="528"/>
      <c r="M11" s="526"/>
      <c r="N11" s="527"/>
      <c r="O11" s="528"/>
      <c r="P11" s="526"/>
      <c r="Q11" s="527"/>
      <c r="R11" s="528"/>
    </row>
    <row r="12" spans="1:18" s="521" customFormat="1" ht="28.5" customHeight="1" x14ac:dyDescent="0.15">
      <c r="A12" s="748"/>
      <c r="B12" s="749"/>
      <c r="C12" s="526"/>
      <c r="D12" s="527"/>
      <c r="E12" s="528"/>
      <c r="F12" s="526"/>
      <c r="G12" s="527"/>
      <c r="H12" s="527"/>
      <c r="I12" s="527"/>
      <c r="J12" s="528"/>
      <c r="K12" s="526"/>
      <c r="L12" s="528"/>
      <c r="M12" s="526"/>
      <c r="N12" s="527"/>
      <c r="O12" s="528"/>
      <c r="P12" s="526"/>
      <c r="Q12" s="527"/>
      <c r="R12" s="528"/>
    </row>
    <row r="13" spans="1:18" s="521" customFormat="1" ht="28.5" customHeight="1" x14ac:dyDescent="0.15">
      <c r="A13" s="743" t="s">
        <v>224</v>
      </c>
      <c r="B13" s="747"/>
      <c r="C13" s="522"/>
      <c r="D13" s="523"/>
      <c r="E13" s="524" t="s">
        <v>227</v>
      </c>
      <c r="F13" s="522"/>
      <c r="G13" s="523"/>
      <c r="H13" s="523"/>
      <c r="I13" s="523"/>
      <c r="J13" s="524"/>
      <c r="K13" s="522"/>
      <c r="L13" s="524"/>
      <c r="M13" s="522"/>
      <c r="N13" s="523"/>
      <c r="O13" s="524"/>
      <c r="P13" s="522"/>
      <c r="Q13" s="523"/>
      <c r="R13" s="524" t="s">
        <v>227</v>
      </c>
    </row>
    <row r="14" spans="1:18" s="521" customFormat="1" ht="28.5" customHeight="1" x14ac:dyDescent="0.15">
      <c r="A14" s="743"/>
      <c r="B14" s="747"/>
      <c r="C14" s="522"/>
      <c r="D14" s="523"/>
      <c r="E14" s="524"/>
      <c r="F14" s="522"/>
      <c r="G14" s="523"/>
      <c r="H14" s="523"/>
      <c r="I14" s="523"/>
      <c r="J14" s="524"/>
      <c r="K14" s="522"/>
      <c r="L14" s="524"/>
      <c r="M14" s="522"/>
      <c r="N14" s="523"/>
      <c r="O14" s="524"/>
      <c r="P14" s="522"/>
      <c r="Q14" s="523"/>
      <c r="R14" s="524"/>
    </row>
    <row r="15" spans="1:18" s="521" customFormat="1" ht="28.5" customHeight="1" x14ac:dyDescent="0.15">
      <c r="A15" s="748" t="s">
        <v>17</v>
      </c>
      <c r="B15" s="749"/>
      <c r="C15" s="526"/>
      <c r="D15" s="527"/>
      <c r="E15" s="528"/>
      <c r="F15" s="526"/>
      <c r="G15" s="527"/>
      <c r="H15" s="527"/>
      <c r="I15" s="527"/>
      <c r="J15" s="528"/>
      <c r="K15" s="526" t="s">
        <v>231</v>
      </c>
      <c r="L15" s="528"/>
      <c r="M15" s="526"/>
      <c r="N15" s="527"/>
      <c r="O15" s="528"/>
      <c r="P15" s="526"/>
      <c r="Q15" s="527"/>
      <c r="R15" s="528"/>
    </row>
    <row r="16" spans="1:18" s="521" customFormat="1" ht="28.5" customHeight="1" x14ac:dyDescent="0.15">
      <c r="A16" s="748"/>
      <c r="B16" s="749"/>
      <c r="C16" s="526"/>
      <c r="D16" s="527"/>
      <c r="E16" s="528"/>
      <c r="F16" s="526"/>
      <c r="G16" s="527"/>
      <c r="H16" s="527"/>
      <c r="I16" s="527"/>
      <c r="J16" s="528"/>
      <c r="K16" s="526"/>
      <c r="L16" s="528"/>
      <c r="M16" s="526"/>
      <c r="N16" s="527"/>
      <c r="O16" s="528"/>
      <c r="P16" s="526"/>
      <c r="Q16" s="527"/>
      <c r="R16" s="528"/>
    </row>
    <row r="17" spans="1:18" s="521" customFormat="1" ht="28.5" customHeight="1" x14ac:dyDescent="0.15">
      <c r="A17" s="743" t="s">
        <v>155</v>
      </c>
      <c r="B17" s="747"/>
      <c r="C17" s="522"/>
      <c r="D17" s="523"/>
      <c r="E17" s="524"/>
      <c r="F17" s="522"/>
      <c r="G17" s="523"/>
      <c r="H17" s="523"/>
      <c r="I17" s="523"/>
      <c r="J17" s="524"/>
      <c r="K17" s="522" t="s">
        <v>229</v>
      </c>
      <c r="L17" s="524"/>
      <c r="M17" s="522"/>
      <c r="N17" s="523"/>
      <c r="O17" s="524"/>
      <c r="P17" s="522"/>
      <c r="Q17" s="523"/>
      <c r="R17" s="524"/>
    </row>
    <row r="18" spans="1:18" s="521" customFormat="1" ht="28.5" customHeight="1" x14ac:dyDescent="0.15">
      <c r="A18" s="743"/>
      <c r="B18" s="747"/>
      <c r="C18" s="522"/>
      <c r="D18" s="523"/>
      <c r="E18" s="524"/>
      <c r="F18" s="522"/>
      <c r="G18" s="523"/>
      <c r="H18" s="523"/>
      <c r="I18" s="523"/>
      <c r="J18" s="524"/>
      <c r="K18" s="522"/>
      <c r="L18" s="524"/>
      <c r="M18" s="522"/>
      <c r="N18" s="523"/>
      <c r="O18" s="524"/>
      <c r="P18" s="522"/>
      <c r="Q18" s="523"/>
      <c r="R18" s="524"/>
    </row>
    <row r="19" spans="1:18" s="521" customFormat="1" ht="28.5" customHeight="1" x14ac:dyDescent="0.15">
      <c r="A19" s="748" t="s">
        <v>558</v>
      </c>
      <c r="B19" s="749"/>
      <c r="C19" s="526"/>
      <c r="D19" s="527"/>
      <c r="E19" s="528"/>
      <c r="F19" s="526"/>
      <c r="G19" s="527"/>
      <c r="H19" s="527"/>
      <c r="I19" s="527"/>
      <c r="J19" s="528"/>
      <c r="K19" s="526" t="s">
        <v>230</v>
      </c>
      <c r="L19" s="528"/>
      <c r="M19" s="526"/>
      <c r="N19" s="527"/>
      <c r="O19" s="528"/>
      <c r="P19" s="526"/>
      <c r="Q19" s="527"/>
      <c r="R19" s="528"/>
    </row>
    <row r="20" spans="1:18" s="521" customFormat="1" ht="28.5" customHeight="1" x14ac:dyDescent="0.15">
      <c r="A20" s="748"/>
      <c r="B20" s="749"/>
      <c r="C20" s="526"/>
      <c r="D20" s="527"/>
      <c r="E20" s="528"/>
      <c r="F20" s="526"/>
      <c r="G20" s="527"/>
      <c r="H20" s="527"/>
      <c r="I20" s="527"/>
      <c r="J20" s="528"/>
      <c r="K20" s="526"/>
      <c r="L20" s="528"/>
      <c r="M20" s="526"/>
      <c r="N20" s="527"/>
      <c r="O20" s="528"/>
      <c r="P20" s="526"/>
      <c r="Q20" s="527"/>
      <c r="R20" s="528"/>
    </row>
    <row r="21" spans="1:18" s="521" customFormat="1" ht="28.5" customHeight="1" x14ac:dyDescent="0.15">
      <c r="A21" s="743" t="s">
        <v>232</v>
      </c>
      <c r="B21" s="747"/>
      <c r="C21" s="522"/>
      <c r="D21" s="523"/>
      <c r="E21" s="524"/>
      <c r="F21" s="522"/>
      <c r="G21" s="523"/>
      <c r="H21" s="523"/>
      <c r="I21" s="523"/>
      <c r="J21" s="524"/>
      <c r="K21" s="522" t="s">
        <v>233</v>
      </c>
      <c r="L21" s="524"/>
      <c r="M21" s="522"/>
      <c r="N21" s="523"/>
      <c r="O21" s="524"/>
      <c r="P21" s="522"/>
      <c r="Q21" s="523"/>
      <c r="R21" s="524"/>
    </row>
    <row r="22" spans="1:18" s="521" customFormat="1" ht="28.5" customHeight="1" x14ac:dyDescent="0.15">
      <c r="A22" s="743"/>
      <c r="B22" s="747"/>
      <c r="C22" s="522"/>
      <c r="D22" s="523"/>
      <c r="E22" s="524"/>
      <c r="F22" s="522"/>
      <c r="G22" s="523"/>
      <c r="H22" s="523"/>
      <c r="I22" s="523"/>
      <c r="J22" s="524"/>
      <c r="K22" s="522"/>
      <c r="L22" s="524"/>
      <c r="M22" s="522"/>
      <c r="N22" s="523"/>
      <c r="O22" s="524"/>
      <c r="P22" s="522"/>
      <c r="Q22" s="523"/>
      <c r="R22" s="524"/>
    </row>
    <row r="23" spans="1:18" s="521" customFormat="1" ht="28.5" customHeight="1" x14ac:dyDescent="0.15">
      <c r="A23" s="748" t="s">
        <v>228</v>
      </c>
      <c r="B23" s="749"/>
      <c r="C23" s="526"/>
      <c r="D23" s="527"/>
      <c r="E23" s="528"/>
      <c r="F23" s="526"/>
      <c r="G23" s="527"/>
      <c r="H23" s="527"/>
      <c r="I23" s="527"/>
      <c r="J23" s="528"/>
      <c r="K23" s="526" t="s">
        <v>234</v>
      </c>
      <c r="L23" s="528"/>
      <c r="M23" s="526"/>
      <c r="N23" s="527"/>
      <c r="O23" s="528"/>
      <c r="P23" s="526"/>
      <c r="Q23" s="527"/>
      <c r="R23" s="528"/>
    </row>
    <row r="24" spans="1:18" s="521" customFormat="1" ht="28.5" customHeight="1" x14ac:dyDescent="0.15">
      <c r="A24" s="748"/>
      <c r="B24" s="749"/>
      <c r="C24" s="526"/>
      <c r="D24" s="527"/>
      <c r="E24" s="528"/>
      <c r="F24" s="526"/>
      <c r="G24" s="527"/>
      <c r="H24" s="527"/>
      <c r="I24" s="527"/>
      <c r="J24" s="528"/>
      <c r="K24" s="526"/>
      <c r="L24" s="528"/>
      <c r="M24" s="526"/>
      <c r="N24" s="527"/>
      <c r="O24" s="528"/>
      <c r="P24" s="526"/>
      <c r="Q24" s="527"/>
      <c r="R24" s="528"/>
    </row>
    <row r="25" spans="1:18" s="521" customFormat="1" ht="28.5" customHeight="1" x14ac:dyDescent="0.15">
      <c r="A25" s="743" t="s">
        <v>559</v>
      </c>
      <c r="B25" s="744"/>
      <c r="C25" s="522"/>
      <c r="D25" s="523"/>
      <c r="E25" s="524" t="s">
        <v>227</v>
      </c>
      <c r="F25" s="522"/>
      <c r="G25" s="523"/>
      <c r="H25" s="523"/>
      <c r="I25" s="523"/>
      <c r="J25" s="524"/>
      <c r="K25" s="522"/>
      <c r="L25" s="524"/>
      <c r="M25" s="522"/>
      <c r="N25" s="523"/>
      <c r="O25" s="524"/>
      <c r="P25" s="522"/>
      <c r="Q25" s="523"/>
      <c r="R25" s="524"/>
    </row>
    <row r="26" spans="1:18" s="521" customFormat="1" ht="28.5" customHeight="1" x14ac:dyDescent="0.15">
      <c r="A26" s="751"/>
      <c r="B26" s="751"/>
      <c r="C26" s="750" t="s">
        <v>226</v>
      </c>
      <c r="D26" s="750"/>
      <c r="E26" s="750"/>
      <c r="F26" s="750" t="s">
        <v>240</v>
      </c>
      <c r="G26" s="750"/>
      <c r="H26" s="750"/>
      <c r="I26" s="750"/>
      <c r="J26" s="750"/>
      <c r="K26" s="750" t="s">
        <v>241</v>
      </c>
      <c r="L26" s="750"/>
      <c r="M26" s="750" t="s">
        <v>242</v>
      </c>
      <c r="N26" s="750"/>
      <c r="O26" s="750"/>
      <c r="P26" s="750" t="s">
        <v>245</v>
      </c>
      <c r="Q26" s="750"/>
      <c r="R26" s="750"/>
    </row>
    <row r="27" spans="1:18" s="521" customFormat="1" ht="28.5" customHeight="1" x14ac:dyDescent="0.15">
      <c r="A27" s="751"/>
      <c r="B27" s="751"/>
      <c r="C27" s="750"/>
      <c r="D27" s="750"/>
      <c r="E27" s="750"/>
      <c r="F27" s="750"/>
      <c r="G27" s="750"/>
      <c r="H27" s="750"/>
      <c r="I27" s="750"/>
      <c r="J27" s="750"/>
      <c r="K27" s="750"/>
      <c r="L27" s="750"/>
      <c r="M27" s="750"/>
      <c r="N27" s="750"/>
      <c r="O27" s="750"/>
      <c r="P27" s="750"/>
      <c r="Q27" s="750"/>
      <c r="R27" s="750"/>
    </row>
    <row r="28" spans="1:18" s="521" customFormat="1" ht="28.5" customHeight="1" x14ac:dyDescent="0.15">
      <c r="A28" s="751"/>
      <c r="B28" s="751"/>
      <c r="C28" s="750"/>
      <c r="D28" s="750"/>
      <c r="E28" s="750"/>
      <c r="F28" s="750"/>
      <c r="G28" s="750"/>
      <c r="H28" s="750"/>
      <c r="I28" s="750"/>
      <c r="J28" s="750"/>
      <c r="K28" s="750"/>
      <c r="L28" s="750"/>
      <c r="M28" s="750"/>
      <c r="N28" s="750"/>
      <c r="O28" s="750"/>
      <c r="P28" s="750"/>
      <c r="Q28" s="750"/>
      <c r="R28" s="750"/>
    </row>
    <row r="29" spans="1:18" s="521" customFormat="1" ht="28.5" customHeight="1" x14ac:dyDescent="0.15">
      <c r="A29" s="751"/>
      <c r="B29" s="751"/>
      <c r="C29" s="750"/>
      <c r="D29" s="750"/>
      <c r="E29" s="750"/>
      <c r="F29" s="750"/>
      <c r="G29" s="750"/>
      <c r="H29" s="750"/>
      <c r="I29" s="750"/>
      <c r="J29" s="750"/>
      <c r="K29" s="750"/>
      <c r="L29" s="750"/>
      <c r="M29" s="750"/>
      <c r="N29" s="750"/>
      <c r="O29" s="750"/>
      <c r="P29" s="750"/>
      <c r="Q29" s="750"/>
      <c r="R29" s="750"/>
    </row>
    <row r="32" spans="1:18" x14ac:dyDescent="0.15">
      <c r="A32" t="s">
        <v>560</v>
      </c>
    </row>
    <row r="33" spans="2:3" ht="17.25" x14ac:dyDescent="0.15">
      <c r="B33" s="521" t="s">
        <v>249</v>
      </c>
      <c r="C33" s="521"/>
    </row>
    <row r="34" spans="2:3" ht="17.25" x14ac:dyDescent="0.15">
      <c r="B34" s="521" t="s">
        <v>250</v>
      </c>
      <c r="C34" s="521"/>
    </row>
  </sheetData>
  <mergeCells count="19">
    <mergeCell ref="P26:R29"/>
    <mergeCell ref="A26:B29"/>
    <mergeCell ref="C26:E29"/>
    <mergeCell ref="A21:B22"/>
    <mergeCell ref="A23:B24"/>
    <mergeCell ref="F26:J29"/>
    <mergeCell ref="K26:L29"/>
    <mergeCell ref="M26:O29"/>
    <mergeCell ref="A1:R1"/>
    <mergeCell ref="A25:B25"/>
    <mergeCell ref="A2:B6"/>
    <mergeCell ref="A7:B8"/>
    <mergeCell ref="B9:B10"/>
    <mergeCell ref="B11:B12"/>
    <mergeCell ref="A13:B14"/>
    <mergeCell ref="A15:B16"/>
    <mergeCell ref="A17:B18"/>
    <mergeCell ref="A19:B20"/>
    <mergeCell ref="A9:A12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SheetLayoutView="100" workbookViewId="0">
      <selection activeCell="L44" sqref="L44"/>
    </sheetView>
  </sheetViews>
  <sheetFormatPr defaultColWidth="9.125" defaultRowHeight="18" customHeight="1" x14ac:dyDescent="0.15"/>
  <sheetData>
    <row r="1" spans="1:10" ht="18" customHeight="1" x14ac:dyDescent="0.15">
      <c r="A1" t="s">
        <v>221</v>
      </c>
      <c r="F1" s="776" t="s">
        <v>20</v>
      </c>
      <c r="G1" s="778"/>
      <c r="H1" s="756"/>
      <c r="I1" s="756"/>
      <c r="J1" s="756"/>
    </row>
    <row r="2" spans="1:10" ht="18" customHeight="1" x14ac:dyDescent="0.15">
      <c r="F2" s="776" t="s">
        <v>21</v>
      </c>
      <c r="G2" s="778"/>
      <c r="H2" s="756"/>
      <c r="I2" s="756"/>
      <c r="J2" s="756"/>
    </row>
    <row r="3" spans="1:10" ht="18" customHeight="1" x14ac:dyDescent="0.15">
      <c r="F3" s="70"/>
      <c r="G3" s="70"/>
      <c r="H3" s="19"/>
      <c r="I3" s="19"/>
      <c r="J3" s="19"/>
    </row>
    <row r="4" spans="1:10" ht="18" customHeight="1" x14ac:dyDescent="0.15">
      <c r="A4" s="4" t="s">
        <v>148</v>
      </c>
    </row>
    <row r="5" spans="1:10" ht="18" customHeight="1" x14ac:dyDescent="0.15">
      <c r="A5" s="68" t="s">
        <v>150</v>
      </c>
      <c r="B5" s="776" t="s">
        <v>113</v>
      </c>
      <c r="C5" s="837"/>
      <c r="D5" s="837"/>
      <c r="E5" s="756"/>
      <c r="F5" s="756"/>
      <c r="G5" s="756"/>
      <c r="H5" s="756"/>
      <c r="I5" s="756"/>
      <c r="J5" s="756"/>
    </row>
    <row r="6" spans="1:10" ht="18" customHeight="1" x14ac:dyDescent="0.15">
      <c r="A6" s="69"/>
      <c r="B6" s="924" t="s">
        <v>154</v>
      </c>
      <c r="C6" s="860"/>
      <c r="D6" s="837"/>
      <c r="E6" s="756"/>
      <c r="F6" s="756"/>
      <c r="G6" s="756"/>
      <c r="H6" s="756"/>
      <c r="I6" s="756"/>
      <c r="J6" s="756"/>
    </row>
    <row r="7" spans="1:10" ht="18" customHeight="1" x14ac:dyDescent="0.15">
      <c r="A7" s="68" t="s">
        <v>151</v>
      </c>
      <c r="B7" s="776" t="s">
        <v>113</v>
      </c>
      <c r="C7" s="837"/>
      <c r="D7" s="837"/>
      <c r="E7" s="756"/>
      <c r="F7" s="756"/>
      <c r="G7" s="756"/>
      <c r="H7" s="756"/>
      <c r="I7" s="756"/>
      <c r="J7" s="756"/>
    </row>
    <row r="8" spans="1:10" ht="18" customHeight="1" x14ac:dyDescent="0.15">
      <c r="A8" s="69"/>
      <c r="B8" s="924" t="s">
        <v>154</v>
      </c>
      <c r="C8" s="860"/>
      <c r="D8" s="837"/>
      <c r="E8" s="756"/>
      <c r="F8" s="756"/>
      <c r="G8" s="756"/>
      <c r="H8" s="756"/>
      <c r="I8" s="756"/>
      <c r="J8" s="756"/>
    </row>
    <row r="9" spans="1:10" ht="18" customHeight="1" x14ac:dyDescent="0.15">
      <c r="A9" s="68" t="s">
        <v>152</v>
      </c>
      <c r="B9" s="776" t="s">
        <v>113</v>
      </c>
      <c r="C9" s="837"/>
      <c r="D9" s="837"/>
      <c r="E9" s="756"/>
      <c r="F9" s="756"/>
      <c r="G9" s="756"/>
      <c r="H9" s="756"/>
      <c r="I9" s="756"/>
      <c r="J9" s="756"/>
    </row>
    <row r="10" spans="1:10" ht="18" customHeight="1" x14ac:dyDescent="0.15">
      <c r="A10" s="69"/>
      <c r="B10" s="924" t="s">
        <v>154</v>
      </c>
      <c r="C10" s="860"/>
      <c r="D10" s="837"/>
      <c r="E10" s="756"/>
      <c r="F10" s="756"/>
      <c r="G10" s="756"/>
      <c r="H10" s="756"/>
      <c r="I10" s="756"/>
      <c r="J10" s="756"/>
    </row>
    <row r="11" spans="1:10" ht="18" customHeight="1" x14ac:dyDescent="0.15">
      <c r="A11" s="68" t="s">
        <v>153</v>
      </c>
      <c r="B11" s="776" t="s">
        <v>113</v>
      </c>
      <c r="C11" s="837"/>
      <c r="D11" s="837"/>
      <c r="E11" s="756"/>
      <c r="F11" s="756"/>
      <c r="G11" s="756"/>
      <c r="H11" s="756"/>
      <c r="I11" s="756"/>
      <c r="J11" s="756"/>
    </row>
    <row r="12" spans="1:10" ht="18" customHeight="1" x14ac:dyDescent="0.15">
      <c r="A12" s="69"/>
      <c r="B12" s="924" t="s">
        <v>154</v>
      </c>
      <c r="C12" s="860"/>
      <c r="D12" s="837"/>
      <c r="E12" s="756"/>
      <c r="F12" s="756"/>
      <c r="G12" s="756"/>
      <c r="H12" s="756"/>
      <c r="I12" s="756"/>
      <c r="J12" s="756"/>
    </row>
    <row r="13" spans="1:10" ht="18" customHeight="1" x14ac:dyDescent="0.15">
      <c r="A13" s="12"/>
      <c r="B13" s="12"/>
      <c r="C13" s="11"/>
      <c r="D13" s="11"/>
      <c r="E13" s="11"/>
      <c r="F13" s="11"/>
      <c r="G13" s="11"/>
      <c r="H13" s="11"/>
      <c r="I13" s="11"/>
      <c r="J13" s="11"/>
    </row>
    <row r="14" spans="1:10" ht="18" customHeight="1" x14ac:dyDescent="0.15">
      <c r="A14" s="10" t="s">
        <v>149</v>
      </c>
    </row>
    <row r="15" spans="1:10" ht="18" customHeight="1" x14ac:dyDescent="0.15">
      <c r="A15" s="902"/>
      <c r="B15" s="903"/>
      <c r="C15" s="903"/>
      <c r="D15" s="903"/>
      <c r="E15" s="903"/>
      <c r="F15" s="903"/>
      <c r="G15" s="903"/>
      <c r="H15" s="903"/>
      <c r="I15" s="903"/>
      <c r="J15" s="904"/>
    </row>
    <row r="16" spans="1:10" ht="18" customHeight="1" x14ac:dyDescent="0.15">
      <c r="A16" s="905"/>
      <c r="B16" s="906"/>
      <c r="C16" s="906"/>
      <c r="D16" s="906"/>
      <c r="E16" s="906"/>
      <c r="F16" s="906"/>
      <c r="G16" s="906"/>
      <c r="H16" s="906"/>
      <c r="I16" s="906"/>
      <c r="J16" s="907"/>
    </row>
    <row r="17" spans="1:10" ht="18" customHeight="1" x14ac:dyDescent="0.15">
      <c r="A17" s="905"/>
      <c r="B17" s="906"/>
      <c r="C17" s="906"/>
      <c r="D17" s="906"/>
      <c r="E17" s="906"/>
      <c r="F17" s="906"/>
      <c r="G17" s="906"/>
      <c r="H17" s="906"/>
      <c r="I17" s="906"/>
      <c r="J17" s="907"/>
    </row>
    <row r="18" spans="1:10" ht="18" customHeight="1" x14ac:dyDescent="0.15">
      <c r="A18" s="905"/>
      <c r="B18" s="906"/>
      <c r="C18" s="906"/>
      <c r="D18" s="906"/>
      <c r="E18" s="906"/>
      <c r="F18" s="906"/>
      <c r="G18" s="906"/>
      <c r="H18" s="906"/>
      <c r="I18" s="906"/>
      <c r="J18" s="907"/>
    </row>
    <row r="19" spans="1:10" ht="18" customHeight="1" x14ac:dyDescent="0.15">
      <c r="A19" s="905"/>
      <c r="B19" s="906"/>
      <c r="C19" s="906"/>
      <c r="D19" s="906"/>
      <c r="E19" s="906"/>
      <c r="F19" s="906"/>
      <c r="G19" s="906"/>
      <c r="H19" s="906"/>
      <c r="I19" s="906"/>
      <c r="J19" s="907"/>
    </row>
    <row r="20" spans="1:10" ht="18" customHeight="1" x14ac:dyDescent="0.15">
      <c r="A20" s="905"/>
      <c r="B20" s="906"/>
      <c r="C20" s="906"/>
      <c r="D20" s="906"/>
      <c r="E20" s="906"/>
      <c r="F20" s="906"/>
      <c r="G20" s="906"/>
      <c r="H20" s="906"/>
      <c r="I20" s="906"/>
      <c r="J20" s="907"/>
    </row>
    <row r="21" spans="1:10" ht="18" customHeight="1" x14ac:dyDescent="0.15">
      <c r="A21" s="905"/>
      <c r="B21" s="906"/>
      <c r="C21" s="906"/>
      <c r="D21" s="906"/>
      <c r="E21" s="906"/>
      <c r="F21" s="906"/>
      <c r="G21" s="906"/>
      <c r="H21" s="906"/>
      <c r="I21" s="906"/>
      <c r="J21" s="907"/>
    </row>
    <row r="22" spans="1:10" ht="18" customHeight="1" x14ac:dyDescent="0.15">
      <c r="A22" s="905"/>
      <c r="B22" s="906"/>
      <c r="C22" s="906"/>
      <c r="D22" s="906"/>
      <c r="E22" s="906"/>
      <c r="F22" s="906"/>
      <c r="G22" s="906"/>
      <c r="H22" s="906"/>
      <c r="I22" s="906"/>
      <c r="J22" s="907"/>
    </row>
    <row r="23" spans="1:10" ht="18" customHeight="1" x14ac:dyDescent="0.15">
      <c r="A23" s="905"/>
      <c r="B23" s="906"/>
      <c r="C23" s="906"/>
      <c r="D23" s="906"/>
      <c r="E23" s="906"/>
      <c r="F23" s="906"/>
      <c r="G23" s="906"/>
      <c r="H23" s="906"/>
      <c r="I23" s="906"/>
      <c r="J23" s="907"/>
    </row>
    <row r="24" spans="1:10" ht="18" customHeight="1" x14ac:dyDescent="0.15">
      <c r="A24" s="905"/>
      <c r="B24" s="906"/>
      <c r="C24" s="906"/>
      <c r="D24" s="906"/>
      <c r="E24" s="906"/>
      <c r="F24" s="906"/>
      <c r="G24" s="906"/>
      <c r="H24" s="906"/>
      <c r="I24" s="906"/>
      <c r="J24" s="907"/>
    </row>
    <row r="25" spans="1:10" ht="18" customHeight="1" x14ac:dyDescent="0.15">
      <c r="A25" s="905"/>
      <c r="B25" s="906"/>
      <c r="C25" s="906"/>
      <c r="D25" s="906"/>
      <c r="E25" s="906"/>
      <c r="F25" s="906"/>
      <c r="G25" s="906"/>
      <c r="H25" s="906"/>
      <c r="I25" s="906"/>
      <c r="J25" s="907"/>
    </row>
    <row r="26" spans="1:10" ht="18" customHeight="1" x14ac:dyDescent="0.15">
      <c r="A26" s="905"/>
      <c r="B26" s="906"/>
      <c r="C26" s="906"/>
      <c r="D26" s="906"/>
      <c r="E26" s="906"/>
      <c r="F26" s="906"/>
      <c r="G26" s="906"/>
      <c r="H26" s="906"/>
      <c r="I26" s="906"/>
      <c r="J26" s="907"/>
    </row>
    <row r="27" spans="1:10" ht="18" customHeight="1" x14ac:dyDescent="0.15">
      <c r="A27" s="905"/>
      <c r="B27" s="906"/>
      <c r="C27" s="906"/>
      <c r="D27" s="906"/>
      <c r="E27" s="906"/>
      <c r="F27" s="906"/>
      <c r="G27" s="906"/>
      <c r="H27" s="906"/>
      <c r="I27" s="906"/>
      <c r="J27" s="907"/>
    </row>
    <row r="28" spans="1:10" ht="18" customHeight="1" x14ac:dyDescent="0.15">
      <c r="A28" s="905"/>
      <c r="B28" s="906"/>
      <c r="C28" s="906"/>
      <c r="D28" s="906"/>
      <c r="E28" s="906"/>
      <c r="F28" s="906"/>
      <c r="G28" s="906"/>
      <c r="H28" s="906"/>
      <c r="I28" s="906"/>
      <c r="J28" s="907"/>
    </row>
    <row r="29" spans="1:10" ht="18" customHeight="1" x14ac:dyDescent="0.15">
      <c r="A29" s="905"/>
      <c r="B29" s="906"/>
      <c r="C29" s="906"/>
      <c r="D29" s="906"/>
      <c r="E29" s="906"/>
      <c r="F29" s="906"/>
      <c r="G29" s="906"/>
      <c r="H29" s="906"/>
      <c r="I29" s="906"/>
      <c r="J29" s="907"/>
    </row>
    <row r="30" spans="1:10" ht="18" customHeight="1" x14ac:dyDescent="0.15">
      <c r="A30" s="905"/>
      <c r="B30" s="906"/>
      <c r="C30" s="906"/>
      <c r="D30" s="906"/>
      <c r="E30" s="906"/>
      <c r="F30" s="906"/>
      <c r="G30" s="906"/>
      <c r="H30" s="906"/>
      <c r="I30" s="906"/>
      <c r="J30" s="907"/>
    </row>
    <row r="31" spans="1:10" ht="18" customHeight="1" x14ac:dyDescent="0.15">
      <c r="A31" s="905"/>
      <c r="B31" s="906"/>
      <c r="C31" s="906"/>
      <c r="D31" s="906"/>
      <c r="E31" s="906"/>
      <c r="F31" s="906"/>
      <c r="G31" s="906"/>
      <c r="H31" s="906"/>
      <c r="I31" s="906"/>
      <c r="J31" s="907"/>
    </row>
    <row r="32" spans="1:10" ht="18" customHeight="1" x14ac:dyDescent="0.15">
      <c r="A32" s="905"/>
      <c r="B32" s="906"/>
      <c r="C32" s="906"/>
      <c r="D32" s="906"/>
      <c r="E32" s="906"/>
      <c r="F32" s="906"/>
      <c r="G32" s="906"/>
      <c r="H32" s="906"/>
      <c r="I32" s="906"/>
      <c r="J32" s="907"/>
    </row>
    <row r="33" spans="1:10" ht="18" customHeight="1" x14ac:dyDescent="0.15">
      <c r="A33" s="905"/>
      <c r="B33" s="906"/>
      <c r="C33" s="906"/>
      <c r="D33" s="906"/>
      <c r="E33" s="906"/>
      <c r="F33" s="906"/>
      <c r="G33" s="906"/>
      <c r="H33" s="906"/>
      <c r="I33" s="906"/>
      <c r="J33" s="907"/>
    </row>
    <row r="34" spans="1:10" ht="18" customHeight="1" x14ac:dyDescent="0.15">
      <c r="A34" s="905"/>
      <c r="B34" s="906"/>
      <c r="C34" s="906"/>
      <c r="D34" s="906"/>
      <c r="E34" s="906"/>
      <c r="F34" s="906"/>
      <c r="G34" s="906"/>
      <c r="H34" s="906"/>
      <c r="I34" s="906"/>
      <c r="J34" s="907"/>
    </row>
    <row r="35" spans="1:10" ht="18" customHeight="1" x14ac:dyDescent="0.15">
      <c r="A35" s="905"/>
      <c r="B35" s="906"/>
      <c r="C35" s="906"/>
      <c r="D35" s="906"/>
      <c r="E35" s="906"/>
      <c r="F35" s="906"/>
      <c r="G35" s="906"/>
      <c r="H35" s="906"/>
      <c r="I35" s="906"/>
      <c r="J35" s="907"/>
    </row>
    <row r="36" spans="1:10" ht="18" customHeight="1" x14ac:dyDescent="0.15">
      <c r="A36" s="905"/>
      <c r="B36" s="906"/>
      <c r="C36" s="906"/>
      <c r="D36" s="906"/>
      <c r="E36" s="906"/>
      <c r="F36" s="906"/>
      <c r="G36" s="906"/>
      <c r="H36" s="906"/>
      <c r="I36" s="906"/>
      <c r="J36" s="907"/>
    </row>
    <row r="37" spans="1:10" ht="18" customHeight="1" x14ac:dyDescent="0.15">
      <c r="A37" s="908"/>
      <c r="B37" s="909"/>
      <c r="C37" s="909"/>
      <c r="D37" s="909"/>
      <c r="E37" s="909"/>
      <c r="F37" s="909"/>
      <c r="G37" s="909"/>
      <c r="H37" s="909"/>
      <c r="I37" s="909"/>
      <c r="J37" s="910"/>
    </row>
    <row r="38" spans="1:10" ht="18" customHeight="1" x14ac:dyDescent="0.15">
      <c r="A38" s="26"/>
      <c r="B38" s="26"/>
      <c r="C38" s="9"/>
      <c r="D38" s="9"/>
      <c r="E38" s="9"/>
      <c r="F38" s="9"/>
      <c r="G38" s="9"/>
      <c r="H38" s="9"/>
      <c r="I38" s="9"/>
      <c r="J38" s="9"/>
    </row>
    <row r="39" spans="1:10" ht="18" customHeight="1" x14ac:dyDescent="0.15">
      <c r="A39" s="25" t="s">
        <v>48</v>
      </c>
      <c r="B39" s="23"/>
      <c r="C39" s="23"/>
      <c r="D39" s="23"/>
      <c r="E39" s="24"/>
      <c r="F39" s="24"/>
      <c r="G39" s="24"/>
      <c r="H39" s="24"/>
      <c r="I39" s="24"/>
      <c r="J39" s="24"/>
    </row>
    <row r="40" spans="1:10" ht="18" customHeight="1" x14ac:dyDescent="0.15">
      <c r="A40" s="757" t="s">
        <v>49</v>
      </c>
      <c r="B40" s="758"/>
      <c r="C40" s="758"/>
      <c r="D40" s="758"/>
      <c r="E40" s="758"/>
      <c r="F40" s="758"/>
      <c r="G40" s="758"/>
      <c r="H40" s="758"/>
      <c r="I40" s="758"/>
      <c r="J40" s="759"/>
    </row>
    <row r="41" spans="1:10" ht="18" customHeight="1" x14ac:dyDescent="0.15">
      <c r="A41" s="760"/>
      <c r="B41" s="761"/>
      <c r="C41" s="761"/>
      <c r="D41" s="761"/>
      <c r="E41" s="761"/>
      <c r="F41" s="761"/>
      <c r="G41" s="761"/>
      <c r="H41" s="761"/>
      <c r="I41" s="761"/>
      <c r="J41" s="762"/>
    </row>
    <row r="42" spans="1:10" ht="18" customHeight="1" x14ac:dyDescent="0.15">
      <c r="A42" s="760"/>
      <c r="B42" s="761"/>
      <c r="C42" s="761"/>
      <c r="D42" s="761"/>
      <c r="E42" s="761"/>
      <c r="F42" s="761"/>
      <c r="G42" s="761"/>
      <c r="H42" s="761"/>
      <c r="I42" s="761"/>
      <c r="J42" s="762"/>
    </row>
    <row r="43" spans="1:10" ht="18" customHeight="1" x14ac:dyDescent="0.15">
      <c r="A43" s="760"/>
      <c r="B43" s="761"/>
      <c r="C43" s="761"/>
      <c r="D43" s="761"/>
      <c r="E43" s="761"/>
      <c r="F43" s="761"/>
      <c r="G43" s="761"/>
      <c r="H43" s="761"/>
      <c r="I43" s="761"/>
      <c r="J43" s="762"/>
    </row>
    <row r="44" spans="1:10" ht="18" customHeight="1" x14ac:dyDescent="0.15">
      <c r="A44" s="760"/>
      <c r="B44" s="761"/>
      <c r="C44" s="761"/>
      <c r="D44" s="761"/>
      <c r="E44" s="761"/>
      <c r="F44" s="761"/>
      <c r="G44" s="761"/>
      <c r="H44" s="761"/>
      <c r="I44" s="761"/>
      <c r="J44" s="762"/>
    </row>
    <row r="45" spans="1:10" ht="18" customHeight="1" x14ac:dyDescent="0.15">
      <c r="A45" s="763"/>
      <c r="B45" s="764"/>
      <c r="C45" s="764"/>
      <c r="D45" s="764"/>
      <c r="E45" s="764"/>
      <c r="F45" s="764"/>
      <c r="G45" s="764"/>
      <c r="H45" s="764"/>
      <c r="I45" s="764"/>
      <c r="J45" s="765"/>
    </row>
  </sheetData>
  <mergeCells count="22">
    <mergeCell ref="A40:J45"/>
    <mergeCell ref="D9:J9"/>
    <mergeCell ref="D8:J8"/>
    <mergeCell ref="B6:C6"/>
    <mergeCell ref="D10:J10"/>
    <mergeCell ref="A15:J37"/>
    <mergeCell ref="D6:J6"/>
    <mergeCell ref="B12:C12"/>
    <mergeCell ref="D12:J12"/>
    <mergeCell ref="B7:C7"/>
    <mergeCell ref="D7:J7"/>
    <mergeCell ref="B8:C8"/>
    <mergeCell ref="B9:C9"/>
    <mergeCell ref="B10:C10"/>
    <mergeCell ref="B11:C11"/>
    <mergeCell ref="D11:J11"/>
    <mergeCell ref="B5:C5"/>
    <mergeCell ref="F1:G1"/>
    <mergeCell ref="H1:J1"/>
    <mergeCell ref="F2:G2"/>
    <mergeCell ref="H2:J2"/>
    <mergeCell ref="D5:J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view="pageBreakPreview" topLeftCell="A16" zoomScaleSheetLayoutView="100" workbookViewId="0">
      <selection activeCell="K20" sqref="K20"/>
    </sheetView>
  </sheetViews>
  <sheetFormatPr defaultColWidth="11.625" defaultRowHeight="16.5" customHeight="1" x14ac:dyDescent="0.15"/>
  <cols>
    <col min="1" max="1" width="16.125" style="3" customWidth="1"/>
    <col min="2" max="2" width="15.625" style="49" customWidth="1"/>
    <col min="3" max="3" width="15.625" style="182" customWidth="1"/>
    <col min="4" max="6" width="17.625" customWidth="1"/>
    <col min="7" max="7" width="15.625" customWidth="1"/>
  </cols>
  <sheetData>
    <row r="1" spans="1:7" ht="16.5" customHeight="1" x14ac:dyDescent="0.15">
      <c r="A1" s="3" t="s">
        <v>287</v>
      </c>
    </row>
    <row r="2" spans="1:7" ht="16.5" customHeight="1" x14ac:dyDescent="0.15">
      <c r="A2" s="50"/>
    </row>
    <row r="3" spans="1:7" ht="16.5" customHeight="1" x14ac:dyDescent="0.15">
      <c r="A3" s="48" t="s">
        <v>73</v>
      </c>
      <c r="B3" s="51" t="s">
        <v>74</v>
      </c>
      <c r="C3" s="181" t="s">
        <v>92</v>
      </c>
      <c r="D3" s="48" t="s">
        <v>93</v>
      </c>
      <c r="E3" s="48" t="s">
        <v>94</v>
      </c>
      <c r="F3" s="67" t="s">
        <v>160</v>
      </c>
      <c r="G3" s="67" t="s">
        <v>159</v>
      </c>
    </row>
    <row r="4" spans="1:7" ht="27.95" customHeight="1" x14ac:dyDescent="0.15">
      <c r="A4" s="78" t="s">
        <v>174</v>
      </c>
      <c r="B4" s="79"/>
      <c r="C4" s="80" t="s">
        <v>175</v>
      </c>
      <c r="D4" s="78"/>
      <c r="E4" s="78"/>
      <c r="F4" s="78"/>
      <c r="G4" s="78" t="s">
        <v>776</v>
      </c>
    </row>
    <row r="5" spans="1:7" ht="27.95" customHeight="1" x14ac:dyDescent="0.15">
      <c r="A5" s="78" t="s">
        <v>174</v>
      </c>
      <c r="B5" s="79"/>
      <c r="C5" s="80" t="s">
        <v>176</v>
      </c>
      <c r="D5" s="78"/>
      <c r="E5" s="78"/>
      <c r="F5" s="78"/>
      <c r="G5" s="78"/>
    </row>
    <row r="6" spans="1:7" ht="27.95" customHeight="1" x14ac:dyDescent="0.15">
      <c r="A6" s="78" t="s">
        <v>174</v>
      </c>
      <c r="B6" s="80"/>
      <c r="C6" s="78" t="s">
        <v>179</v>
      </c>
      <c r="D6" s="78"/>
      <c r="E6" s="78"/>
      <c r="F6" s="78"/>
      <c r="G6" s="78"/>
    </row>
    <row r="7" spans="1:7" ht="27.95" customHeight="1" x14ac:dyDescent="0.15">
      <c r="A7" s="78" t="s">
        <v>174</v>
      </c>
      <c r="B7" s="80"/>
      <c r="C7" s="78" t="s">
        <v>177</v>
      </c>
      <c r="D7" s="78"/>
      <c r="E7" s="78"/>
      <c r="F7" s="78"/>
      <c r="G7" s="78"/>
    </row>
    <row r="8" spans="1:7" ht="27.95" customHeight="1" x14ac:dyDescent="0.15">
      <c r="A8" s="78" t="s">
        <v>174</v>
      </c>
      <c r="B8" s="80"/>
      <c r="C8" s="78" t="s">
        <v>168</v>
      </c>
      <c r="D8" s="78"/>
      <c r="E8" s="78"/>
      <c r="F8" s="78"/>
      <c r="G8" s="78"/>
    </row>
    <row r="9" spans="1:7" ht="27.95" customHeight="1" x14ac:dyDescent="0.15">
      <c r="A9" s="75" t="s">
        <v>178</v>
      </c>
      <c r="B9" s="51"/>
      <c r="C9" s="181" t="s">
        <v>175</v>
      </c>
      <c r="D9" s="75"/>
      <c r="E9" s="75"/>
      <c r="F9" s="181"/>
      <c r="G9" s="75" t="s">
        <v>776</v>
      </c>
    </row>
    <row r="10" spans="1:7" ht="27.95" customHeight="1" x14ac:dyDescent="0.15">
      <c r="A10" s="52" t="s">
        <v>17</v>
      </c>
      <c r="B10" s="53" t="s">
        <v>18</v>
      </c>
      <c r="C10" s="73" t="s">
        <v>162</v>
      </c>
      <c r="D10" s="54"/>
      <c r="E10" s="54"/>
      <c r="F10" s="73"/>
      <c r="G10" s="73" t="s">
        <v>776</v>
      </c>
    </row>
    <row r="11" spans="1:7" ht="27.95" customHeight="1" x14ac:dyDescent="0.15">
      <c r="A11" s="52" t="s">
        <v>17</v>
      </c>
      <c r="B11" s="77" t="s">
        <v>170</v>
      </c>
      <c r="C11" s="73" t="s">
        <v>166</v>
      </c>
      <c r="D11" s="54"/>
      <c r="E11" s="54"/>
      <c r="F11" s="73"/>
      <c r="G11" s="73"/>
    </row>
    <row r="12" spans="1:7" ht="27.95" customHeight="1" x14ac:dyDescent="0.15">
      <c r="A12" s="52" t="s">
        <v>17</v>
      </c>
      <c r="B12" s="53" t="s">
        <v>171</v>
      </c>
      <c r="C12" s="73" t="s">
        <v>168</v>
      </c>
      <c r="D12" s="76"/>
      <c r="E12" s="76"/>
      <c r="F12" s="73"/>
      <c r="G12" s="73"/>
    </row>
    <row r="13" spans="1:7" ht="27.95" customHeight="1" x14ac:dyDescent="0.15">
      <c r="A13" s="52" t="s">
        <v>17</v>
      </c>
      <c r="B13" s="53" t="s">
        <v>167</v>
      </c>
      <c r="C13" s="73" t="s">
        <v>169</v>
      </c>
      <c r="D13" s="54"/>
      <c r="E13" s="54"/>
      <c r="F13" s="73"/>
      <c r="G13" s="73"/>
    </row>
    <row r="14" spans="1:7" ht="27.95" customHeight="1" x14ac:dyDescent="0.15">
      <c r="A14" s="55" t="s">
        <v>95</v>
      </c>
      <c r="B14" s="56" t="s">
        <v>18</v>
      </c>
      <c r="C14" s="184" t="s">
        <v>162</v>
      </c>
      <c r="D14" s="57"/>
      <c r="E14" s="57"/>
      <c r="F14" s="184"/>
      <c r="G14" s="184" t="s">
        <v>777</v>
      </c>
    </row>
    <row r="15" spans="1:7" ht="27.95" customHeight="1" x14ac:dyDescent="0.15">
      <c r="A15" s="55" t="s">
        <v>95</v>
      </c>
      <c r="B15" s="84" t="s">
        <v>189</v>
      </c>
      <c r="C15" s="184" t="s">
        <v>166</v>
      </c>
      <c r="D15" s="57"/>
      <c r="E15" s="57"/>
      <c r="F15" s="184"/>
      <c r="G15" s="184"/>
    </row>
    <row r="16" spans="1:7" ht="27.95" customHeight="1" x14ac:dyDescent="0.15">
      <c r="A16" s="55" t="s">
        <v>95</v>
      </c>
      <c r="B16" s="56" t="s">
        <v>172</v>
      </c>
      <c r="C16" s="184" t="s">
        <v>168</v>
      </c>
      <c r="D16" s="57"/>
      <c r="E16" s="57"/>
      <c r="F16" s="184"/>
      <c r="G16" s="184" t="s">
        <v>780</v>
      </c>
    </row>
    <row r="17" spans="1:7" ht="27.95" customHeight="1" x14ac:dyDescent="0.15">
      <c r="A17" s="58" t="s">
        <v>96</v>
      </c>
      <c r="B17" s="59" t="s">
        <v>18</v>
      </c>
      <c r="C17" s="185" t="s">
        <v>162</v>
      </c>
      <c r="D17" s="60"/>
      <c r="E17" s="60"/>
      <c r="F17" s="185"/>
      <c r="G17" s="185" t="s">
        <v>776</v>
      </c>
    </row>
    <row r="18" spans="1:7" ht="27.95" customHeight="1" x14ac:dyDescent="0.15">
      <c r="A18" s="58" t="s">
        <v>96</v>
      </c>
      <c r="B18" s="59" t="s">
        <v>19</v>
      </c>
      <c r="C18" s="185" t="s">
        <v>165</v>
      </c>
      <c r="D18" s="60"/>
      <c r="E18" s="60"/>
      <c r="F18" s="185"/>
      <c r="G18" s="185" t="s">
        <v>776</v>
      </c>
    </row>
    <row r="19" spans="1:7" ht="27.95" customHeight="1" x14ac:dyDescent="0.15">
      <c r="A19" s="58" t="s">
        <v>96</v>
      </c>
      <c r="B19" s="59" t="s">
        <v>19</v>
      </c>
      <c r="C19" s="185" t="s">
        <v>165</v>
      </c>
      <c r="D19" s="60"/>
      <c r="E19" s="60"/>
      <c r="F19" s="185"/>
      <c r="G19" s="185"/>
    </row>
    <row r="20" spans="1:7" ht="27.95" customHeight="1" x14ac:dyDescent="0.15">
      <c r="A20" s="61" t="s">
        <v>65</v>
      </c>
      <c r="B20" s="62" t="s">
        <v>18</v>
      </c>
      <c r="C20" s="186" t="s">
        <v>162</v>
      </c>
      <c r="D20" s="63"/>
      <c r="E20" s="63"/>
      <c r="F20" s="186"/>
      <c r="G20" s="186"/>
    </row>
    <row r="21" spans="1:7" ht="27.95" customHeight="1" x14ac:dyDescent="0.15">
      <c r="A21" s="61" t="s">
        <v>65</v>
      </c>
      <c r="B21" s="85" t="s">
        <v>190</v>
      </c>
      <c r="C21" s="186" t="s">
        <v>191</v>
      </c>
      <c r="D21" s="63"/>
      <c r="E21" s="63"/>
      <c r="F21" s="186"/>
      <c r="G21" s="186"/>
    </row>
    <row r="22" spans="1:7" ht="27.95" customHeight="1" x14ac:dyDescent="0.15">
      <c r="A22" s="61" t="s">
        <v>65</v>
      </c>
      <c r="B22" s="62" t="s">
        <v>192</v>
      </c>
      <c r="C22" s="186" t="s">
        <v>193</v>
      </c>
      <c r="D22" s="63"/>
      <c r="E22" s="63"/>
      <c r="F22" s="186"/>
      <c r="G22" s="186"/>
    </row>
    <row r="23" spans="1:7" ht="27.95" customHeight="1" x14ac:dyDescent="0.15">
      <c r="A23" s="64" t="s">
        <v>14</v>
      </c>
      <c r="B23" s="65" t="s">
        <v>18</v>
      </c>
      <c r="C23" s="187" t="s">
        <v>162</v>
      </c>
      <c r="D23" s="66"/>
      <c r="E23" s="66"/>
      <c r="F23" s="187"/>
      <c r="G23" s="187" t="s">
        <v>778</v>
      </c>
    </row>
    <row r="24" spans="1:7" ht="27.95" customHeight="1" x14ac:dyDescent="0.15">
      <c r="A24" s="64" t="s">
        <v>14</v>
      </c>
      <c r="B24" s="65" t="s">
        <v>19</v>
      </c>
      <c r="C24" s="187" t="s">
        <v>173</v>
      </c>
      <c r="D24" s="66"/>
      <c r="E24" s="66"/>
      <c r="F24" s="187"/>
      <c r="G24" s="66"/>
    </row>
    <row r="25" spans="1:7" ht="27.95" customHeight="1" x14ac:dyDescent="0.15">
      <c r="A25" s="64" t="s">
        <v>14</v>
      </c>
      <c r="B25" s="65" t="s">
        <v>19</v>
      </c>
      <c r="C25" s="187"/>
      <c r="D25" s="66"/>
      <c r="E25" s="66"/>
      <c r="F25" s="187"/>
      <c r="G25" s="66"/>
    </row>
    <row r="26" spans="1:7" ht="33.75" customHeight="1" x14ac:dyDescent="0.15">
      <c r="A26" s="27"/>
      <c r="C26" s="19"/>
      <c r="D26" s="18"/>
      <c r="F26" s="18"/>
      <c r="G26" s="741" t="s">
        <v>779</v>
      </c>
    </row>
    <row r="61" spans="24:24" ht="16.5" customHeight="1" x14ac:dyDescent="0.15">
      <c r="X61" s="565" t="s">
        <v>720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view="pageBreakPreview" zoomScale="85" zoomScaleSheetLayoutView="85" workbookViewId="0">
      <selection activeCell="U40" sqref="U40"/>
    </sheetView>
  </sheetViews>
  <sheetFormatPr defaultRowHeight="13.5" customHeight="1" x14ac:dyDescent="0.15"/>
  <cols>
    <col min="1" max="3" width="7.125" style="38" customWidth="1"/>
    <col min="4" max="4" width="3.625" style="38" customWidth="1"/>
    <col min="5" max="5" width="12.625" style="38" customWidth="1"/>
    <col min="6" max="12" width="5.125" style="39" customWidth="1"/>
    <col min="13" max="16" width="6.125" style="40" customWidth="1"/>
    <col min="17" max="22" width="6.125" style="38" customWidth="1"/>
    <col min="23" max="23" width="12.625" style="38" customWidth="1"/>
    <col min="24" max="16384" width="9" style="38"/>
  </cols>
  <sheetData>
    <row r="1" spans="1:23" ht="18" customHeight="1" x14ac:dyDescent="0.15">
      <c r="A1" s="47" t="s">
        <v>594</v>
      </c>
    </row>
    <row r="2" spans="1:23" ht="18" customHeight="1" thickBot="1" x14ac:dyDescent="0.2">
      <c r="A2" s="82"/>
      <c r="B2" s="82"/>
      <c r="C2" s="82"/>
      <c r="D2" s="82"/>
      <c r="E2" s="82"/>
      <c r="F2" s="83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3" s="39" customFormat="1" ht="18" customHeight="1" x14ac:dyDescent="0.15">
      <c r="A3" s="979" t="s">
        <v>73</v>
      </c>
      <c r="B3" s="980"/>
      <c r="C3" s="985" t="s">
        <v>87</v>
      </c>
      <c r="D3" s="987" t="s">
        <v>74</v>
      </c>
      <c r="E3" s="988"/>
      <c r="F3" s="991" t="s">
        <v>180</v>
      </c>
      <c r="G3" s="988"/>
      <c r="H3" s="988"/>
      <c r="I3" s="988"/>
      <c r="J3" s="988"/>
      <c r="K3" s="988"/>
      <c r="L3" s="992"/>
      <c r="M3" s="1054" t="s">
        <v>181</v>
      </c>
      <c r="N3" s="1055"/>
      <c r="O3" s="1055"/>
      <c r="P3" s="1055"/>
      <c r="Q3" s="1055"/>
      <c r="R3" s="1055"/>
      <c r="S3" s="1055"/>
      <c r="T3" s="1055"/>
      <c r="U3" s="1056"/>
      <c r="V3" s="1002" t="s">
        <v>83</v>
      </c>
      <c r="W3" s="992" t="s">
        <v>159</v>
      </c>
    </row>
    <row r="4" spans="1:23" s="39" customFormat="1" ht="15" customHeight="1" x14ac:dyDescent="0.15">
      <c r="A4" s="981"/>
      <c r="B4" s="982"/>
      <c r="C4" s="986"/>
      <c r="D4" s="989"/>
      <c r="E4" s="990"/>
      <c r="F4" s="994" t="s">
        <v>182</v>
      </c>
      <c r="G4" s="996" t="s">
        <v>208</v>
      </c>
      <c r="H4" s="997"/>
      <c r="I4" s="998"/>
      <c r="J4" s="996" t="s">
        <v>209</v>
      </c>
      <c r="K4" s="997"/>
      <c r="L4" s="999"/>
      <c r="M4" s="1000" t="s">
        <v>182</v>
      </c>
      <c r="N4" s="984" t="s">
        <v>208</v>
      </c>
      <c r="O4" s="984"/>
      <c r="P4" s="984"/>
      <c r="Q4" s="984" t="s">
        <v>209</v>
      </c>
      <c r="R4" s="984"/>
      <c r="S4" s="984"/>
      <c r="T4" s="1343" t="s">
        <v>198</v>
      </c>
      <c r="U4" s="1042" t="s">
        <v>784</v>
      </c>
      <c r="V4" s="1003"/>
      <c r="W4" s="993"/>
    </row>
    <row r="5" spans="1:23" s="39" customFormat="1" ht="15" customHeight="1" thickBot="1" x14ac:dyDescent="0.2">
      <c r="A5" s="983"/>
      <c r="B5" s="984"/>
      <c r="C5" s="984"/>
      <c r="D5" s="989"/>
      <c r="E5" s="990"/>
      <c r="F5" s="995"/>
      <c r="G5" s="165" t="s">
        <v>75</v>
      </c>
      <c r="H5" s="165" t="s">
        <v>197</v>
      </c>
      <c r="I5" s="165" t="s">
        <v>210</v>
      </c>
      <c r="J5" s="166" t="s">
        <v>179</v>
      </c>
      <c r="K5" s="165" t="s">
        <v>211</v>
      </c>
      <c r="L5" s="167" t="s">
        <v>212</v>
      </c>
      <c r="M5" s="1001"/>
      <c r="N5" s="87" t="s">
        <v>75</v>
      </c>
      <c r="O5" s="87" t="s">
        <v>197</v>
      </c>
      <c r="P5" s="87" t="s">
        <v>168</v>
      </c>
      <c r="Q5" s="168" t="s">
        <v>179</v>
      </c>
      <c r="R5" s="87" t="s">
        <v>211</v>
      </c>
      <c r="S5" s="87" t="s">
        <v>213</v>
      </c>
      <c r="T5" s="1344"/>
      <c r="U5" s="1043"/>
      <c r="V5" s="1003"/>
      <c r="W5" s="993"/>
    </row>
    <row r="6" spans="1:23" s="39" customFormat="1" ht="14.25" customHeight="1" x14ac:dyDescent="0.15">
      <c r="A6" s="967" t="s">
        <v>89</v>
      </c>
      <c r="B6" s="968"/>
      <c r="C6" s="968" t="s">
        <v>199</v>
      </c>
      <c r="D6" s="975" t="s">
        <v>18</v>
      </c>
      <c r="E6" s="976"/>
      <c r="F6" s="88" t="s">
        <v>183</v>
      </c>
      <c r="G6" s="89"/>
      <c r="H6" s="89"/>
      <c r="I6" s="89"/>
      <c r="J6" s="89"/>
      <c r="K6" s="89"/>
      <c r="L6" s="90"/>
      <c r="M6" s="91"/>
      <c r="N6" s="92"/>
      <c r="O6" s="92"/>
      <c r="P6" s="92"/>
      <c r="Q6" s="92"/>
      <c r="R6" s="92"/>
      <c r="S6" s="92"/>
      <c r="T6" s="1345"/>
      <c r="U6" s="93"/>
      <c r="V6" s="977">
        <f>SUM(M6:U7)</f>
        <v>0</v>
      </c>
      <c r="W6" s="965" t="s">
        <v>200</v>
      </c>
    </row>
    <row r="7" spans="1:23" s="39" customFormat="1" ht="14.25" customHeight="1" thickBot="1" x14ac:dyDescent="0.2">
      <c r="A7" s="971"/>
      <c r="B7" s="972"/>
      <c r="C7" s="972"/>
      <c r="D7" s="95"/>
      <c r="E7" s="96" t="s">
        <v>184</v>
      </c>
      <c r="F7" s="97"/>
      <c r="G7" s="98"/>
      <c r="H7" s="98"/>
      <c r="I7" s="98"/>
      <c r="J7" s="98"/>
      <c r="K7" s="98" t="s">
        <v>183</v>
      </c>
      <c r="L7" s="99"/>
      <c r="M7" s="100"/>
      <c r="N7" s="101"/>
      <c r="O7" s="101"/>
      <c r="P7" s="101"/>
      <c r="Q7" s="101"/>
      <c r="R7" s="101"/>
      <c r="S7" s="101"/>
      <c r="T7" s="1346"/>
      <c r="U7" s="102"/>
      <c r="V7" s="978"/>
      <c r="W7" s="966"/>
    </row>
    <row r="8" spans="1:23" s="39" customFormat="1" ht="14.25" customHeight="1" x14ac:dyDescent="0.15">
      <c r="A8" s="967" t="s">
        <v>17</v>
      </c>
      <c r="B8" s="968"/>
      <c r="C8" s="968" t="s">
        <v>199</v>
      </c>
      <c r="D8" s="958" t="s">
        <v>18</v>
      </c>
      <c r="E8" s="959"/>
      <c r="F8" s="104" t="s">
        <v>183</v>
      </c>
      <c r="G8" s="105"/>
      <c r="H8" s="105"/>
      <c r="I8" s="105"/>
      <c r="J8" s="105"/>
      <c r="K8" s="106"/>
      <c r="L8" s="107"/>
      <c r="M8" s="94"/>
      <c r="N8" s="108"/>
      <c r="O8" s="108"/>
      <c r="P8" s="108"/>
      <c r="Q8" s="108"/>
      <c r="R8" s="108"/>
      <c r="S8" s="108"/>
      <c r="T8" s="1347"/>
      <c r="U8" s="109"/>
      <c r="V8" s="960">
        <f>SUM(M8:U13)</f>
        <v>0</v>
      </c>
      <c r="W8" s="169"/>
    </row>
    <row r="9" spans="1:23" s="39" customFormat="1" ht="14.25" customHeight="1" x14ac:dyDescent="0.15">
      <c r="A9" s="969"/>
      <c r="B9" s="970"/>
      <c r="C9" s="973"/>
      <c r="D9" s="936" t="s">
        <v>19</v>
      </c>
      <c r="E9" s="937"/>
      <c r="F9" s="41" t="s">
        <v>186</v>
      </c>
      <c r="G9" s="41"/>
      <c r="H9" s="41"/>
      <c r="I9" s="41"/>
      <c r="J9" s="41"/>
      <c r="K9" s="110" t="s">
        <v>186</v>
      </c>
      <c r="L9" s="111" t="s">
        <v>185</v>
      </c>
      <c r="M9" s="179"/>
      <c r="N9" s="42"/>
      <c r="O9" s="42"/>
      <c r="P9" s="42"/>
      <c r="Q9" s="42"/>
      <c r="R9" s="42"/>
      <c r="S9" s="42"/>
      <c r="T9" s="1348"/>
      <c r="U9" s="113"/>
      <c r="V9" s="946"/>
      <c r="W9" s="170"/>
    </row>
    <row r="10" spans="1:23" s="39" customFormat="1" ht="14.25" customHeight="1" x14ac:dyDescent="0.15">
      <c r="A10" s="969"/>
      <c r="B10" s="970"/>
      <c r="C10" s="973"/>
      <c r="D10" s="114"/>
      <c r="E10" s="570" t="s">
        <v>77</v>
      </c>
      <c r="F10" s="41"/>
      <c r="G10" s="41"/>
      <c r="H10" s="41"/>
      <c r="I10" s="41"/>
      <c r="J10" s="41"/>
      <c r="K10" s="110" t="s">
        <v>186</v>
      </c>
      <c r="L10" s="111" t="s">
        <v>185</v>
      </c>
      <c r="M10" s="112"/>
      <c r="N10" s="42"/>
      <c r="O10" s="42"/>
      <c r="P10" s="42"/>
      <c r="Q10" s="42"/>
      <c r="R10" s="42"/>
      <c r="S10" s="42"/>
      <c r="T10" s="1348"/>
      <c r="U10" s="113"/>
      <c r="V10" s="946"/>
      <c r="W10" s="170"/>
    </row>
    <row r="11" spans="1:23" s="39" customFormat="1" ht="14.25" customHeight="1" x14ac:dyDescent="0.15">
      <c r="A11" s="969"/>
      <c r="B11" s="970"/>
      <c r="C11" s="973"/>
      <c r="D11" s="114"/>
      <c r="E11" s="570" t="s">
        <v>78</v>
      </c>
      <c r="F11" s="41"/>
      <c r="G11" s="41" t="s">
        <v>183</v>
      </c>
      <c r="H11" s="41" t="s">
        <v>183</v>
      </c>
      <c r="I11" s="41" t="s">
        <v>183</v>
      </c>
      <c r="J11" s="41"/>
      <c r="K11" s="110"/>
      <c r="L11" s="111"/>
      <c r="M11" s="112"/>
      <c r="N11" s="42"/>
      <c r="O11" s="42"/>
      <c r="P11" s="42"/>
      <c r="Q11" s="42"/>
      <c r="R11" s="42"/>
      <c r="S11" s="42"/>
      <c r="T11" s="1348"/>
      <c r="U11" s="113"/>
      <c r="V11" s="946"/>
      <c r="W11" s="170"/>
    </row>
    <row r="12" spans="1:23" s="39" customFormat="1" ht="14.25" customHeight="1" x14ac:dyDescent="0.15">
      <c r="A12" s="969"/>
      <c r="B12" s="970"/>
      <c r="C12" s="973"/>
      <c r="D12" s="114"/>
      <c r="E12" s="570" t="s">
        <v>79</v>
      </c>
      <c r="F12" s="41" t="s">
        <v>186</v>
      </c>
      <c r="G12" s="41"/>
      <c r="H12" s="41"/>
      <c r="I12" s="41"/>
      <c r="J12" s="41"/>
      <c r="K12" s="110" t="s">
        <v>186</v>
      </c>
      <c r="L12" s="111" t="s">
        <v>185</v>
      </c>
      <c r="M12" s="179"/>
      <c r="N12" s="42"/>
      <c r="O12" s="42"/>
      <c r="P12" s="42"/>
      <c r="Q12" s="42"/>
      <c r="R12" s="42"/>
      <c r="S12" s="42"/>
      <c r="T12" s="1348"/>
      <c r="U12" s="113"/>
      <c r="V12" s="946"/>
      <c r="W12" s="170"/>
    </row>
    <row r="13" spans="1:23" s="39" customFormat="1" ht="14.25" customHeight="1" thickBot="1" x14ac:dyDescent="0.2">
      <c r="A13" s="971"/>
      <c r="B13" s="972"/>
      <c r="C13" s="974"/>
      <c r="D13" s="115"/>
      <c r="E13" s="116" t="s">
        <v>80</v>
      </c>
      <c r="F13" s="117"/>
      <c r="G13" s="117"/>
      <c r="H13" s="117"/>
      <c r="I13" s="117"/>
      <c r="J13" s="117"/>
      <c r="K13" s="118" t="s">
        <v>186</v>
      </c>
      <c r="L13" s="119" t="s">
        <v>185</v>
      </c>
      <c r="M13" s="103"/>
      <c r="N13" s="120"/>
      <c r="O13" s="120"/>
      <c r="P13" s="120"/>
      <c r="Q13" s="120"/>
      <c r="R13" s="120"/>
      <c r="S13" s="120"/>
      <c r="T13" s="1349"/>
      <c r="U13" s="121"/>
      <c r="V13" s="947"/>
      <c r="W13" s="171"/>
    </row>
    <row r="14" spans="1:23" s="39" customFormat="1" ht="14.25" customHeight="1" x14ac:dyDescent="0.15">
      <c r="A14" s="954" t="s">
        <v>85</v>
      </c>
      <c r="B14" s="956" t="s">
        <v>86</v>
      </c>
      <c r="C14" s="956" t="s">
        <v>202</v>
      </c>
      <c r="D14" s="958" t="s">
        <v>18</v>
      </c>
      <c r="E14" s="959"/>
      <c r="F14" s="104" t="s">
        <v>183</v>
      </c>
      <c r="G14" s="105"/>
      <c r="H14" s="105"/>
      <c r="I14" s="105"/>
      <c r="J14" s="105"/>
      <c r="K14" s="106"/>
      <c r="L14" s="107"/>
      <c r="M14" s="94"/>
      <c r="N14" s="108"/>
      <c r="O14" s="108"/>
      <c r="P14" s="108"/>
      <c r="Q14" s="108"/>
      <c r="R14" s="108"/>
      <c r="S14" s="108"/>
      <c r="T14" s="1347"/>
      <c r="U14" s="109"/>
      <c r="V14" s="960">
        <f>SUM(M14:U20)</f>
        <v>0</v>
      </c>
      <c r="W14" s="169"/>
    </row>
    <row r="15" spans="1:23" s="39" customFormat="1" ht="14.25" customHeight="1" x14ac:dyDescent="0.15">
      <c r="A15" s="955"/>
      <c r="B15" s="957"/>
      <c r="C15" s="957"/>
      <c r="D15" s="936" t="s">
        <v>19</v>
      </c>
      <c r="E15" s="937"/>
      <c r="F15" s="41" t="s">
        <v>215</v>
      </c>
      <c r="G15" s="41"/>
      <c r="H15" s="41"/>
      <c r="I15" s="41"/>
      <c r="J15" s="41"/>
      <c r="K15" s="110" t="s">
        <v>186</v>
      </c>
      <c r="L15" s="111" t="s">
        <v>187</v>
      </c>
      <c r="M15" s="179"/>
      <c r="N15" s="42"/>
      <c r="O15" s="42"/>
      <c r="P15" s="42"/>
      <c r="Q15" s="42"/>
      <c r="R15" s="42"/>
      <c r="S15" s="42"/>
      <c r="T15" s="1348"/>
      <c r="U15" s="113"/>
      <c r="V15" s="946"/>
      <c r="W15" s="170"/>
    </row>
    <row r="16" spans="1:23" s="39" customFormat="1" ht="14.25" customHeight="1" x14ac:dyDescent="0.15">
      <c r="A16" s="955"/>
      <c r="B16" s="957"/>
      <c r="C16" s="957"/>
      <c r="D16" s="122"/>
      <c r="E16" s="570" t="s">
        <v>81</v>
      </c>
      <c r="F16" s="41"/>
      <c r="G16" s="41"/>
      <c r="H16" s="41"/>
      <c r="I16" s="41"/>
      <c r="J16" s="41"/>
      <c r="K16" s="110" t="s">
        <v>186</v>
      </c>
      <c r="L16" s="111" t="s">
        <v>187</v>
      </c>
      <c r="M16" s="112"/>
      <c r="N16" s="42"/>
      <c r="O16" s="42"/>
      <c r="P16" s="42"/>
      <c r="Q16" s="42"/>
      <c r="R16" s="42"/>
      <c r="S16" s="42"/>
      <c r="T16" s="1348"/>
      <c r="U16" s="113"/>
      <c r="V16" s="946"/>
      <c r="W16" s="170"/>
    </row>
    <row r="17" spans="1:23" s="39" customFormat="1" ht="14.25" customHeight="1" x14ac:dyDescent="0.15">
      <c r="A17" s="955"/>
      <c r="B17" s="957"/>
      <c r="C17" s="957"/>
      <c r="D17" s="122"/>
      <c r="E17" s="570" t="s">
        <v>90</v>
      </c>
      <c r="F17" s="41"/>
      <c r="G17" s="41"/>
      <c r="H17" s="41"/>
      <c r="I17" s="41" t="s">
        <v>183</v>
      </c>
      <c r="J17" s="41"/>
      <c r="K17" s="110" t="s">
        <v>186</v>
      </c>
      <c r="L17" s="111" t="s">
        <v>187</v>
      </c>
      <c r="M17" s="112"/>
      <c r="N17" s="42"/>
      <c r="O17" s="42"/>
      <c r="P17" s="42"/>
      <c r="Q17" s="42"/>
      <c r="R17" s="42"/>
      <c r="S17" s="42"/>
      <c r="T17" s="1348"/>
      <c r="U17" s="113"/>
      <c r="V17" s="946"/>
      <c r="W17" s="170"/>
    </row>
    <row r="18" spans="1:23" s="39" customFormat="1" ht="14.25" customHeight="1" x14ac:dyDescent="0.15">
      <c r="A18" s="955"/>
      <c r="B18" s="957"/>
      <c r="C18" s="957"/>
      <c r="D18" s="122"/>
      <c r="E18" s="570" t="s">
        <v>91</v>
      </c>
      <c r="F18" s="41"/>
      <c r="G18" s="41"/>
      <c r="H18" s="41" t="s">
        <v>183</v>
      </c>
      <c r="I18" s="41"/>
      <c r="J18" s="41"/>
      <c r="K18" s="110"/>
      <c r="L18" s="111"/>
      <c r="M18" s="112"/>
      <c r="N18" s="42"/>
      <c r="O18" s="42"/>
      <c r="P18" s="42"/>
      <c r="Q18" s="42"/>
      <c r="R18" s="42"/>
      <c r="S18" s="42"/>
      <c r="T18" s="1348"/>
      <c r="U18" s="113"/>
      <c r="V18" s="946"/>
      <c r="W18" s="170"/>
    </row>
    <row r="19" spans="1:23" s="39" customFormat="1" ht="14.25" customHeight="1" x14ac:dyDescent="0.15">
      <c r="A19" s="955"/>
      <c r="B19" s="957"/>
      <c r="C19" s="957"/>
      <c r="D19" s="122"/>
      <c r="E19" s="570" t="s">
        <v>79</v>
      </c>
      <c r="F19" s="41" t="s">
        <v>215</v>
      </c>
      <c r="G19" s="41"/>
      <c r="H19" s="41"/>
      <c r="I19" s="41"/>
      <c r="J19" s="41"/>
      <c r="K19" s="110" t="s">
        <v>186</v>
      </c>
      <c r="L19" s="111" t="s">
        <v>187</v>
      </c>
      <c r="M19" s="179"/>
      <c r="N19" s="42"/>
      <c r="O19" s="42"/>
      <c r="P19" s="42"/>
      <c r="Q19" s="42"/>
      <c r="R19" s="42"/>
      <c r="S19" s="42"/>
      <c r="T19" s="1348"/>
      <c r="U19" s="113"/>
      <c r="V19" s="946"/>
      <c r="W19" s="170"/>
    </row>
    <row r="20" spans="1:23" ht="14.25" customHeight="1" x14ac:dyDescent="0.15">
      <c r="A20" s="955"/>
      <c r="B20" s="957"/>
      <c r="C20" s="957"/>
      <c r="D20" s="123"/>
      <c r="E20" s="124" t="s">
        <v>84</v>
      </c>
      <c r="F20" s="125" t="s">
        <v>183</v>
      </c>
      <c r="G20" s="125"/>
      <c r="H20" s="125"/>
      <c r="I20" s="125"/>
      <c r="J20" s="125"/>
      <c r="K20" s="126"/>
      <c r="L20" s="127"/>
      <c r="M20" s="128"/>
      <c r="N20" s="129"/>
      <c r="O20" s="129"/>
      <c r="P20" s="129"/>
      <c r="Q20" s="129"/>
      <c r="R20" s="129"/>
      <c r="S20" s="129"/>
      <c r="T20" s="1350"/>
      <c r="U20" s="130"/>
      <c r="V20" s="961"/>
      <c r="W20" s="172" t="s">
        <v>203</v>
      </c>
    </row>
    <row r="21" spans="1:23" ht="14.25" customHeight="1" x14ac:dyDescent="0.15">
      <c r="A21" s="955"/>
      <c r="B21" s="962" t="s">
        <v>214</v>
      </c>
      <c r="C21" s="962" t="s">
        <v>204</v>
      </c>
      <c r="D21" s="934" t="s">
        <v>18</v>
      </c>
      <c r="E21" s="935"/>
      <c r="F21" s="131" t="s">
        <v>183</v>
      </c>
      <c r="G21" s="132"/>
      <c r="H21" s="132"/>
      <c r="I21" s="132"/>
      <c r="J21" s="132"/>
      <c r="K21" s="133"/>
      <c r="L21" s="134"/>
      <c r="M21" s="180"/>
      <c r="N21" s="135"/>
      <c r="O21" s="135"/>
      <c r="P21" s="135"/>
      <c r="Q21" s="136"/>
      <c r="R21" s="135"/>
      <c r="S21" s="135"/>
      <c r="T21" s="1351"/>
      <c r="U21" s="137"/>
      <c r="V21" s="963">
        <f>SUM(M21:U27)</f>
        <v>0</v>
      </c>
      <c r="W21" s="173"/>
    </row>
    <row r="22" spans="1:23" ht="14.25" customHeight="1" x14ac:dyDescent="0.15">
      <c r="A22" s="955"/>
      <c r="B22" s="957"/>
      <c r="C22" s="957"/>
      <c r="D22" s="936" t="s">
        <v>19</v>
      </c>
      <c r="E22" s="937"/>
      <c r="F22" s="111" t="s">
        <v>186</v>
      </c>
      <c r="G22" s="44"/>
      <c r="H22" s="44"/>
      <c r="I22" s="44"/>
      <c r="J22" s="44"/>
      <c r="K22" s="110"/>
      <c r="L22" s="111"/>
      <c r="M22" s="179"/>
      <c r="N22" s="42"/>
      <c r="O22" s="42"/>
      <c r="P22" s="42"/>
      <c r="Q22" s="43"/>
      <c r="R22" s="42"/>
      <c r="S22" s="42"/>
      <c r="T22" s="1352"/>
      <c r="U22" s="138"/>
      <c r="V22" s="964"/>
      <c r="W22" s="170"/>
    </row>
    <row r="23" spans="1:23" ht="14.25" customHeight="1" x14ac:dyDescent="0.15">
      <c r="A23" s="955"/>
      <c r="B23" s="957"/>
      <c r="C23" s="957"/>
      <c r="D23" s="122"/>
      <c r="E23" s="139" t="s">
        <v>205</v>
      </c>
      <c r="F23" s="111" t="s">
        <v>186</v>
      </c>
      <c r="G23" s="44"/>
      <c r="H23" s="44"/>
      <c r="I23" s="44"/>
      <c r="J23" s="44"/>
      <c r="K23" s="110"/>
      <c r="L23" s="111" t="s">
        <v>186</v>
      </c>
      <c r="M23" s="179"/>
      <c r="N23" s="42"/>
      <c r="O23" s="42"/>
      <c r="P23" s="42"/>
      <c r="Q23" s="43"/>
      <c r="R23" s="42"/>
      <c r="S23" s="43"/>
      <c r="T23" s="1352"/>
      <c r="U23" s="138"/>
      <c r="V23" s="964"/>
      <c r="W23" s="170"/>
    </row>
    <row r="24" spans="1:23" ht="14.25" customHeight="1" x14ac:dyDescent="0.15">
      <c r="A24" s="955"/>
      <c r="B24" s="957"/>
      <c r="C24" s="957"/>
      <c r="D24" s="122"/>
      <c r="E24" s="139" t="s">
        <v>82</v>
      </c>
      <c r="F24" s="44"/>
      <c r="G24" s="44"/>
      <c r="H24" s="44"/>
      <c r="I24" s="44"/>
      <c r="J24" s="41" t="s">
        <v>183</v>
      </c>
      <c r="K24" s="110"/>
      <c r="L24" s="111"/>
      <c r="M24" s="140"/>
      <c r="N24" s="45"/>
      <c r="O24" s="45"/>
      <c r="P24" s="45"/>
      <c r="Q24" s="46"/>
      <c r="R24" s="46"/>
      <c r="S24" s="46"/>
      <c r="T24" s="1353"/>
      <c r="U24" s="141"/>
      <c r="V24" s="964"/>
      <c r="W24" s="170" t="s">
        <v>76</v>
      </c>
    </row>
    <row r="25" spans="1:23" ht="14.25" customHeight="1" x14ac:dyDescent="0.15">
      <c r="A25" s="955"/>
      <c r="B25" s="957"/>
      <c r="C25" s="957"/>
      <c r="D25" s="122"/>
      <c r="E25" s="716" t="s">
        <v>184</v>
      </c>
      <c r="F25" s="44"/>
      <c r="G25" s="44"/>
      <c r="H25" s="44"/>
      <c r="I25" s="44"/>
      <c r="J25" s="41"/>
      <c r="K25" s="110"/>
      <c r="L25" s="111"/>
      <c r="M25" s="140"/>
      <c r="N25" s="45"/>
      <c r="O25" s="45"/>
      <c r="P25" s="45"/>
      <c r="Q25" s="46"/>
      <c r="R25" s="46"/>
      <c r="S25" s="46"/>
      <c r="T25" s="1353"/>
      <c r="U25" s="141"/>
      <c r="V25" s="964"/>
      <c r="W25" s="170"/>
    </row>
    <row r="26" spans="1:23" ht="14.25" customHeight="1" x14ac:dyDescent="0.15">
      <c r="A26" s="955"/>
      <c r="B26" s="957"/>
      <c r="C26" s="957"/>
      <c r="D26" s="717"/>
      <c r="E26" s="718" t="s">
        <v>770</v>
      </c>
      <c r="F26" s="41"/>
      <c r="G26" s="41"/>
      <c r="H26" s="41"/>
      <c r="I26" s="41"/>
      <c r="J26" s="41"/>
      <c r="K26" s="110"/>
      <c r="L26" s="111"/>
      <c r="M26" s="140"/>
      <c r="N26" s="45"/>
      <c r="O26" s="45"/>
      <c r="P26" s="45"/>
      <c r="Q26" s="46"/>
      <c r="R26" s="46"/>
      <c r="S26" s="46"/>
      <c r="T26" s="1353"/>
      <c r="U26" s="141"/>
      <c r="V26" s="964"/>
      <c r="W26" s="738" t="s">
        <v>771</v>
      </c>
    </row>
    <row r="27" spans="1:23" ht="14.25" customHeight="1" thickBot="1" x14ac:dyDescent="0.2">
      <c r="A27" s="955"/>
      <c r="B27" s="957"/>
      <c r="C27" s="957"/>
      <c r="D27" s="154"/>
      <c r="E27" s="569" t="s">
        <v>206</v>
      </c>
      <c r="F27" s="148"/>
      <c r="G27" s="148"/>
      <c r="H27" s="148"/>
      <c r="I27" s="148"/>
      <c r="J27" s="148"/>
      <c r="K27" s="149"/>
      <c r="L27" s="150"/>
      <c r="M27" s="174"/>
      <c r="N27" s="175"/>
      <c r="O27" s="175"/>
      <c r="P27" s="175"/>
      <c r="Q27" s="152"/>
      <c r="R27" s="152"/>
      <c r="S27" s="152"/>
      <c r="T27" s="1354"/>
      <c r="U27" s="176"/>
      <c r="V27" s="1022"/>
      <c r="W27" s="177"/>
    </row>
    <row r="28" spans="1:23" ht="14.25" customHeight="1" x14ac:dyDescent="0.15">
      <c r="A28" s="925" t="s">
        <v>772</v>
      </c>
      <c r="B28" s="941" t="s">
        <v>86</v>
      </c>
      <c r="C28" s="941" t="s">
        <v>202</v>
      </c>
      <c r="D28" s="943" t="s">
        <v>18</v>
      </c>
      <c r="E28" s="944"/>
      <c r="F28" s="142" t="s">
        <v>183</v>
      </c>
      <c r="G28" s="142"/>
      <c r="H28" s="142"/>
      <c r="I28" s="142"/>
      <c r="J28" s="142"/>
      <c r="K28" s="143"/>
      <c r="L28" s="144"/>
      <c r="M28" s="145"/>
      <c r="N28" s="146"/>
      <c r="O28" s="146"/>
      <c r="P28" s="146"/>
      <c r="Q28" s="146"/>
      <c r="R28" s="146"/>
      <c r="S28" s="146"/>
      <c r="T28" s="1355"/>
      <c r="U28" s="147"/>
      <c r="V28" s="938">
        <f>SUM(M28:U33)</f>
        <v>0</v>
      </c>
      <c r="W28" s="929" t="s">
        <v>203</v>
      </c>
    </row>
    <row r="29" spans="1:23" ht="14.25" customHeight="1" x14ac:dyDescent="0.15">
      <c r="A29" s="926"/>
      <c r="B29" s="942"/>
      <c r="C29" s="942"/>
      <c r="D29" s="932" t="s">
        <v>19</v>
      </c>
      <c r="E29" s="933"/>
      <c r="F29" s="148"/>
      <c r="G29" s="148"/>
      <c r="H29" s="148"/>
      <c r="I29" s="148"/>
      <c r="J29" s="148"/>
      <c r="K29" s="149" t="s">
        <v>186</v>
      </c>
      <c r="L29" s="150" t="s">
        <v>187</v>
      </c>
      <c r="M29" s="151"/>
      <c r="N29" s="152"/>
      <c r="O29" s="152"/>
      <c r="P29" s="152"/>
      <c r="Q29" s="152"/>
      <c r="R29" s="152"/>
      <c r="S29" s="152"/>
      <c r="T29" s="1356"/>
      <c r="U29" s="153"/>
      <c r="V29" s="939"/>
      <c r="W29" s="930"/>
    </row>
    <row r="30" spans="1:23" ht="14.25" customHeight="1" x14ac:dyDescent="0.15">
      <c r="A30" s="926"/>
      <c r="B30" s="942"/>
      <c r="C30" s="942"/>
      <c r="D30" s="154"/>
      <c r="E30" s="569" t="s">
        <v>81</v>
      </c>
      <c r="F30" s="148"/>
      <c r="G30" s="148"/>
      <c r="H30" s="148"/>
      <c r="I30" s="148"/>
      <c r="J30" s="148"/>
      <c r="K30" s="149" t="s">
        <v>186</v>
      </c>
      <c r="L30" s="150" t="s">
        <v>187</v>
      </c>
      <c r="M30" s="151"/>
      <c r="N30" s="152"/>
      <c r="O30" s="152"/>
      <c r="P30" s="152"/>
      <c r="Q30" s="152"/>
      <c r="R30" s="152"/>
      <c r="S30" s="152"/>
      <c r="T30" s="1356"/>
      <c r="U30" s="153"/>
      <c r="V30" s="939"/>
      <c r="W30" s="930"/>
    </row>
    <row r="31" spans="1:23" ht="14.25" customHeight="1" x14ac:dyDescent="0.15">
      <c r="A31" s="926"/>
      <c r="B31" s="942"/>
      <c r="C31" s="942"/>
      <c r="D31" s="154"/>
      <c r="E31" s="569" t="s">
        <v>90</v>
      </c>
      <c r="F31" s="148"/>
      <c r="G31" s="148"/>
      <c r="H31" s="148"/>
      <c r="I31" s="148" t="s">
        <v>183</v>
      </c>
      <c r="J31" s="148"/>
      <c r="K31" s="149" t="s">
        <v>186</v>
      </c>
      <c r="L31" s="150" t="s">
        <v>187</v>
      </c>
      <c r="M31" s="151"/>
      <c r="N31" s="152"/>
      <c r="O31" s="152"/>
      <c r="P31" s="152"/>
      <c r="Q31" s="152"/>
      <c r="R31" s="152"/>
      <c r="S31" s="152"/>
      <c r="T31" s="1356"/>
      <c r="U31" s="153"/>
      <c r="V31" s="939"/>
      <c r="W31" s="930"/>
    </row>
    <row r="32" spans="1:23" ht="14.25" customHeight="1" x14ac:dyDescent="0.15">
      <c r="A32" s="926"/>
      <c r="B32" s="942"/>
      <c r="C32" s="942"/>
      <c r="D32" s="154"/>
      <c r="E32" s="569" t="s">
        <v>91</v>
      </c>
      <c r="F32" s="148"/>
      <c r="G32" s="148"/>
      <c r="H32" s="148" t="s">
        <v>183</v>
      </c>
      <c r="I32" s="148"/>
      <c r="J32" s="148"/>
      <c r="K32" s="149"/>
      <c r="L32" s="150"/>
      <c r="M32" s="151"/>
      <c r="N32" s="152"/>
      <c r="O32" s="152"/>
      <c r="P32" s="152"/>
      <c r="Q32" s="152"/>
      <c r="R32" s="152"/>
      <c r="S32" s="152"/>
      <c r="T32" s="1356"/>
      <c r="U32" s="153"/>
      <c r="V32" s="939"/>
      <c r="W32" s="930"/>
    </row>
    <row r="33" spans="1:23" ht="14.25" customHeight="1" x14ac:dyDescent="0.15">
      <c r="A33" s="926"/>
      <c r="B33" s="942"/>
      <c r="C33" s="942"/>
      <c r="D33" s="123"/>
      <c r="E33" s="155" t="s">
        <v>79</v>
      </c>
      <c r="F33" s="156"/>
      <c r="G33" s="156"/>
      <c r="H33" s="156"/>
      <c r="I33" s="156"/>
      <c r="J33" s="156"/>
      <c r="K33" s="126" t="s">
        <v>186</v>
      </c>
      <c r="L33" s="127" t="s">
        <v>187</v>
      </c>
      <c r="M33" s="128"/>
      <c r="N33" s="129"/>
      <c r="O33" s="129"/>
      <c r="P33" s="129"/>
      <c r="Q33" s="129"/>
      <c r="R33" s="129"/>
      <c r="S33" s="129"/>
      <c r="T33" s="1350"/>
      <c r="U33" s="130"/>
      <c r="V33" s="940"/>
      <c r="W33" s="931"/>
    </row>
    <row r="34" spans="1:23" ht="14.25" customHeight="1" x14ac:dyDescent="0.15">
      <c r="A34" s="926"/>
      <c r="B34" s="951" t="s">
        <v>214</v>
      </c>
      <c r="C34" s="948" t="s">
        <v>204</v>
      </c>
      <c r="D34" s="934" t="s">
        <v>18</v>
      </c>
      <c r="E34" s="935"/>
      <c r="F34" s="157" t="s">
        <v>183</v>
      </c>
      <c r="G34" s="158"/>
      <c r="H34" s="158"/>
      <c r="I34" s="158"/>
      <c r="J34" s="158"/>
      <c r="K34" s="133"/>
      <c r="L34" s="134"/>
      <c r="M34" s="180"/>
      <c r="N34" s="135"/>
      <c r="O34" s="135"/>
      <c r="P34" s="135"/>
      <c r="Q34" s="136"/>
      <c r="R34" s="135"/>
      <c r="S34" s="135"/>
      <c r="T34" s="1351"/>
      <c r="U34" s="137"/>
      <c r="V34" s="945">
        <f>SUM(M34:U37)</f>
        <v>0</v>
      </c>
      <c r="W34" s="173"/>
    </row>
    <row r="35" spans="1:23" ht="14.25" customHeight="1" x14ac:dyDescent="0.15">
      <c r="A35" s="926"/>
      <c r="B35" s="952"/>
      <c r="C35" s="949"/>
      <c r="D35" s="936" t="s">
        <v>19</v>
      </c>
      <c r="E35" s="937"/>
      <c r="F35" s="41"/>
      <c r="G35" s="41"/>
      <c r="H35" s="41"/>
      <c r="I35" s="41"/>
      <c r="J35" s="41" t="s">
        <v>183</v>
      </c>
      <c r="K35" s="41" t="s">
        <v>183</v>
      </c>
      <c r="L35" s="111" t="s">
        <v>187</v>
      </c>
      <c r="M35" s="112"/>
      <c r="N35" s="42"/>
      <c r="O35" s="42"/>
      <c r="P35" s="42"/>
      <c r="Q35" s="43"/>
      <c r="R35" s="42"/>
      <c r="S35" s="42"/>
      <c r="T35" s="1352"/>
      <c r="U35" s="138"/>
      <c r="V35" s="946"/>
      <c r="W35" s="170"/>
    </row>
    <row r="36" spans="1:23" ht="14.25" customHeight="1" x14ac:dyDescent="0.15">
      <c r="A36" s="926"/>
      <c r="B36" s="952"/>
      <c r="C36" s="949"/>
      <c r="D36" s="122"/>
      <c r="E36" s="139" t="s">
        <v>207</v>
      </c>
      <c r="F36" s="44"/>
      <c r="G36" s="44"/>
      <c r="H36" s="44"/>
      <c r="I36" s="44"/>
      <c r="J36" s="41" t="s">
        <v>183</v>
      </c>
      <c r="K36" s="110"/>
      <c r="L36" s="111" t="s">
        <v>186</v>
      </c>
      <c r="M36" s="112"/>
      <c r="N36" s="42"/>
      <c r="O36" s="42"/>
      <c r="P36" s="42"/>
      <c r="Q36" s="43"/>
      <c r="R36" s="42"/>
      <c r="S36" s="42"/>
      <c r="T36" s="1352"/>
      <c r="U36" s="138"/>
      <c r="V36" s="946"/>
      <c r="W36" s="170" t="s">
        <v>201</v>
      </c>
    </row>
    <row r="37" spans="1:23" ht="14.25" customHeight="1" x14ac:dyDescent="0.15">
      <c r="A37" s="926"/>
      <c r="B37" s="952"/>
      <c r="C37" s="949"/>
      <c r="D37" s="719"/>
      <c r="E37" s="720" t="s">
        <v>184</v>
      </c>
      <c r="F37" s="721"/>
      <c r="G37" s="721"/>
      <c r="H37" s="721"/>
      <c r="I37" s="721"/>
      <c r="J37" s="721"/>
      <c r="K37" s="722"/>
      <c r="L37" s="723" t="s">
        <v>186</v>
      </c>
      <c r="M37" s="724"/>
      <c r="N37" s="725"/>
      <c r="O37" s="725"/>
      <c r="P37" s="725"/>
      <c r="Q37" s="726"/>
      <c r="R37" s="725"/>
      <c r="S37" s="725"/>
      <c r="T37" s="1357"/>
      <c r="U37" s="727"/>
      <c r="V37" s="946"/>
      <c r="W37" s="728"/>
    </row>
    <row r="38" spans="1:23" ht="14.25" customHeight="1" thickBot="1" x14ac:dyDescent="0.2">
      <c r="A38" s="927"/>
      <c r="B38" s="953"/>
      <c r="C38" s="950"/>
      <c r="D38" s="729"/>
      <c r="E38" s="730" t="s">
        <v>770</v>
      </c>
      <c r="F38" s="117"/>
      <c r="G38" s="117"/>
      <c r="H38" s="117"/>
      <c r="I38" s="117"/>
      <c r="J38" s="117"/>
      <c r="K38" s="118"/>
      <c r="L38" s="119"/>
      <c r="M38" s="731"/>
      <c r="N38" s="732"/>
      <c r="O38" s="732"/>
      <c r="P38" s="732"/>
      <c r="Q38" s="733"/>
      <c r="R38" s="733"/>
      <c r="S38" s="733"/>
      <c r="T38" s="1358"/>
      <c r="U38" s="734"/>
      <c r="V38" s="947"/>
      <c r="W38" s="740" t="s">
        <v>771</v>
      </c>
    </row>
    <row r="39" spans="1:23" ht="18" customHeight="1" thickBot="1" x14ac:dyDescent="0.2">
      <c r="A39" s="927" t="s">
        <v>88</v>
      </c>
      <c r="B39" s="928"/>
      <c r="C39" s="928"/>
      <c r="D39" s="928"/>
      <c r="E39" s="928"/>
      <c r="F39" s="928"/>
      <c r="G39" s="928"/>
      <c r="H39" s="928"/>
      <c r="I39" s="928"/>
      <c r="J39" s="928"/>
      <c r="K39" s="928"/>
      <c r="L39" s="928"/>
      <c r="M39" s="162">
        <f>SUM(M6:M37)</f>
        <v>0</v>
      </c>
      <c r="N39" s="163">
        <f t="shared" ref="N39:V39" si="0">SUM(N6:N37)</f>
        <v>0</v>
      </c>
      <c r="O39" s="163">
        <f t="shared" si="0"/>
        <v>0</v>
      </c>
      <c r="P39" s="163">
        <f t="shared" si="0"/>
        <v>0</v>
      </c>
      <c r="Q39" s="163">
        <f t="shared" si="0"/>
        <v>0</v>
      </c>
      <c r="R39" s="163">
        <f t="shared" si="0"/>
        <v>0</v>
      </c>
      <c r="S39" s="163">
        <f t="shared" si="0"/>
        <v>0</v>
      </c>
      <c r="T39" s="1359">
        <f t="shared" si="0"/>
        <v>0</v>
      </c>
      <c r="U39" s="1359">
        <f>SUM(U6:U38)</f>
        <v>0</v>
      </c>
      <c r="V39" s="178">
        <f>SUM(V6:V37)</f>
        <v>0</v>
      </c>
      <c r="W39" s="575"/>
    </row>
    <row r="40" spans="1:23" ht="18" customHeight="1" x14ac:dyDescent="0.15">
      <c r="A40" s="38" t="s">
        <v>188</v>
      </c>
    </row>
    <row r="63" spans="25:25" ht="13.5" customHeight="1" x14ac:dyDescent="0.15">
      <c r="Y63" s="673" t="s">
        <v>720</v>
      </c>
    </row>
  </sheetData>
  <mergeCells count="49">
    <mergeCell ref="W3:W5"/>
    <mergeCell ref="F4:F5"/>
    <mergeCell ref="G4:I4"/>
    <mergeCell ref="J4:L4"/>
    <mergeCell ref="M4:M5"/>
    <mergeCell ref="N4:P4"/>
    <mergeCell ref="Q4:S4"/>
    <mergeCell ref="T4:T5"/>
    <mergeCell ref="V3:V5"/>
    <mergeCell ref="M3:U3"/>
    <mergeCell ref="U4:U5"/>
    <mergeCell ref="A3:B5"/>
    <mergeCell ref="C3:C5"/>
    <mergeCell ref="D3:E5"/>
    <mergeCell ref="F3:L3"/>
    <mergeCell ref="W6:W7"/>
    <mergeCell ref="A8:B13"/>
    <mergeCell ref="C8:C13"/>
    <mergeCell ref="D8:E8"/>
    <mergeCell ref="V8:V13"/>
    <mergeCell ref="D9:E9"/>
    <mergeCell ref="A6:B7"/>
    <mergeCell ref="C6:C7"/>
    <mergeCell ref="D6:E6"/>
    <mergeCell ref="V6:V7"/>
    <mergeCell ref="A14:A27"/>
    <mergeCell ref="B14:B20"/>
    <mergeCell ref="C14:C20"/>
    <mergeCell ref="D14:E14"/>
    <mergeCell ref="V14:V20"/>
    <mergeCell ref="D15:E15"/>
    <mergeCell ref="B21:B27"/>
    <mergeCell ref="C21:C27"/>
    <mergeCell ref="D21:E21"/>
    <mergeCell ref="V21:V27"/>
    <mergeCell ref="D22:E22"/>
    <mergeCell ref="A28:A38"/>
    <mergeCell ref="A39:L39"/>
    <mergeCell ref="W28:W33"/>
    <mergeCell ref="D29:E29"/>
    <mergeCell ref="D34:E34"/>
    <mergeCell ref="D35:E35"/>
    <mergeCell ref="V28:V33"/>
    <mergeCell ref="B28:B33"/>
    <mergeCell ref="C28:C33"/>
    <mergeCell ref="D28:E28"/>
    <mergeCell ref="V34:V38"/>
    <mergeCell ref="C34:C38"/>
    <mergeCell ref="B34:B38"/>
  </mergeCells>
  <phoneticPr fontId="1"/>
  <printOptions horizontalCentered="1"/>
  <pageMargins left="0.39370078740157483" right="0.39370078740157483" top="0.59055118110236227" bottom="0.59055118110236227" header="0.31496062992125984" footer="0.47244094488188981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view="pageBreakPreview" topLeftCell="A91" zoomScaleSheetLayoutView="100" workbookViewId="0">
      <selection activeCell="V41" sqref="V41"/>
    </sheetView>
  </sheetViews>
  <sheetFormatPr defaultRowHeight="13.5" customHeight="1" x14ac:dyDescent="0.15"/>
  <cols>
    <col min="1" max="3" width="7.125" style="38" customWidth="1"/>
    <col min="4" max="4" width="3.625" style="38" customWidth="1"/>
    <col min="5" max="5" width="13.25" style="38" customWidth="1"/>
    <col min="6" max="12" width="5.125" style="39" customWidth="1"/>
    <col min="13" max="16" width="6.125" style="40" customWidth="1"/>
    <col min="17" max="18" width="6.125" style="38" customWidth="1"/>
    <col min="19" max="19" width="7.75" style="38" customWidth="1"/>
    <col min="20" max="21" width="6.125" style="38" customWidth="1"/>
    <col min="22" max="22" width="7.75" style="38" customWidth="1"/>
    <col min="23" max="23" width="12.625" style="38" customWidth="1"/>
    <col min="24" max="16384" width="9" style="38"/>
  </cols>
  <sheetData>
    <row r="1" spans="1:23" ht="18" customHeight="1" x14ac:dyDescent="0.15">
      <c r="A1" s="47"/>
    </row>
    <row r="2" spans="1:23" ht="21.75" customHeight="1" thickBot="1" x14ac:dyDescent="0.2">
      <c r="A2" s="672" t="s">
        <v>758</v>
      </c>
      <c r="B2" s="82"/>
      <c r="C2" s="82"/>
      <c r="D2" s="82"/>
      <c r="E2" s="82"/>
      <c r="F2" s="83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3" s="39" customFormat="1" ht="18" customHeight="1" x14ac:dyDescent="0.15">
      <c r="A3" s="991" t="s">
        <v>73</v>
      </c>
      <c r="B3" s="1044"/>
      <c r="C3" s="1049" t="s">
        <v>87</v>
      </c>
      <c r="D3" s="987" t="s">
        <v>74</v>
      </c>
      <c r="E3" s="992"/>
      <c r="F3" s="991" t="s">
        <v>180</v>
      </c>
      <c r="G3" s="988"/>
      <c r="H3" s="988"/>
      <c r="I3" s="988"/>
      <c r="J3" s="988"/>
      <c r="K3" s="988"/>
      <c r="L3" s="992"/>
      <c r="M3" s="1054" t="s">
        <v>181</v>
      </c>
      <c r="N3" s="1055"/>
      <c r="O3" s="1055"/>
      <c r="P3" s="1055"/>
      <c r="Q3" s="1055"/>
      <c r="R3" s="1055"/>
      <c r="S3" s="1055"/>
      <c r="T3" s="1055"/>
      <c r="U3" s="1056"/>
      <c r="V3" s="1035" t="s">
        <v>83</v>
      </c>
      <c r="W3" s="1035" t="s">
        <v>159</v>
      </c>
    </row>
    <row r="4" spans="1:23" s="39" customFormat="1" ht="15" customHeight="1" x14ac:dyDescent="0.15">
      <c r="A4" s="1045"/>
      <c r="B4" s="1046"/>
      <c r="C4" s="1050"/>
      <c r="D4" s="989"/>
      <c r="E4" s="993"/>
      <c r="F4" s="994" t="s">
        <v>182</v>
      </c>
      <c r="G4" s="1038" t="s">
        <v>208</v>
      </c>
      <c r="H4" s="1039"/>
      <c r="I4" s="1040"/>
      <c r="J4" s="1038" t="s">
        <v>209</v>
      </c>
      <c r="K4" s="1039"/>
      <c r="L4" s="1041"/>
      <c r="M4" s="1000" t="s">
        <v>182</v>
      </c>
      <c r="N4" s="1038" t="s">
        <v>208</v>
      </c>
      <c r="O4" s="1039"/>
      <c r="P4" s="1040"/>
      <c r="Q4" s="1038" t="s">
        <v>209</v>
      </c>
      <c r="R4" s="1039"/>
      <c r="S4" s="1040"/>
      <c r="T4" s="1360" t="s">
        <v>198</v>
      </c>
      <c r="U4" s="1042" t="s">
        <v>784</v>
      </c>
      <c r="V4" s="1036"/>
      <c r="W4" s="1036"/>
    </row>
    <row r="5" spans="1:23" s="39" customFormat="1" ht="15" customHeight="1" thickBot="1" x14ac:dyDescent="0.2">
      <c r="A5" s="1047"/>
      <c r="B5" s="1048"/>
      <c r="C5" s="1051"/>
      <c r="D5" s="1052"/>
      <c r="E5" s="1053"/>
      <c r="F5" s="995"/>
      <c r="G5" s="571" t="s">
        <v>75</v>
      </c>
      <c r="H5" s="571" t="s">
        <v>197</v>
      </c>
      <c r="I5" s="571" t="s">
        <v>210</v>
      </c>
      <c r="J5" s="572" t="s">
        <v>179</v>
      </c>
      <c r="K5" s="571" t="s">
        <v>211</v>
      </c>
      <c r="L5" s="573" t="s">
        <v>212</v>
      </c>
      <c r="M5" s="1001"/>
      <c r="N5" s="87" t="s">
        <v>75</v>
      </c>
      <c r="O5" s="87" t="s">
        <v>197</v>
      </c>
      <c r="P5" s="87" t="s">
        <v>168</v>
      </c>
      <c r="Q5" s="574" t="s">
        <v>179</v>
      </c>
      <c r="R5" s="87" t="s">
        <v>211</v>
      </c>
      <c r="S5" s="87" t="s">
        <v>213</v>
      </c>
      <c r="T5" s="1361"/>
      <c r="U5" s="1043"/>
      <c r="V5" s="1037"/>
      <c r="W5" s="1037"/>
    </row>
    <row r="6" spans="1:23" s="39" customFormat="1" ht="14.25" customHeight="1" x14ac:dyDescent="0.15">
      <c r="A6" s="1023" t="s">
        <v>89</v>
      </c>
      <c r="B6" s="1024"/>
      <c r="C6" s="1029" t="s">
        <v>199</v>
      </c>
      <c r="D6" s="975" t="s">
        <v>18</v>
      </c>
      <c r="E6" s="976"/>
      <c r="F6" s="88" t="s">
        <v>759</v>
      </c>
      <c r="G6" s="89"/>
      <c r="H6" s="89"/>
      <c r="I6" s="89"/>
      <c r="J6" s="89"/>
      <c r="K6" s="89"/>
      <c r="L6" s="90"/>
      <c r="M6" s="91">
        <v>1</v>
      </c>
      <c r="N6" s="92"/>
      <c r="O6" s="92"/>
      <c r="P6" s="92"/>
      <c r="Q6" s="92"/>
      <c r="R6" s="92"/>
      <c r="S6" s="92"/>
      <c r="T6" s="1345"/>
      <c r="U6" s="93"/>
      <c r="V6" s="977">
        <f>SUM(M6:U7)</f>
        <v>3</v>
      </c>
      <c r="W6" s="1033" t="s">
        <v>200</v>
      </c>
    </row>
    <row r="7" spans="1:23" s="39" customFormat="1" ht="14.25" customHeight="1" thickBot="1" x14ac:dyDescent="0.2">
      <c r="A7" s="1027"/>
      <c r="B7" s="1028"/>
      <c r="C7" s="1031"/>
      <c r="D7" s="95"/>
      <c r="E7" s="96" t="s">
        <v>184</v>
      </c>
      <c r="F7" s="97"/>
      <c r="G7" s="98"/>
      <c r="H7" s="98"/>
      <c r="I7" s="98"/>
      <c r="J7" s="98"/>
      <c r="K7" s="98" t="s">
        <v>759</v>
      </c>
      <c r="L7" s="99"/>
      <c r="M7" s="100"/>
      <c r="N7" s="101"/>
      <c r="O7" s="101"/>
      <c r="P7" s="101"/>
      <c r="Q7" s="101"/>
      <c r="R7" s="101">
        <v>1</v>
      </c>
      <c r="S7" s="101"/>
      <c r="T7" s="1346">
        <v>1</v>
      </c>
      <c r="U7" s="102"/>
      <c r="V7" s="1032"/>
      <c r="W7" s="1034"/>
    </row>
    <row r="8" spans="1:23" s="39" customFormat="1" ht="14.25" customHeight="1" x14ac:dyDescent="0.15">
      <c r="A8" s="1023" t="s">
        <v>17</v>
      </c>
      <c r="B8" s="1024"/>
      <c r="C8" s="1029" t="s">
        <v>199</v>
      </c>
      <c r="D8" s="958" t="s">
        <v>18</v>
      </c>
      <c r="E8" s="959"/>
      <c r="F8" s="104" t="s">
        <v>759</v>
      </c>
      <c r="G8" s="105"/>
      <c r="H8" s="105"/>
      <c r="I8" s="105"/>
      <c r="J8" s="105"/>
      <c r="K8" s="106"/>
      <c r="L8" s="107"/>
      <c r="M8" s="94">
        <v>1</v>
      </c>
      <c r="N8" s="108"/>
      <c r="O8" s="108"/>
      <c r="P8" s="108"/>
      <c r="Q8" s="108"/>
      <c r="R8" s="108"/>
      <c r="S8" s="108"/>
      <c r="T8" s="1347"/>
      <c r="U8" s="109"/>
      <c r="V8" s="960">
        <f>SUM(M8:U13)</f>
        <v>32</v>
      </c>
      <c r="W8" s="169"/>
    </row>
    <row r="9" spans="1:23" s="39" customFormat="1" ht="14.25" customHeight="1" x14ac:dyDescent="0.15">
      <c r="A9" s="1025"/>
      <c r="B9" s="1026"/>
      <c r="C9" s="1030"/>
      <c r="D9" s="936" t="s">
        <v>19</v>
      </c>
      <c r="E9" s="937"/>
      <c r="F9" s="41" t="s">
        <v>186</v>
      </c>
      <c r="G9" s="41"/>
      <c r="H9" s="41"/>
      <c r="I9" s="41"/>
      <c r="J9" s="41"/>
      <c r="K9" s="110" t="s">
        <v>186</v>
      </c>
      <c r="L9" s="111" t="s">
        <v>760</v>
      </c>
      <c r="M9" s="179">
        <v>1</v>
      </c>
      <c r="N9" s="42"/>
      <c r="O9" s="42"/>
      <c r="P9" s="42"/>
      <c r="Q9" s="42"/>
      <c r="R9" s="42">
        <v>1</v>
      </c>
      <c r="S9" s="42"/>
      <c r="T9" s="1348"/>
      <c r="U9" s="113"/>
      <c r="V9" s="946"/>
      <c r="W9" s="170"/>
    </row>
    <row r="10" spans="1:23" s="39" customFormat="1" ht="14.25" customHeight="1" x14ac:dyDescent="0.15">
      <c r="A10" s="1025"/>
      <c r="B10" s="1026"/>
      <c r="C10" s="1030"/>
      <c r="D10" s="114"/>
      <c r="E10" s="713" t="s">
        <v>77</v>
      </c>
      <c r="F10" s="41"/>
      <c r="G10" s="41"/>
      <c r="H10" s="41"/>
      <c r="I10" s="41"/>
      <c r="J10" s="41"/>
      <c r="K10" s="110" t="s">
        <v>186</v>
      </c>
      <c r="L10" s="111" t="s">
        <v>760</v>
      </c>
      <c r="M10" s="112"/>
      <c r="N10" s="42"/>
      <c r="O10" s="42"/>
      <c r="P10" s="42"/>
      <c r="Q10" s="42"/>
      <c r="R10" s="42">
        <v>6</v>
      </c>
      <c r="S10" s="42"/>
      <c r="T10" s="1348">
        <v>2</v>
      </c>
      <c r="U10" s="113"/>
      <c r="V10" s="946"/>
      <c r="W10" s="170"/>
    </row>
    <row r="11" spans="1:23" s="39" customFormat="1" ht="14.25" customHeight="1" x14ac:dyDescent="0.15">
      <c r="A11" s="1025"/>
      <c r="B11" s="1026"/>
      <c r="C11" s="1030"/>
      <c r="D11" s="114"/>
      <c r="E11" s="713" t="s">
        <v>78</v>
      </c>
      <c r="F11" s="41"/>
      <c r="G11" s="41" t="s">
        <v>759</v>
      </c>
      <c r="H11" s="41" t="s">
        <v>759</v>
      </c>
      <c r="I11" s="41" t="s">
        <v>759</v>
      </c>
      <c r="J11" s="41"/>
      <c r="K11" s="110"/>
      <c r="L11" s="111"/>
      <c r="M11" s="112"/>
      <c r="N11" s="42">
        <v>2</v>
      </c>
      <c r="O11" s="42">
        <v>6</v>
      </c>
      <c r="P11" s="42">
        <v>4</v>
      </c>
      <c r="Q11" s="42"/>
      <c r="R11" s="42"/>
      <c r="S11" s="42"/>
      <c r="T11" s="1348"/>
      <c r="U11" s="113"/>
      <c r="V11" s="946"/>
      <c r="W11" s="170"/>
    </row>
    <row r="12" spans="1:23" s="39" customFormat="1" ht="14.25" customHeight="1" x14ac:dyDescent="0.15">
      <c r="A12" s="1025"/>
      <c r="B12" s="1026"/>
      <c r="C12" s="1030"/>
      <c r="D12" s="114"/>
      <c r="E12" s="713" t="s">
        <v>79</v>
      </c>
      <c r="F12" s="41" t="s">
        <v>186</v>
      </c>
      <c r="G12" s="41"/>
      <c r="H12" s="41"/>
      <c r="I12" s="41"/>
      <c r="J12" s="41"/>
      <c r="K12" s="110" t="s">
        <v>186</v>
      </c>
      <c r="L12" s="111" t="s">
        <v>760</v>
      </c>
      <c r="M12" s="179">
        <v>1</v>
      </c>
      <c r="N12" s="42"/>
      <c r="O12" s="42"/>
      <c r="P12" s="42"/>
      <c r="Q12" s="42"/>
      <c r="R12" s="42">
        <v>4</v>
      </c>
      <c r="S12" s="42"/>
      <c r="T12" s="1348"/>
      <c r="U12" s="113"/>
      <c r="V12" s="946"/>
      <c r="W12" s="170"/>
    </row>
    <row r="13" spans="1:23" s="39" customFormat="1" ht="14.25" customHeight="1" thickBot="1" x14ac:dyDescent="0.2">
      <c r="A13" s="1027"/>
      <c r="B13" s="1028"/>
      <c r="C13" s="1031"/>
      <c r="D13" s="115"/>
      <c r="E13" s="116" t="s">
        <v>80</v>
      </c>
      <c r="F13" s="117"/>
      <c r="G13" s="117"/>
      <c r="H13" s="117"/>
      <c r="I13" s="117"/>
      <c r="J13" s="117"/>
      <c r="K13" s="118" t="s">
        <v>186</v>
      </c>
      <c r="L13" s="119" t="s">
        <v>761</v>
      </c>
      <c r="M13" s="103"/>
      <c r="N13" s="120"/>
      <c r="O13" s="120"/>
      <c r="P13" s="120"/>
      <c r="Q13" s="120"/>
      <c r="R13" s="120">
        <v>4</v>
      </c>
      <c r="S13" s="120"/>
      <c r="T13" s="1349"/>
      <c r="U13" s="121"/>
      <c r="V13" s="947"/>
      <c r="W13" s="171"/>
    </row>
    <row r="14" spans="1:23" s="39" customFormat="1" ht="14.25" customHeight="1" x14ac:dyDescent="0.15">
      <c r="A14" s="1018" t="s">
        <v>762</v>
      </c>
      <c r="B14" s="1021" t="s">
        <v>763</v>
      </c>
      <c r="C14" s="1021" t="s">
        <v>764</v>
      </c>
      <c r="D14" s="958" t="s">
        <v>18</v>
      </c>
      <c r="E14" s="959"/>
      <c r="F14" s="104" t="s">
        <v>765</v>
      </c>
      <c r="G14" s="105"/>
      <c r="H14" s="105"/>
      <c r="I14" s="105"/>
      <c r="J14" s="105"/>
      <c r="K14" s="106"/>
      <c r="L14" s="107"/>
      <c r="M14" s="94">
        <v>1</v>
      </c>
      <c r="N14" s="108"/>
      <c r="O14" s="108"/>
      <c r="P14" s="108"/>
      <c r="Q14" s="108"/>
      <c r="R14" s="108"/>
      <c r="S14" s="108"/>
      <c r="T14" s="1347"/>
      <c r="U14" s="109"/>
      <c r="V14" s="960">
        <f>SUM(M14:U20)</f>
        <v>33</v>
      </c>
      <c r="W14" s="169"/>
    </row>
    <row r="15" spans="1:23" s="39" customFormat="1" ht="14.25" customHeight="1" x14ac:dyDescent="0.15">
      <c r="A15" s="1019"/>
      <c r="B15" s="949"/>
      <c r="C15" s="949"/>
      <c r="D15" s="936" t="s">
        <v>19</v>
      </c>
      <c r="E15" s="937"/>
      <c r="F15" s="41" t="s">
        <v>765</v>
      </c>
      <c r="G15" s="41"/>
      <c r="H15" s="41"/>
      <c r="I15" s="41"/>
      <c r="J15" s="41"/>
      <c r="K15" s="110" t="s">
        <v>186</v>
      </c>
      <c r="L15" s="111" t="s">
        <v>187</v>
      </c>
      <c r="M15" s="179">
        <v>1</v>
      </c>
      <c r="N15" s="42"/>
      <c r="O15" s="42"/>
      <c r="P15" s="42"/>
      <c r="Q15" s="42"/>
      <c r="R15" s="42">
        <v>1</v>
      </c>
      <c r="S15" s="42"/>
      <c r="T15" s="1348"/>
      <c r="U15" s="113"/>
      <c r="V15" s="946"/>
      <c r="W15" s="170"/>
    </row>
    <row r="16" spans="1:23" s="39" customFormat="1" ht="14.25" customHeight="1" x14ac:dyDescent="0.15">
      <c r="A16" s="1019"/>
      <c r="B16" s="949"/>
      <c r="C16" s="949"/>
      <c r="D16" s="122"/>
      <c r="E16" s="713" t="s">
        <v>81</v>
      </c>
      <c r="F16" s="41"/>
      <c r="G16" s="41"/>
      <c r="H16" s="41"/>
      <c r="I16" s="41"/>
      <c r="J16" s="41"/>
      <c r="K16" s="110" t="s">
        <v>186</v>
      </c>
      <c r="L16" s="111" t="s">
        <v>187</v>
      </c>
      <c r="M16" s="112"/>
      <c r="N16" s="42"/>
      <c r="O16" s="42"/>
      <c r="P16" s="42"/>
      <c r="Q16" s="42"/>
      <c r="R16" s="42">
        <v>2</v>
      </c>
      <c r="S16" s="42"/>
      <c r="T16" s="1348"/>
      <c r="U16" s="113"/>
      <c r="V16" s="946"/>
      <c r="W16" s="170"/>
    </row>
    <row r="17" spans="1:23" s="39" customFormat="1" ht="14.25" customHeight="1" x14ac:dyDescent="0.15">
      <c r="A17" s="1019"/>
      <c r="B17" s="949"/>
      <c r="C17" s="949"/>
      <c r="D17" s="122"/>
      <c r="E17" s="713" t="s">
        <v>766</v>
      </c>
      <c r="F17" s="41"/>
      <c r="G17" s="41"/>
      <c r="H17" s="41"/>
      <c r="I17" s="41" t="s">
        <v>765</v>
      </c>
      <c r="J17" s="41"/>
      <c r="K17" s="110" t="s">
        <v>186</v>
      </c>
      <c r="L17" s="111" t="s">
        <v>187</v>
      </c>
      <c r="M17" s="112"/>
      <c r="N17" s="42"/>
      <c r="O17" s="42"/>
      <c r="P17" s="42">
        <v>8</v>
      </c>
      <c r="Q17" s="42"/>
      <c r="R17" s="42">
        <v>12</v>
      </c>
      <c r="S17" s="42"/>
      <c r="T17" s="1348"/>
      <c r="U17" s="113"/>
      <c r="V17" s="946"/>
      <c r="W17" s="170"/>
    </row>
    <row r="18" spans="1:23" s="39" customFormat="1" ht="14.25" customHeight="1" x14ac:dyDescent="0.15">
      <c r="A18" s="1019"/>
      <c r="B18" s="949"/>
      <c r="C18" s="949"/>
      <c r="D18" s="122"/>
      <c r="E18" s="713" t="s">
        <v>91</v>
      </c>
      <c r="F18" s="41"/>
      <c r="G18" s="41"/>
      <c r="H18" s="41" t="s">
        <v>765</v>
      </c>
      <c r="I18" s="41"/>
      <c r="J18" s="41"/>
      <c r="K18" s="110"/>
      <c r="L18" s="111"/>
      <c r="M18" s="112"/>
      <c r="N18" s="42"/>
      <c r="O18" s="42">
        <v>2</v>
      </c>
      <c r="P18" s="42"/>
      <c r="Q18" s="42"/>
      <c r="R18" s="42"/>
      <c r="S18" s="42"/>
      <c r="T18" s="1348"/>
      <c r="U18" s="113"/>
      <c r="V18" s="946"/>
      <c r="W18" s="170"/>
    </row>
    <row r="19" spans="1:23" s="39" customFormat="1" ht="14.25" customHeight="1" x14ac:dyDescent="0.15">
      <c r="A19" s="1019"/>
      <c r="B19" s="949"/>
      <c r="C19" s="949"/>
      <c r="D19" s="122"/>
      <c r="E19" s="713" t="s">
        <v>79</v>
      </c>
      <c r="F19" s="41" t="s">
        <v>765</v>
      </c>
      <c r="G19" s="41"/>
      <c r="H19" s="41"/>
      <c r="I19" s="41"/>
      <c r="J19" s="41"/>
      <c r="K19" s="110" t="s">
        <v>186</v>
      </c>
      <c r="L19" s="111" t="s">
        <v>187</v>
      </c>
      <c r="M19" s="179">
        <v>1</v>
      </c>
      <c r="N19" s="42"/>
      <c r="O19" s="42"/>
      <c r="P19" s="42"/>
      <c r="Q19" s="42"/>
      <c r="R19" s="42">
        <v>4</v>
      </c>
      <c r="S19" s="42"/>
      <c r="T19" s="1348"/>
      <c r="U19" s="113"/>
      <c r="V19" s="946"/>
      <c r="W19" s="170"/>
    </row>
    <row r="20" spans="1:23" ht="14.25" customHeight="1" x14ac:dyDescent="0.15">
      <c r="A20" s="1019"/>
      <c r="B20" s="962"/>
      <c r="C20" s="962"/>
      <c r="D20" s="123"/>
      <c r="E20" s="124" t="s">
        <v>84</v>
      </c>
      <c r="F20" s="125" t="s">
        <v>765</v>
      </c>
      <c r="G20" s="125"/>
      <c r="H20" s="125"/>
      <c r="I20" s="125"/>
      <c r="J20" s="125"/>
      <c r="K20" s="126"/>
      <c r="L20" s="127"/>
      <c r="M20" s="128">
        <v>1</v>
      </c>
      <c r="N20" s="129"/>
      <c r="O20" s="129"/>
      <c r="P20" s="129"/>
      <c r="Q20" s="129"/>
      <c r="R20" s="129"/>
      <c r="S20" s="129"/>
      <c r="T20" s="1350"/>
      <c r="U20" s="130"/>
      <c r="V20" s="961"/>
      <c r="W20" s="172" t="s">
        <v>203</v>
      </c>
    </row>
    <row r="21" spans="1:23" ht="14.25" customHeight="1" x14ac:dyDescent="0.15">
      <c r="A21" s="1019"/>
      <c r="B21" s="948" t="s">
        <v>767</v>
      </c>
      <c r="C21" s="948" t="s">
        <v>204</v>
      </c>
      <c r="D21" s="1010" t="s">
        <v>18</v>
      </c>
      <c r="E21" s="1011"/>
      <c r="F21" s="131" t="s">
        <v>765</v>
      </c>
      <c r="G21" s="132"/>
      <c r="H21" s="132"/>
      <c r="I21" s="132"/>
      <c r="J21" s="132"/>
      <c r="K21" s="133"/>
      <c r="L21" s="134"/>
      <c r="M21" s="180">
        <v>1</v>
      </c>
      <c r="N21" s="135"/>
      <c r="O21" s="135"/>
      <c r="P21" s="135"/>
      <c r="Q21" s="136"/>
      <c r="R21" s="135"/>
      <c r="S21" s="135"/>
      <c r="T21" s="1351"/>
      <c r="U21" s="137"/>
      <c r="V21" s="963">
        <f>SUM(M21:U27)</f>
        <v>122</v>
      </c>
      <c r="W21" s="173"/>
    </row>
    <row r="22" spans="1:23" ht="14.25" customHeight="1" x14ac:dyDescent="0.15">
      <c r="A22" s="1019"/>
      <c r="B22" s="949"/>
      <c r="C22" s="949"/>
      <c r="D22" s="936" t="s">
        <v>19</v>
      </c>
      <c r="E22" s="937"/>
      <c r="F22" s="111" t="s">
        <v>186</v>
      </c>
      <c r="G22" s="44"/>
      <c r="H22" s="44"/>
      <c r="I22" s="44"/>
      <c r="J22" s="44"/>
      <c r="K22" s="110"/>
      <c r="L22" s="111"/>
      <c r="M22" s="179">
        <v>1</v>
      </c>
      <c r="N22" s="42"/>
      <c r="O22" s="42"/>
      <c r="P22" s="42"/>
      <c r="Q22" s="43"/>
      <c r="R22" s="42"/>
      <c r="S22" s="42"/>
      <c r="T22" s="1352"/>
      <c r="U22" s="138"/>
      <c r="V22" s="964"/>
      <c r="W22" s="170"/>
    </row>
    <row r="23" spans="1:23" ht="14.25" customHeight="1" x14ac:dyDescent="0.15">
      <c r="A23" s="1019"/>
      <c r="B23" s="949"/>
      <c r="C23" s="949"/>
      <c r="D23" s="122"/>
      <c r="E23" s="139" t="s">
        <v>205</v>
      </c>
      <c r="F23" s="111" t="s">
        <v>186</v>
      </c>
      <c r="G23" s="44"/>
      <c r="H23" s="44"/>
      <c r="I23" s="44"/>
      <c r="J23" s="44"/>
      <c r="K23" s="110"/>
      <c r="L23" s="111" t="s">
        <v>186</v>
      </c>
      <c r="M23" s="179">
        <v>8</v>
      </c>
      <c r="N23" s="42"/>
      <c r="O23" s="42"/>
      <c r="P23" s="42"/>
      <c r="Q23" s="43"/>
      <c r="R23" s="42"/>
      <c r="S23" s="715">
        <v>100</v>
      </c>
      <c r="T23" s="1352"/>
      <c r="U23" s="138"/>
      <c r="V23" s="964"/>
      <c r="W23" s="170"/>
    </row>
    <row r="24" spans="1:23" ht="14.25" customHeight="1" x14ac:dyDescent="0.15">
      <c r="A24" s="1019"/>
      <c r="B24" s="949"/>
      <c r="C24" s="949"/>
      <c r="D24" s="122"/>
      <c r="E24" s="139" t="s">
        <v>82</v>
      </c>
      <c r="F24" s="44"/>
      <c r="G24" s="44"/>
      <c r="H24" s="44"/>
      <c r="I24" s="44"/>
      <c r="J24" s="41" t="s">
        <v>765</v>
      </c>
      <c r="K24" s="110"/>
      <c r="L24" s="111"/>
      <c r="M24" s="140"/>
      <c r="N24" s="45"/>
      <c r="O24" s="45"/>
      <c r="P24" s="45"/>
      <c r="Q24" s="46">
        <v>2</v>
      </c>
      <c r="R24" s="46"/>
      <c r="S24" s="46">
        <v>2</v>
      </c>
      <c r="T24" s="1353"/>
      <c r="U24" s="141"/>
      <c r="V24" s="964"/>
      <c r="W24" s="170" t="s">
        <v>76</v>
      </c>
    </row>
    <row r="25" spans="1:23" ht="14.25" customHeight="1" x14ac:dyDescent="0.15">
      <c r="A25" s="1019"/>
      <c r="B25" s="949"/>
      <c r="C25" s="949"/>
      <c r="D25" s="122"/>
      <c r="E25" s="713" t="s">
        <v>184</v>
      </c>
      <c r="F25" s="41"/>
      <c r="G25" s="41"/>
      <c r="H25" s="41"/>
      <c r="I25" s="41"/>
      <c r="J25" s="41"/>
      <c r="K25" s="110"/>
      <c r="L25" s="111" t="s">
        <v>186</v>
      </c>
      <c r="M25" s="140"/>
      <c r="N25" s="45"/>
      <c r="O25" s="45"/>
      <c r="P25" s="45"/>
      <c r="Q25" s="46"/>
      <c r="R25" s="46"/>
      <c r="S25" s="46">
        <v>4</v>
      </c>
      <c r="T25" s="1353"/>
      <c r="U25" s="141"/>
      <c r="V25" s="964"/>
      <c r="W25" s="170"/>
    </row>
    <row r="26" spans="1:23" ht="14.25" customHeight="1" x14ac:dyDescent="0.15">
      <c r="A26" s="1019"/>
      <c r="B26" s="949"/>
      <c r="C26" s="949"/>
      <c r="D26" s="122"/>
      <c r="E26" s="718" t="s">
        <v>773</v>
      </c>
      <c r="F26" s="41"/>
      <c r="G26" s="41"/>
      <c r="H26" s="41"/>
      <c r="I26" s="41"/>
      <c r="J26" s="41"/>
      <c r="K26" s="110"/>
      <c r="L26" s="111"/>
      <c r="M26" s="140"/>
      <c r="N26" s="45"/>
      <c r="O26" s="45"/>
      <c r="P26" s="45"/>
      <c r="Q26" s="46"/>
      <c r="R26" s="46"/>
      <c r="S26" s="46"/>
      <c r="T26" s="1362">
        <v>1</v>
      </c>
      <c r="U26" s="141"/>
      <c r="V26" s="964"/>
      <c r="W26" s="738" t="s">
        <v>771</v>
      </c>
    </row>
    <row r="27" spans="1:23" ht="14.25" customHeight="1" thickBot="1" x14ac:dyDescent="0.2">
      <c r="A27" s="1020"/>
      <c r="B27" s="950"/>
      <c r="C27" s="950"/>
      <c r="D27" s="154"/>
      <c r="E27" s="714" t="s">
        <v>206</v>
      </c>
      <c r="F27" s="148"/>
      <c r="G27" s="148"/>
      <c r="H27" s="148"/>
      <c r="I27" s="148"/>
      <c r="J27" s="148"/>
      <c r="K27" s="149"/>
      <c r="L27" s="150"/>
      <c r="M27" s="174">
        <v>1</v>
      </c>
      <c r="N27" s="175"/>
      <c r="O27" s="175"/>
      <c r="P27" s="175"/>
      <c r="Q27" s="152"/>
      <c r="R27" s="152"/>
      <c r="S27" s="152"/>
      <c r="T27" s="1354">
        <v>2</v>
      </c>
      <c r="U27" s="176"/>
      <c r="V27" s="1022"/>
      <c r="W27" s="177"/>
    </row>
    <row r="28" spans="1:23" ht="14.25" customHeight="1" x14ac:dyDescent="0.15">
      <c r="A28" s="1012" t="s">
        <v>14</v>
      </c>
      <c r="B28" s="1015" t="s">
        <v>763</v>
      </c>
      <c r="C28" s="1015" t="s">
        <v>764</v>
      </c>
      <c r="D28" s="943" t="s">
        <v>18</v>
      </c>
      <c r="E28" s="944"/>
      <c r="F28" s="142" t="s">
        <v>765</v>
      </c>
      <c r="G28" s="142"/>
      <c r="H28" s="142"/>
      <c r="I28" s="142"/>
      <c r="J28" s="142"/>
      <c r="K28" s="143"/>
      <c r="L28" s="144"/>
      <c r="M28" s="145">
        <v>1</v>
      </c>
      <c r="N28" s="146"/>
      <c r="O28" s="146"/>
      <c r="P28" s="146"/>
      <c r="Q28" s="146"/>
      <c r="R28" s="146"/>
      <c r="S28" s="146"/>
      <c r="T28" s="1355"/>
      <c r="U28" s="147"/>
      <c r="V28" s="938">
        <f>SUM(M28:U33)</f>
        <v>9</v>
      </c>
      <c r="W28" s="1007" t="s">
        <v>203</v>
      </c>
    </row>
    <row r="29" spans="1:23" ht="14.25" customHeight="1" x14ac:dyDescent="0.15">
      <c r="A29" s="1013"/>
      <c r="B29" s="1016"/>
      <c r="C29" s="1016"/>
      <c r="D29" s="932" t="s">
        <v>19</v>
      </c>
      <c r="E29" s="933"/>
      <c r="F29" s="148"/>
      <c r="G29" s="148"/>
      <c r="H29" s="148"/>
      <c r="I29" s="148"/>
      <c r="J29" s="148"/>
      <c r="K29" s="149" t="s">
        <v>186</v>
      </c>
      <c r="L29" s="150" t="s">
        <v>187</v>
      </c>
      <c r="M29" s="151"/>
      <c r="N29" s="152"/>
      <c r="O29" s="152"/>
      <c r="P29" s="152"/>
      <c r="Q29" s="152"/>
      <c r="R29" s="152">
        <v>1</v>
      </c>
      <c r="S29" s="152"/>
      <c r="T29" s="1356"/>
      <c r="U29" s="153"/>
      <c r="V29" s="939"/>
      <c r="W29" s="1008"/>
    </row>
    <row r="30" spans="1:23" ht="14.25" customHeight="1" x14ac:dyDescent="0.15">
      <c r="A30" s="1013"/>
      <c r="B30" s="1016"/>
      <c r="C30" s="1016"/>
      <c r="D30" s="154"/>
      <c r="E30" s="714" t="s">
        <v>81</v>
      </c>
      <c r="F30" s="148"/>
      <c r="G30" s="148"/>
      <c r="H30" s="148"/>
      <c r="I30" s="148"/>
      <c r="J30" s="148"/>
      <c r="K30" s="149" t="s">
        <v>186</v>
      </c>
      <c r="L30" s="150" t="s">
        <v>187</v>
      </c>
      <c r="M30" s="151"/>
      <c r="N30" s="152"/>
      <c r="O30" s="152"/>
      <c r="P30" s="152"/>
      <c r="Q30" s="152"/>
      <c r="R30" s="152">
        <v>1</v>
      </c>
      <c r="S30" s="152"/>
      <c r="T30" s="1356"/>
      <c r="U30" s="153"/>
      <c r="V30" s="939"/>
      <c r="W30" s="1008"/>
    </row>
    <row r="31" spans="1:23" ht="14.25" customHeight="1" x14ac:dyDescent="0.15">
      <c r="A31" s="1013"/>
      <c r="B31" s="1016"/>
      <c r="C31" s="1016"/>
      <c r="D31" s="154"/>
      <c r="E31" s="714" t="s">
        <v>766</v>
      </c>
      <c r="F31" s="148"/>
      <c r="G31" s="148"/>
      <c r="H31" s="148"/>
      <c r="I31" s="148" t="s">
        <v>765</v>
      </c>
      <c r="J31" s="148"/>
      <c r="K31" s="149" t="s">
        <v>186</v>
      </c>
      <c r="L31" s="150" t="s">
        <v>187</v>
      </c>
      <c r="M31" s="151"/>
      <c r="N31" s="152"/>
      <c r="O31" s="152"/>
      <c r="P31" s="152">
        <v>1</v>
      </c>
      <c r="Q31" s="152"/>
      <c r="R31" s="152">
        <v>2</v>
      </c>
      <c r="S31" s="152"/>
      <c r="T31" s="1356"/>
      <c r="U31" s="153"/>
      <c r="V31" s="939"/>
      <c r="W31" s="1008"/>
    </row>
    <row r="32" spans="1:23" ht="14.25" customHeight="1" x14ac:dyDescent="0.15">
      <c r="A32" s="1013"/>
      <c r="B32" s="1016"/>
      <c r="C32" s="1016"/>
      <c r="D32" s="154"/>
      <c r="E32" s="714" t="s">
        <v>91</v>
      </c>
      <c r="F32" s="148"/>
      <c r="G32" s="148"/>
      <c r="H32" s="148" t="s">
        <v>765</v>
      </c>
      <c r="I32" s="148"/>
      <c r="J32" s="148"/>
      <c r="K32" s="149"/>
      <c r="L32" s="150"/>
      <c r="M32" s="151"/>
      <c r="N32" s="152"/>
      <c r="O32" s="152">
        <v>1</v>
      </c>
      <c r="P32" s="152"/>
      <c r="Q32" s="152"/>
      <c r="R32" s="152"/>
      <c r="S32" s="152"/>
      <c r="T32" s="1356"/>
      <c r="U32" s="153"/>
      <c r="V32" s="939"/>
      <c r="W32" s="1008"/>
    </row>
    <row r="33" spans="1:23" ht="14.25" customHeight="1" x14ac:dyDescent="0.15">
      <c r="A33" s="1013"/>
      <c r="B33" s="1017"/>
      <c r="C33" s="1017"/>
      <c r="D33" s="123"/>
      <c r="E33" s="155" t="s">
        <v>79</v>
      </c>
      <c r="F33" s="156"/>
      <c r="G33" s="156"/>
      <c r="H33" s="156"/>
      <c r="I33" s="156"/>
      <c r="J33" s="156"/>
      <c r="K33" s="126" t="s">
        <v>186</v>
      </c>
      <c r="L33" s="127" t="s">
        <v>187</v>
      </c>
      <c r="M33" s="128"/>
      <c r="N33" s="129"/>
      <c r="O33" s="129"/>
      <c r="P33" s="129"/>
      <c r="Q33" s="129"/>
      <c r="R33" s="129">
        <v>2</v>
      </c>
      <c r="S33" s="129"/>
      <c r="T33" s="1350"/>
      <c r="U33" s="130"/>
      <c r="V33" s="940"/>
      <c r="W33" s="1009"/>
    </row>
    <row r="34" spans="1:23" ht="14.25" customHeight="1" x14ac:dyDescent="0.15">
      <c r="A34" s="1013"/>
      <c r="B34" s="948" t="s">
        <v>767</v>
      </c>
      <c r="C34" s="948" t="s">
        <v>204</v>
      </c>
      <c r="D34" s="1010" t="s">
        <v>18</v>
      </c>
      <c r="E34" s="1011"/>
      <c r="F34" s="157" t="s">
        <v>765</v>
      </c>
      <c r="G34" s="158"/>
      <c r="H34" s="158"/>
      <c r="I34" s="158"/>
      <c r="J34" s="158"/>
      <c r="K34" s="133"/>
      <c r="L34" s="134"/>
      <c r="M34" s="180">
        <v>1</v>
      </c>
      <c r="N34" s="135"/>
      <c r="O34" s="135"/>
      <c r="P34" s="135"/>
      <c r="Q34" s="136"/>
      <c r="R34" s="135"/>
      <c r="S34" s="135"/>
      <c r="T34" s="1351"/>
      <c r="U34" s="137"/>
      <c r="V34" s="945">
        <f>SUM(M34:U38)</f>
        <v>18</v>
      </c>
      <c r="W34" s="173"/>
    </row>
    <row r="35" spans="1:23" ht="14.25" customHeight="1" x14ac:dyDescent="0.15">
      <c r="A35" s="1013"/>
      <c r="B35" s="949"/>
      <c r="C35" s="949"/>
      <c r="D35" s="936" t="s">
        <v>19</v>
      </c>
      <c r="E35" s="937"/>
      <c r="F35" s="41"/>
      <c r="G35" s="41"/>
      <c r="H35" s="41"/>
      <c r="I35" s="41"/>
      <c r="J35" s="41" t="s">
        <v>765</v>
      </c>
      <c r="K35" s="41" t="s">
        <v>765</v>
      </c>
      <c r="L35" s="111" t="s">
        <v>187</v>
      </c>
      <c r="M35" s="112"/>
      <c r="N35" s="42"/>
      <c r="O35" s="42"/>
      <c r="P35" s="42"/>
      <c r="Q35" s="43">
        <v>1</v>
      </c>
      <c r="R35" s="42">
        <v>1</v>
      </c>
      <c r="S35" s="42"/>
      <c r="T35" s="1352"/>
      <c r="U35" s="138"/>
      <c r="V35" s="946"/>
      <c r="W35" s="170"/>
    </row>
    <row r="36" spans="1:23" ht="14.25" customHeight="1" x14ac:dyDescent="0.15">
      <c r="A36" s="1013"/>
      <c r="B36" s="949"/>
      <c r="C36" s="949"/>
      <c r="D36" s="122"/>
      <c r="E36" s="139" t="s">
        <v>207</v>
      </c>
      <c r="F36" s="44"/>
      <c r="G36" s="44"/>
      <c r="H36" s="44"/>
      <c r="I36" s="44"/>
      <c r="J36" s="41" t="s">
        <v>765</v>
      </c>
      <c r="K36" s="110"/>
      <c r="L36" s="111" t="s">
        <v>186</v>
      </c>
      <c r="M36" s="112"/>
      <c r="N36" s="42"/>
      <c r="O36" s="42"/>
      <c r="P36" s="42"/>
      <c r="Q36" s="43">
        <v>1</v>
      </c>
      <c r="R36" s="42"/>
      <c r="S36" s="42">
        <v>9</v>
      </c>
      <c r="T36" s="1352"/>
      <c r="U36" s="138"/>
      <c r="V36" s="946"/>
      <c r="W36" s="170" t="s">
        <v>201</v>
      </c>
    </row>
    <row r="37" spans="1:23" ht="14.25" customHeight="1" x14ac:dyDescent="0.15">
      <c r="A37" s="1013"/>
      <c r="B37" s="949"/>
      <c r="C37" s="949"/>
      <c r="D37" s="719"/>
      <c r="E37" s="735" t="s">
        <v>184</v>
      </c>
      <c r="F37" s="721"/>
      <c r="G37" s="721"/>
      <c r="H37" s="721"/>
      <c r="I37" s="721"/>
      <c r="J37" s="736"/>
      <c r="K37" s="722"/>
      <c r="L37" s="723" t="s">
        <v>186</v>
      </c>
      <c r="M37" s="724"/>
      <c r="N37" s="725"/>
      <c r="O37" s="725"/>
      <c r="P37" s="725"/>
      <c r="Q37" s="726"/>
      <c r="R37" s="725"/>
      <c r="S37" s="725">
        <v>4</v>
      </c>
      <c r="T37" s="1357"/>
      <c r="U37" s="727"/>
      <c r="V37" s="946"/>
      <c r="W37" s="728"/>
    </row>
    <row r="38" spans="1:23" ht="14.25" customHeight="1" thickBot="1" x14ac:dyDescent="0.2">
      <c r="A38" s="1014"/>
      <c r="B38" s="950"/>
      <c r="C38" s="950"/>
      <c r="D38" s="159"/>
      <c r="E38" s="737" t="s">
        <v>773</v>
      </c>
      <c r="F38" s="160"/>
      <c r="G38" s="160"/>
      <c r="H38" s="160"/>
      <c r="I38" s="160"/>
      <c r="J38" s="160"/>
      <c r="K38" s="118"/>
      <c r="L38" s="119"/>
      <c r="M38" s="103"/>
      <c r="N38" s="120"/>
      <c r="O38" s="120"/>
      <c r="P38" s="120"/>
      <c r="Q38" s="161"/>
      <c r="R38" s="120"/>
      <c r="S38" s="120"/>
      <c r="T38" s="1363">
        <v>1</v>
      </c>
      <c r="U38" s="734"/>
      <c r="V38" s="947"/>
      <c r="W38" s="739" t="s">
        <v>771</v>
      </c>
    </row>
    <row r="39" spans="1:23" ht="18" customHeight="1" thickBot="1" x14ac:dyDescent="0.2">
      <c r="A39" s="1004" t="s">
        <v>88</v>
      </c>
      <c r="B39" s="1005"/>
      <c r="C39" s="1005"/>
      <c r="D39" s="1005"/>
      <c r="E39" s="1005"/>
      <c r="F39" s="1005"/>
      <c r="G39" s="1005"/>
      <c r="H39" s="1005"/>
      <c r="I39" s="1005"/>
      <c r="J39" s="1005"/>
      <c r="K39" s="1005"/>
      <c r="L39" s="1006"/>
      <c r="M39" s="162">
        <f>SUM(M6:M38)</f>
        <v>21</v>
      </c>
      <c r="N39" s="163">
        <f t="shared" ref="N39:V39" si="0">SUM(N6:N38)</f>
        <v>2</v>
      </c>
      <c r="O39" s="163">
        <f t="shared" si="0"/>
        <v>9</v>
      </c>
      <c r="P39" s="163">
        <f t="shared" si="0"/>
        <v>13</v>
      </c>
      <c r="Q39" s="163">
        <f t="shared" si="0"/>
        <v>4</v>
      </c>
      <c r="R39" s="163">
        <f t="shared" si="0"/>
        <v>42</v>
      </c>
      <c r="S39" s="163">
        <f t="shared" si="0"/>
        <v>119</v>
      </c>
      <c r="T39" s="1359">
        <f t="shared" si="0"/>
        <v>7</v>
      </c>
      <c r="U39" s="164">
        <f>SUM(U6:U38)</f>
        <v>0</v>
      </c>
      <c r="V39" s="178">
        <f>SUM(V6:V38)</f>
        <v>217</v>
      </c>
      <c r="W39" s="575"/>
    </row>
    <row r="40" spans="1:23" ht="18" customHeight="1" x14ac:dyDescent="0.15">
      <c r="A40" s="38" t="s">
        <v>188</v>
      </c>
      <c r="V40" s="38">
        <f>V39-13</f>
        <v>204</v>
      </c>
    </row>
    <row r="41" spans="1:23" ht="18" customHeight="1" x14ac:dyDescent="0.15"/>
    <row r="42" spans="1:23" ht="18" customHeight="1" x14ac:dyDescent="0.15"/>
    <row r="43" spans="1:23" ht="21.75" customHeight="1" thickBot="1" x14ac:dyDescent="0.2">
      <c r="A43" s="672" t="s">
        <v>736</v>
      </c>
      <c r="B43" s="82"/>
      <c r="C43" s="82"/>
      <c r="D43" s="82"/>
      <c r="E43" s="82"/>
      <c r="F43" s="83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</row>
    <row r="44" spans="1:23" s="39" customFormat="1" ht="18" customHeight="1" x14ac:dyDescent="0.15">
      <c r="A44" s="991" t="s">
        <v>73</v>
      </c>
      <c r="B44" s="1044"/>
      <c r="C44" s="1049" t="s">
        <v>87</v>
      </c>
      <c r="D44" s="987" t="s">
        <v>74</v>
      </c>
      <c r="E44" s="992"/>
      <c r="F44" s="991" t="s">
        <v>180</v>
      </c>
      <c r="G44" s="988"/>
      <c r="H44" s="988"/>
      <c r="I44" s="988"/>
      <c r="J44" s="988"/>
      <c r="K44" s="988"/>
      <c r="L44" s="992"/>
      <c r="M44" s="1054" t="s">
        <v>181</v>
      </c>
      <c r="N44" s="1055"/>
      <c r="O44" s="1055"/>
      <c r="P44" s="1055"/>
      <c r="Q44" s="1055"/>
      <c r="R44" s="1055"/>
      <c r="S44" s="1055"/>
      <c r="T44" s="1055"/>
      <c r="U44" s="1056"/>
      <c r="V44" s="1035" t="s">
        <v>83</v>
      </c>
      <c r="W44" s="1035" t="s">
        <v>159</v>
      </c>
    </row>
    <row r="45" spans="1:23" s="39" customFormat="1" ht="15" customHeight="1" x14ac:dyDescent="0.15">
      <c r="A45" s="1045"/>
      <c r="B45" s="1046"/>
      <c r="C45" s="1050"/>
      <c r="D45" s="989"/>
      <c r="E45" s="993"/>
      <c r="F45" s="994" t="s">
        <v>182</v>
      </c>
      <c r="G45" s="1038" t="s">
        <v>208</v>
      </c>
      <c r="H45" s="1039"/>
      <c r="I45" s="1040"/>
      <c r="J45" s="1038" t="s">
        <v>209</v>
      </c>
      <c r="K45" s="1039"/>
      <c r="L45" s="1041"/>
      <c r="M45" s="1000" t="s">
        <v>182</v>
      </c>
      <c r="N45" s="1038" t="s">
        <v>208</v>
      </c>
      <c r="O45" s="1039"/>
      <c r="P45" s="1040"/>
      <c r="Q45" s="1038" t="s">
        <v>209</v>
      </c>
      <c r="R45" s="1039"/>
      <c r="S45" s="1040"/>
      <c r="T45" s="1360" t="s">
        <v>198</v>
      </c>
      <c r="U45" s="1042" t="s">
        <v>784</v>
      </c>
      <c r="V45" s="1036"/>
      <c r="W45" s="1036"/>
    </row>
    <row r="46" spans="1:23" s="39" customFormat="1" ht="15" customHeight="1" thickBot="1" x14ac:dyDescent="0.2">
      <c r="A46" s="1047"/>
      <c r="B46" s="1048"/>
      <c r="C46" s="1051"/>
      <c r="D46" s="1052"/>
      <c r="E46" s="1053"/>
      <c r="F46" s="995"/>
      <c r="G46" s="571" t="s">
        <v>75</v>
      </c>
      <c r="H46" s="571" t="s">
        <v>197</v>
      </c>
      <c r="I46" s="571" t="s">
        <v>210</v>
      </c>
      <c r="J46" s="572" t="s">
        <v>179</v>
      </c>
      <c r="K46" s="571" t="s">
        <v>211</v>
      </c>
      <c r="L46" s="573" t="s">
        <v>212</v>
      </c>
      <c r="M46" s="1001"/>
      <c r="N46" s="87" t="s">
        <v>75</v>
      </c>
      <c r="O46" s="87" t="s">
        <v>197</v>
      </c>
      <c r="P46" s="87" t="s">
        <v>168</v>
      </c>
      <c r="Q46" s="574" t="s">
        <v>179</v>
      </c>
      <c r="R46" s="87" t="s">
        <v>211</v>
      </c>
      <c r="S46" s="87" t="s">
        <v>213</v>
      </c>
      <c r="T46" s="1361"/>
      <c r="U46" s="1043"/>
      <c r="V46" s="1037"/>
      <c r="W46" s="1037"/>
    </row>
    <row r="47" spans="1:23" s="39" customFormat="1" ht="14.25" customHeight="1" x14ac:dyDescent="0.15">
      <c r="A47" s="1023" t="s">
        <v>89</v>
      </c>
      <c r="B47" s="1024"/>
      <c r="C47" s="1029" t="s">
        <v>199</v>
      </c>
      <c r="D47" s="975" t="s">
        <v>18</v>
      </c>
      <c r="E47" s="976"/>
      <c r="F47" s="88" t="s">
        <v>183</v>
      </c>
      <c r="G47" s="89"/>
      <c r="H47" s="89"/>
      <c r="I47" s="89"/>
      <c r="J47" s="89"/>
      <c r="K47" s="89"/>
      <c r="L47" s="90"/>
      <c r="M47" s="91">
        <v>1</v>
      </c>
      <c r="N47" s="92"/>
      <c r="O47" s="92"/>
      <c r="P47" s="92"/>
      <c r="Q47" s="92"/>
      <c r="R47" s="92"/>
      <c r="S47" s="92"/>
      <c r="T47" s="1345"/>
      <c r="U47" s="93"/>
      <c r="V47" s="977">
        <f>SUM(M47:U48)</f>
        <v>3</v>
      </c>
      <c r="W47" s="1033" t="s">
        <v>731</v>
      </c>
    </row>
    <row r="48" spans="1:23" s="39" customFormat="1" ht="14.25" customHeight="1" thickBot="1" x14ac:dyDescent="0.2">
      <c r="A48" s="1027"/>
      <c r="B48" s="1028"/>
      <c r="C48" s="1031"/>
      <c r="D48" s="95"/>
      <c r="E48" s="96" t="s">
        <v>184</v>
      </c>
      <c r="F48" s="97"/>
      <c r="G48" s="98"/>
      <c r="H48" s="98"/>
      <c r="I48" s="98"/>
      <c r="J48" s="98"/>
      <c r="K48" s="98" t="s">
        <v>183</v>
      </c>
      <c r="L48" s="99"/>
      <c r="M48" s="100"/>
      <c r="N48" s="101"/>
      <c r="O48" s="101"/>
      <c r="P48" s="101"/>
      <c r="Q48" s="101"/>
      <c r="R48" s="101">
        <v>1</v>
      </c>
      <c r="S48" s="101"/>
      <c r="T48" s="1346">
        <v>1</v>
      </c>
      <c r="U48" s="102"/>
      <c r="V48" s="1032"/>
      <c r="W48" s="1034"/>
    </row>
    <row r="49" spans="1:23" s="39" customFormat="1" ht="14.25" customHeight="1" x14ac:dyDescent="0.15">
      <c r="A49" s="1023" t="s">
        <v>17</v>
      </c>
      <c r="B49" s="1024"/>
      <c r="C49" s="1029" t="s">
        <v>199</v>
      </c>
      <c r="D49" s="958" t="s">
        <v>18</v>
      </c>
      <c r="E49" s="959"/>
      <c r="F49" s="104" t="s">
        <v>183</v>
      </c>
      <c r="G49" s="105"/>
      <c r="H49" s="105"/>
      <c r="I49" s="105"/>
      <c r="J49" s="105"/>
      <c r="K49" s="106"/>
      <c r="L49" s="107"/>
      <c r="M49" s="94">
        <v>1</v>
      </c>
      <c r="N49" s="108"/>
      <c r="O49" s="108"/>
      <c r="P49" s="108"/>
      <c r="Q49" s="108"/>
      <c r="R49" s="108"/>
      <c r="S49" s="108"/>
      <c r="T49" s="1347"/>
      <c r="U49" s="109"/>
      <c r="V49" s="960">
        <f>SUM(M49:U54)</f>
        <v>32</v>
      </c>
      <c r="W49" s="169"/>
    </row>
    <row r="50" spans="1:23" s="39" customFormat="1" ht="14.25" customHeight="1" x14ac:dyDescent="0.15">
      <c r="A50" s="1025"/>
      <c r="B50" s="1026"/>
      <c r="C50" s="1030"/>
      <c r="D50" s="936" t="s">
        <v>19</v>
      </c>
      <c r="E50" s="937"/>
      <c r="F50" s="41" t="s">
        <v>186</v>
      </c>
      <c r="G50" s="41"/>
      <c r="H50" s="41"/>
      <c r="I50" s="41"/>
      <c r="J50" s="41"/>
      <c r="K50" s="110" t="s">
        <v>186</v>
      </c>
      <c r="L50" s="111" t="s">
        <v>185</v>
      </c>
      <c r="M50" s="179">
        <v>1</v>
      </c>
      <c r="N50" s="42"/>
      <c r="O50" s="42"/>
      <c r="P50" s="42"/>
      <c r="Q50" s="42"/>
      <c r="R50" s="42">
        <v>1</v>
      </c>
      <c r="S50" s="42"/>
      <c r="T50" s="1348"/>
      <c r="U50" s="113"/>
      <c r="V50" s="946"/>
      <c r="W50" s="170"/>
    </row>
    <row r="51" spans="1:23" s="39" customFormat="1" ht="14.25" customHeight="1" x14ac:dyDescent="0.15">
      <c r="A51" s="1025"/>
      <c r="B51" s="1026"/>
      <c r="C51" s="1030"/>
      <c r="D51" s="114"/>
      <c r="E51" s="570" t="s">
        <v>77</v>
      </c>
      <c r="F51" s="41"/>
      <c r="G51" s="41"/>
      <c r="H51" s="41"/>
      <c r="I51" s="41"/>
      <c r="J51" s="41"/>
      <c r="K51" s="110" t="s">
        <v>186</v>
      </c>
      <c r="L51" s="111" t="s">
        <v>185</v>
      </c>
      <c r="M51" s="112"/>
      <c r="N51" s="42"/>
      <c r="O51" s="42"/>
      <c r="P51" s="42"/>
      <c r="Q51" s="42"/>
      <c r="R51" s="42">
        <v>6</v>
      </c>
      <c r="S51" s="42"/>
      <c r="T51" s="1348">
        <v>2</v>
      </c>
      <c r="U51" s="113"/>
      <c r="V51" s="946"/>
      <c r="W51" s="170"/>
    </row>
    <row r="52" spans="1:23" s="39" customFormat="1" ht="14.25" customHeight="1" x14ac:dyDescent="0.15">
      <c r="A52" s="1025"/>
      <c r="B52" s="1026"/>
      <c r="C52" s="1030"/>
      <c r="D52" s="114"/>
      <c r="E52" s="570" t="s">
        <v>78</v>
      </c>
      <c r="F52" s="41"/>
      <c r="G52" s="41" t="s">
        <v>183</v>
      </c>
      <c r="H52" s="41" t="s">
        <v>183</v>
      </c>
      <c r="I52" s="41" t="s">
        <v>183</v>
      </c>
      <c r="J52" s="41"/>
      <c r="K52" s="110"/>
      <c r="L52" s="111"/>
      <c r="M52" s="112"/>
      <c r="N52" s="42">
        <v>2</v>
      </c>
      <c r="O52" s="42">
        <v>6</v>
      </c>
      <c r="P52" s="42">
        <v>4</v>
      </c>
      <c r="Q52" s="42"/>
      <c r="R52" s="42"/>
      <c r="S52" s="42"/>
      <c r="T52" s="1348"/>
      <c r="U52" s="113"/>
      <c r="V52" s="946"/>
      <c r="W52" s="170"/>
    </row>
    <row r="53" spans="1:23" s="39" customFormat="1" ht="14.25" customHeight="1" x14ac:dyDescent="0.15">
      <c r="A53" s="1025"/>
      <c r="B53" s="1026"/>
      <c r="C53" s="1030"/>
      <c r="D53" s="114"/>
      <c r="E53" s="570" t="s">
        <v>79</v>
      </c>
      <c r="F53" s="41" t="s">
        <v>186</v>
      </c>
      <c r="G53" s="41"/>
      <c r="H53" s="41"/>
      <c r="I53" s="41"/>
      <c r="J53" s="41"/>
      <c r="K53" s="110" t="s">
        <v>186</v>
      </c>
      <c r="L53" s="111" t="s">
        <v>185</v>
      </c>
      <c r="M53" s="179">
        <v>1</v>
      </c>
      <c r="N53" s="42"/>
      <c r="O53" s="42"/>
      <c r="P53" s="42"/>
      <c r="Q53" s="42"/>
      <c r="R53" s="42">
        <v>4</v>
      </c>
      <c r="S53" s="42"/>
      <c r="T53" s="1348"/>
      <c r="U53" s="113"/>
      <c r="V53" s="946"/>
      <c r="W53" s="170"/>
    </row>
    <row r="54" spans="1:23" s="39" customFormat="1" ht="14.25" customHeight="1" thickBot="1" x14ac:dyDescent="0.2">
      <c r="A54" s="1027"/>
      <c r="B54" s="1028"/>
      <c r="C54" s="1031"/>
      <c r="D54" s="115"/>
      <c r="E54" s="116" t="s">
        <v>80</v>
      </c>
      <c r="F54" s="117"/>
      <c r="G54" s="117"/>
      <c r="H54" s="117"/>
      <c r="I54" s="117"/>
      <c r="J54" s="117"/>
      <c r="K54" s="118" t="s">
        <v>186</v>
      </c>
      <c r="L54" s="119" t="s">
        <v>185</v>
      </c>
      <c r="M54" s="103"/>
      <c r="N54" s="120"/>
      <c r="O54" s="120"/>
      <c r="P54" s="120"/>
      <c r="Q54" s="120"/>
      <c r="R54" s="120">
        <v>4</v>
      </c>
      <c r="S54" s="120"/>
      <c r="T54" s="1349"/>
      <c r="U54" s="121"/>
      <c r="V54" s="947"/>
      <c r="W54" s="171"/>
    </row>
    <row r="55" spans="1:23" s="39" customFormat="1" ht="14.25" customHeight="1" x14ac:dyDescent="0.15">
      <c r="A55" s="1018" t="s">
        <v>85</v>
      </c>
      <c r="B55" s="1021" t="s">
        <v>86</v>
      </c>
      <c r="C55" s="1021" t="s">
        <v>202</v>
      </c>
      <c r="D55" s="958" t="s">
        <v>18</v>
      </c>
      <c r="E55" s="959"/>
      <c r="F55" s="104" t="s">
        <v>183</v>
      </c>
      <c r="G55" s="105"/>
      <c r="H55" s="105"/>
      <c r="I55" s="105"/>
      <c r="J55" s="105"/>
      <c r="K55" s="106"/>
      <c r="L55" s="107"/>
      <c r="M55" s="94">
        <v>1</v>
      </c>
      <c r="N55" s="108"/>
      <c r="O55" s="108"/>
      <c r="P55" s="108"/>
      <c r="Q55" s="108"/>
      <c r="R55" s="108"/>
      <c r="S55" s="108"/>
      <c r="T55" s="1347"/>
      <c r="U55" s="109"/>
      <c r="V55" s="960">
        <f>SUM(M55:U61)</f>
        <v>19</v>
      </c>
      <c r="W55" s="169"/>
    </row>
    <row r="56" spans="1:23" s="39" customFormat="1" ht="14.25" customHeight="1" x14ac:dyDescent="0.15">
      <c r="A56" s="1019"/>
      <c r="B56" s="949"/>
      <c r="C56" s="949"/>
      <c r="D56" s="936" t="s">
        <v>19</v>
      </c>
      <c r="E56" s="937"/>
      <c r="F56" s="41" t="s">
        <v>215</v>
      </c>
      <c r="G56" s="41"/>
      <c r="H56" s="41"/>
      <c r="I56" s="41"/>
      <c r="J56" s="41"/>
      <c r="K56" s="110" t="s">
        <v>186</v>
      </c>
      <c r="L56" s="111" t="s">
        <v>187</v>
      </c>
      <c r="M56" s="179">
        <v>1</v>
      </c>
      <c r="N56" s="42"/>
      <c r="O56" s="42"/>
      <c r="P56" s="42"/>
      <c r="Q56" s="42"/>
      <c r="R56" s="42">
        <v>1</v>
      </c>
      <c r="S56" s="42"/>
      <c r="T56" s="1348"/>
      <c r="U56" s="113"/>
      <c r="V56" s="946"/>
      <c r="W56" s="170"/>
    </row>
    <row r="57" spans="1:23" s="39" customFormat="1" ht="14.25" customHeight="1" x14ac:dyDescent="0.15">
      <c r="A57" s="1019"/>
      <c r="B57" s="949"/>
      <c r="C57" s="949"/>
      <c r="D57" s="122"/>
      <c r="E57" s="570" t="s">
        <v>81</v>
      </c>
      <c r="F57" s="41"/>
      <c r="G57" s="41"/>
      <c r="H57" s="41"/>
      <c r="I57" s="41"/>
      <c r="J57" s="41"/>
      <c r="K57" s="110" t="s">
        <v>186</v>
      </c>
      <c r="L57" s="111" t="s">
        <v>187</v>
      </c>
      <c r="M57" s="112"/>
      <c r="N57" s="42"/>
      <c r="O57" s="42"/>
      <c r="P57" s="42"/>
      <c r="Q57" s="42"/>
      <c r="R57" s="42">
        <v>2</v>
      </c>
      <c r="S57" s="42"/>
      <c r="T57" s="1348"/>
      <c r="U57" s="113"/>
      <c r="V57" s="946"/>
      <c r="W57" s="170"/>
    </row>
    <row r="58" spans="1:23" s="39" customFormat="1" ht="14.25" customHeight="1" x14ac:dyDescent="0.15">
      <c r="A58" s="1019"/>
      <c r="B58" s="949"/>
      <c r="C58" s="949"/>
      <c r="D58" s="122"/>
      <c r="E58" s="570" t="s">
        <v>90</v>
      </c>
      <c r="F58" s="41"/>
      <c r="G58" s="41"/>
      <c r="H58" s="41"/>
      <c r="I58" s="41" t="s">
        <v>183</v>
      </c>
      <c r="J58" s="41"/>
      <c r="K58" s="110" t="s">
        <v>186</v>
      </c>
      <c r="L58" s="111" t="s">
        <v>187</v>
      </c>
      <c r="M58" s="112"/>
      <c r="N58" s="42"/>
      <c r="O58" s="42"/>
      <c r="P58" s="42">
        <v>2</v>
      </c>
      <c r="Q58" s="42"/>
      <c r="R58" s="42">
        <v>4</v>
      </c>
      <c r="S58" s="42"/>
      <c r="T58" s="1348"/>
      <c r="U58" s="113"/>
      <c r="V58" s="946"/>
      <c r="W58" s="170"/>
    </row>
    <row r="59" spans="1:23" s="39" customFormat="1" ht="14.25" customHeight="1" x14ac:dyDescent="0.15">
      <c r="A59" s="1019"/>
      <c r="B59" s="949"/>
      <c r="C59" s="949"/>
      <c r="D59" s="122"/>
      <c r="E59" s="570" t="s">
        <v>91</v>
      </c>
      <c r="F59" s="41"/>
      <c r="G59" s="41"/>
      <c r="H59" s="41" t="s">
        <v>183</v>
      </c>
      <c r="I59" s="41"/>
      <c r="J59" s="41"/>
      <c r="K59" s="110"/>
      <c r="L59" s="111"/>
      <c r="M59" s="112"/>
      <c r="N59" s="42"/>
      <c r="O59" s="42">
        <v>2</v>
      </c>
      <c r="P59" s="42"/>
      <c r="Q59" s="42"/>
      <c r="R59" s="42"/>
      <c r="S59" s="42"/>
      <c r="T59" s="1348"/>
      <c r="U59" s="113"/>
      <c r="V59" s="946"/>
      <c r="W59" s="170"/>
    </row>
    <row r="60" spans="1:23" s="39" customFormat="1" ht="14.25" customHeight="1" x14ac:dyDescent="0.15">
      <c r="A60" s="1019"/>
      <c r="B60" s="949"/>
      <c r="C60" s="949"/>
      <c r="D60" s="122"/>
      <c r="E60" s="570" t="s">
        <v>79</v>
      </c>
      <c r="F60" s="41" t="s">
        <v>215</v>
      </c>
      <c r="G60" s="41"/>
      <c r="H60" s="41"/>
      <c r="I60" s="41"/>
      <c r="J60" s="41"/>
      <c r="K60" s="110" t="s">
        <v>186</v>
      </c>
      <c r="L60" s="111" t="s">
        <v>187</v>
      </c>
      <c r="M60" s="179">
        <v>1</v>
      </c>
      <c r="N60" s="42"/>
      <c r="O60" s="42"/>
      <c r="P60" s="42"/>
      <c r="Q60" s="42"/>
      <c r="R60" s="42">
        <v>4</v>
      </c>
      <c r="S60" s="42"/>
      <c r="T60" s="1348"/>
      <c r="U60" s="113"/>
      <c r="V60" s="946"/>
      <c r="W60" s="170"/>
    </row>
    <row r="61" spans="1:23" ht="14.25" customHeight="1" x14ac:dyDescent="0.15">
      <c r="A61" s="1019"/>
      <c r="B61" s="962"/>
      <c r="C61" s="962"/>
      <c r="D61" s="123"/>
      <c r="E61" s="124" t="s">
        <v>84</v>
      </c>
      <c r="F61" s="125" t="s">
        <v>183</v>
      </c>
      <c r="G61" s="125"/>
      <c r="H61" s="125"/>
      <c r="I61" s="125"/>
      <c r="J61" s="125"/>
      <c r="K61" s="126"/>
      <c r="L61" s="127"/>
      <c r="M61" s="128">
        <v>1</v>
      </c>
      <c r="N61" s="129"/>
      <c r="O61" s="129"/>
      <c r="P61" s="129"/>
      <c r="Q61" s="129"/>
      <c r="R61" s="129"/>
      <c r="S61" s="129"/>
      <c r="T61" s="1350"/>
      <c r="U61" s="130"/>
      <c r="V61" s="961"/>
      <c r="W61" s="172" t="s">
        <v>203</v>
      </c>
    </row>
    <row r="62" spans="1:23" ht="14.25" customHeight="1" x14ac:dyDescent="0.15">
      <c r="A62" s="1019"/>
      <c r="B62" s="948" t="s">
        <v>214</v>
      </c>
      <c r="C62" s="948" t="s">
        <v>204</v>
      </c>
      <c r="D62" s="1010" t="s">
        <v>18</v>
      </c>
      <c r="E62" s="1011"/>
      <c r="F62" s="131" t="s">
        <v>183</v>
      </c>
      <c r="G62" s="132"/>
      <c r="H62" s="132"/>
      <c r="I62" s="132"/>
      <c r="J62" s="132"/>
      <c r="K62" s="133"/>
      <c r="L62" s="134"/>
      <c r="M62" s="180">
        <v>1</v>
      </c>
      <c r="N62" s="135"/>
      <c r="O62" s="135"/>
      <c r="P62" s="135"/>
      <c r="Q62" s="136"/>
      <c r="R62" s="135"/>
      <c r="S62" s="135"/>
      <c r="T62" s="1351"/>
      <c r="U62" s="137"/>
      <c r="V62" s="963">
        <f>SUM(M62:U68)</f>
        <v>44</v>
      </c>
      <c r="W62" s="173"/>
    </row>
    <row r="63" spans="1:23" ht="14.25" customHeight="1" x14ac:dyDescent="0.15">
      <c r="A63" s="1019"/>
      <c r="B63" s="949"/>
      <c r="C63" s="949"/>
      <c r="D63" s="936" t="s">
        <v>19</v>
      </c>
      <c r="E63" s="937"/>
      <c r="F63" s="111" t="s">
        <v>186</v>
      </c>
      <c r="G63" s="44"/>
      <c r="H63" s="44"/>
      <c r="I63" s="44"/>
      <c r="J63" s="44"/>
      <c r="K63" s="110"/>
      <c r="L63" s="111"/>
      <c r="M63" s="179">
        <v>1</v>
      </c>
      <c r="N63" s="42"/>
      <c r="O63" s="42"/>
      <c r="P63" s="42"/>
      <c r="Q63" s="43"/>
      <c r="R63" s="42"/>
      <c r="S63" s="42"/>
      <c r="T63" s="1352"/>
      <c r="U63" s="138"/>
      <c r="V63" s="964"/>
      <c r="W63" s="170"/>
    </row>
    <row r="64" spans="1:23" ht="14.25" customHeight="1" x14ac:dyDescent="0.15">
      <c r="A64" s="1019"/>
      <c r="B64" s="949"/>
      <c r="C64" s="949"/>
      <c r="D64" s="122"/>
      <c r="E64" s="139" t="s">
        <v>205</v>
      </c>
      <c r="F64" s="111" t="s">
        <v>186</v>
      </c>
      <c r="G64" s="44"/>
      <c r="H64" s="44"/>
      <c r="I64" s="44"/>
      <c r="J64" s="44"/>
      <c r="K64" s="110"/>
      <c r="L64" s="111" t="s">
        <v>186</v>
      </c>
      <c r="M64" s="179">
        <v>4</v>
      </c>
      <c r="N64" s="42"/>
      <c r="O64" s="42"/>
      <c r="P64" s="42"/>
      <c r="Q64" s="43"/>
      <c r="R64" s="42"/>
      <c r="S64" s="677">
        <v>24</v>
      </c>
      <c r="T64" s="1352"/>
      <c r="U64" s="138"/>
      <c r="V64" s="964"/>
      <c r="W64" s="170"/>
    </row>
    <row r="65" spans="1:23" ht="14.25" customHeight="1" x14ac:dyDescent="0.15">
      <c r="A65" s="1019"/>
      <c r="B65" s="949"/>
      <c r="C65" s="949"/>
      <c r="D65" s="122"/>
      <c r="E65" s="139" t="s">
        <v>82</v>
      </c>
      <c r="F65" s="44"/>
      <c r="G65" s="44"/>
      <c r="H65" s="44"/>
      <c r="I65" s="44"/>
      <c r="J65" s="41" t="s">
        <v>183</v>
      </c>
      <c r="K65" s="110"/>
      <c r="L65" s="111"/>
      <c r="M65" s="140"/>
      <c r="N65" s="45"/>
      <c r="O65" s="45"/>
      <c r="P65" s="45"/>
      <c r="Q65" s="46">
        <v>2</v>
      </c>
      <c r="R65" s="46"/>
      <c r="S65" s="46"/>
      <c r="T65" s="1353">
        <v>4</v>
      </c>
      <c r="U65" s="141"/>
      <c r="V65" s="964"/>
      <c r="W65" s="170" t="s">
        <v>76</v>
      </c>
    </row>
    <row r="66" spans="1:23" ht="14.25" customHeight="1" x14ac:dyDescent="0.15">
      <c r="A66" s="1019"/>
      <c r="B66" s="949"/>
      <c r="C66" s="949"/>
      <c r="D66" s="122"/>
      <c r="E66" s="570" t="s">
        <v>184</v>
      </c>
      <c r="F66" s="41"/>
      <c r="G66" s="41"/>
      <c r="H66" s="41"/>
      <c r="I66" s="41"/>
      <c r="J66" s="41"/>
      <c r="K66" s="110"/>
      <c r="L66" s="111" t="s">
        <v>186</v>
      </c>
      <c r="M66" s="140"/>
      <c r="N66" s="45"/>
      <c r="O66" s="45"/>
      <c r="P66" s="45"/>
      <c r="Q66" s="46"/>
      <c r="R66" s="46"/>
      <c r="S66" s="46">
        <v>4</v>
      </c>
      <c r="T66" s="1353"/>
      <c r="U66" s="141"/>
      <c r="V66" s="964"/>
      <c r="W66" s="170"/>
    </row>
    <row r="67" spans="1:23" ht="14.25" customHeight="1" x14ac:dyDescent="0.15">
      <c r="A67" s="1019"/>
      <c r="B67" s="949"/>
      <c r="C67" s="949"/>
      <c r="D67" s="122"/>
      <c r="E67" s="718" t="s">
        <v>773</v>
      </c>
      <c r="F67" s="41"/>
      <c r="G67" s="41"/>
      <c r="H67" s="41"/>
      <c r="I67" s="41"/>
      <c r="J67" s="41"/>
      <c r="K67" s="110"/>
      <c r="L67" s="111"/>
      <c r="M67" s="140"/>
      <c r="N67" s="45"/>
      <c r="O67" s="45"/>
      <c r="P67" s="45"/>
      <c r="Q67" s="46"/>
      <c r="R67" s="46"/>
      <c r="S67" s="46"/>
      <c r="T67" s="1362">
        <v>1</v>
      </c>
      <c r="U67" s="141"/>
      <c r="V67" s="964"/>
      <c r="W67" s="738" t="s">
        <v>771</v>
      </c>
    </row>
    <row r="68" spans="1:23" ht="14.25" customHeight="1" thickBot="1" x14ac:dyDescent="0.2">
      <c r="A68" s="1020"/>
      <c r="B68" s="950"/>
      <c r="C68" s="950"/>
      <c r="D68" s="154"/>
      <c r="E68" s="569" t="s">
        <v>206</v>
      </c>
      <c r="F68" s="148"/>
      <c r="G68" s="148"/>
      <c r="H68" s="148"/>
      <c r="I68" s="148"/>
      <c r="J68" s="148"/>
      <c r="K68" s="149"/>
      <c r="L68" s="150"/>
      <c r="M68" s="174">
        <v>1</v>
      </c>
      <c r="N68" s="175"/>
      <c r="O68" s="175"/>
      <c r="P68" s="175"/>
      <c r="Q68" s="152"/>
      <c r="R68" s="152"/>
      <c r="S68" s="152"/>
      <c r="T68" s="1354">
        <v>2</v>
      </c>
      <c r="U68" s="176"/>
      <c r="V68" s="1022"/>
      <c r="W68" s="177"/>
    </row>
    <row r="69" spans="1:23" ht="14.25" customHeight="1" x14ac:dyDescent="0.15">
      <c r="A69" s="1012" t="s">
        <v>722</v>
      </c>
      <c r="B69" s="1015" t="s">
        <v>86</v>
      </c>
      <c r="C69" s="1015" t="s">
        <v>202</v>
      </c>
      <c r="D69" s="943" t="s">
        <v>18</v>
      </c>
      <c r="E69" s="944"/>
      <c r="F69" s="142" t="s">
        <v>183</v>
      </c>
      <c r="G69" s="142"/>
      <c r="H69" s="142"/>
      <c r="I69" s="142"/>
      <c r="J69" s="142"/>
      <c r="K69" s="143"/>
      <c r="L69" s="144"/>
      <c r="M69" s="145">
        <v>1</v>
      </c>
      <c r="N69" s="146"/>
      <c r="O69" s="146"/>
      <c r="P69" s="146"/>
      <c r="Q69" s="146"/>
      <c r="R69" s="146"/>
      <c r="S69" s="146"/>
      <c r="T69" s="1355"/>
      <c r="U69" s="147"/>
      <c r="V69" s="938">
        <f>SUM(M69:U74)</f>
        <v>9</v>
      </c>
      <c r="W69" s="1007" t="s">
        <v>203</v>
      </c>
    </row>
    <row r="70" spans="1:23" ht="14.25" customHeight="1" x14ac:dyDescent="0.15">
      <c r="A70" s="1013"/>
      <c r="B70" s="1016"/>
      <c r="C70" s="1016"/>
      <c r="D70" s="932" t="s">
        <v>19</v>
      </c>
      <c r="E70" s="933"/>
      <c r="F70" s="148"/>
      <c r="G70" s="148"/>
      <c r="H70" s="148"/>
      <c r="I70" s="148"/>
      <c r="J70" s="148"/>
      <c r="K70" s="149" t="s">
        <v>186</v>
      </c>
      <c r="L70" s="150" t="s">
        <v>187</v>
      </c>
      <c r="M70" s="151"/>
      <c r="N70" s="152"/>
      <c r="O70" s="152"/>
      <c r="P70" s="152"/>
      <c r="Q70" s="152"/>
      <c r="R70" s="152">
        <v>1</v>
      </c>
      <c r="S70" s="152"/>
      <c r="T70" s="1356"/>
      <c r="U70" s="153"/>
      <c r="V70" s="939"/>
      <c r="W70" s="1008"/>
    </row>
    <row r="71" spans="1:23" ht="14.25" customHeight="1" x14ac:dyDescent="0.15">
      <c r="A71" s="1013"/>
      <c r="B71" s="1016"/>
      <c r="C71" s="1016"/>
      <c r="D71" s="154"/>
      <c r="E71" s="569" t="s">
        <v>81</v>
      </c>
      <c r="F71" s="148"/>
      <c r="G71" s="148"/>
      <c r="H71" s="148"/>
      <c r="I71" s="148"/>
      <c r="J71" s="148"/>
      <c r="K71" s="149" t="s">
        <v>186</v>
      </c>
      <c r="L71" s="150" t="s">
        <v>187</v>
      </c>
      <c r="M71" s="151"/>
      <c r="N71" s="152"/>
      <c r="O71" s="152"/>
      <c r="P71" s="152"/>
      <c r="Q71" s="152"/>
      <c r="R71" s="152">
        <v>1</v>
      </c>
      <c r="S71" s="152"/>
      <c r="T71" s="1356"/>
      <c r="U71" s="153"/>
      <c r="V71" s="939"/>
      <c r="W71" s="1008"/>
    </row>
    <row r="72" spans="1:23" ht="14.25" customHeight="1" x14ac:dyDescent="0.15">
      <c r="A72" s="1013"/>
      <c r="B72" s="1016"/>
      <c r="C72" s="1016"/>
      <c r="D72" s="154"/>
      <c r="E72" s="569" t="s">
        <v>90</v>
      </c>
      <c r="F72" s="148"/>
      <c r="G72" s="148"/>
      <c r="H72" s="148"/>
      <c r="I72" s="148" t="s">
        <v>183</v>
      </c>
      <c r="J72" s="148"/>
      <c r="K72" s="149" t="s">
        <v>186</v>
      </c>
      <c r="L72" s="150" t="s">
        <v>187</v>
      </c>
      <c r="M72" s="151"/>
      <c r="N72" s="152"/>
      <c r="O72" s="152"/>
      <c r="P72" s="152">
        <v>1</v>
      </c>
      <c r="Q72" s="152"/>
      <c r="R72" s="152">
        <v>2</v>
      </c>
      <c r="S72" s="152"/>
      <c r="T72" s="1356"/>
      <c r="U72" s="153"/>
      <c r="V72" s="939"/>
      <c r="W72" s="1008"/>
    </row>
    <row r="73" spans="1:23" ht="14.25" customHeight="1" x14ac:dyDescent="0.15">
      <c r="A73" s="1013"/>
      <c r="B73" s="1016"/>
      <c r="C73" s="1016"/>
      <c r="D73" s="154"/>
      <c r="E73" s="569" t="s">
        <v>91</v>
      </c>
      <c r="F73" s="148"/>
      <c r="G73" s="148"/>
      <c r="H73" s="148" t="s">
        <v>183</v>
      </c>
      <c r="I73" s="148"/>
      <c r="J73" s="148"/>
      <c r="K73" s="149"/>
      <c r="L73" s="150"/>
      <c r="M73" s="151"/>
      <c r="N73" s="152"/>
      <c r="O73" s="152">
        <v>1</v>
      </c>
      <c r="P73" s="152"/>
      <c r="Q73" s="152"/>
      <c r="R73" s="152"/>
      <c r="S73" s="152"/>
      <c r="T73" s="1356"/>
      <c r="U73" s="153"/>
      <c r="V73" s="939"/>
      <c r="W73" s="1008"/>
    </row>
    <row r="74" spans="1:23" ht="14.25" customHeight="1" x14ac:dyDescent="0.15">
      <c r="A74" s="1013"/>
      <c r="B74" s="1017"/>
      <c r="C74" s="1017"/>
      <c r="D74" s="123"/>
      <c r="E74" s="155" t="s">
        <v>79</v>
      </c>
      <c r="F74" s="156"/>
      <c r="G74" s="156"/>
      <c r="H74" s="156"/>
      <c r="I74" s="156"/>
      <c r="J74" s="156"/>
      <c r="K74" s="126" t="s">
        <v>186</v>
      </c>
      <c r="L74" s="127" t="s">
        <v>187</v>
      </c>
      <c r="M74" s="128"/>
      <c r="N74" s="129"/>
      <c r="O74" s="129"/>
      <c r="P74" s="129"/>
      <c r="Q74" s="129"/>
      <c r="R74" s="129">
        <v>2</v>
      </c>
      <c r="S74" s="129"/>
      <c r="T74" s="1350"/>
      <c r="U74" s="130"/>
      <c r="V74" s="940"/>
      <c r="W74" s="1009"/>
    </row>
    <row r="75" spans="1:23" ht="14.25" customHeight="1" x14ac:dyDescent="0.15">
      <c r="A75" s="1013"/>
      <c r="B75" s="948" t="s">
        <v>214</v>
      </c>
      <c r="C75" s="948" t="s">
        <v>204</v>
      </c>
      <c r="D75" s="1010" t="s">
        <v>18</v>
      </c>
      <c r="E75" s="1011"/>
      <c r="F75" s="157" t="s">
        <v>183</v>
      </c>
      <c r="G75" s="158"/>
      <c r="H75" s="158"/>
      <c r="I75" s="158"/>
      <c r="J75" s="158"/>
      <c r="K75" s="133"/>
      <c r="L75" s="134"/>
      <c r="M75" s="180">
        <v>1</v>
      </c>
      <c r="N75" s="135"/>
      <c r="O75" s="135"/>
      <c r="P75" s="135"/>
      <c r="Q75" s="136"/>
      <c r="R75" s="135"/>
      <c r="S75" s="135"/>
      <c r="T75" s="1351"/>
      <c r="U75" s="137"/>
      <c r="V75" s="945">
        <f>SUM(M75:U79)</f>
        <v>16</v>
      </c>
      <c r="W75" s="173"/>
    </row>
    <row r="76" spans="1:23" ht="14.25" customHeight="1" x14ac:dyDescent="0.15">
      <c r="A76" s="1013"/>
      <c r="B76" s="949"/>
      <c r="C76" s="949"/>
      <c r="D76" s="936" t="s">
        <v>19</v>
      </c>
      <c r="E76" s="937"/>
      <c r="F76" s="41"/>
      <c r="G76" s="41"/>
      <c r="H76" s="41"/>
      <c r="I76" s="41"/>
      <c r="J76" s="41" t="s">
        <v>183</v>
      </c>
      <c r="K76" s="41" t="s">
        <v>183</v>
      </c>
      <c r="L76" s="111" t="s">
        <v>187</v>
      </c>
      <c r="M76" s="112"/>
      <c r="N76" s="42"/>
      <c r="O76" s="42"/>
      <c r="P76" s="42"/>
      <c r="Q76" s="43">
        <v>1</v>
      </c>
      <c r="R76" s="42">
        <v>1</v>
      </c>
      <c r="S76" s="42"/>
      <c r="T76" s="1352"/>
      <c r="U76" s="138"/>
      <c r="V76" s="946"/>
      <c r="W76" s="170"/>
    </row>
    <row r="77" spans="1:23" ht="14.25" customHeight="1" x14ac:dyDescent="0.15">
      <c r="A77" s="1013"/>
      <c r="B77" s="949"/>
      <c r="C77" s="949"/>
      <c r="D77" s="122"/>
      <c r="E77" s="139" t="s">
        <v>207</v>
      </c>
      <c r="F77" s="44"/>
      <c r="G77" s="44"/>
      <c r="H77" s="44"/>
      <c r="I77" s="44"/>
      <c r="J77" s="41" t="s">
        <v>183</v>
      </c>
      <c r="K77" s="110"/>
      <c r="L77" s="111" t="s">
        <v>186</v>
      </c>
      <c r="M77" s="112"/>
      <c r="N77" s="42"/>
      <c r="O77" s="42"/>
      <c r="P77" s="42"/>
      <c r="Q77" s="43">
        <v>1</v>
      </c>
      <c r="R77" s="42"/>
      <c r="S77" s="42">
        <v>9</v>
      </c>
      <c r="T77" s="1352"/>
      <c r="U77" s="138"/>
      <c r="V77" s="946"/>
      <c r="W77" s="170" t="s">
        <v>201</v>
      </c>
    </row>
    <row r="78" spans="1:23" ht="14.25" customHeight="1" x14ac:dyDescent="0.15">
      <c r="A78" s="1013"/>
      <c r="B78" s="949"/>
      <c r="C78" s="949"/>
      <c r="D78" s="719"/>
      <c r="E78" s="735" t="s">
        <v>184</v>
      </c>
      <c r="F78" s="721"/>
      <c r="G78" s="721"/>
      <c r="H78" s="721"/>
      <c r="I78" s="721"/>
      <c r="J78" s="736"/>
      <c r="K78" s="722"/>
      <c r="L78" s="723" t="s">
        <v>186</v>
      </c>
      <c r="M78" s="724"/>
      <c r="N78" s="725"/>
      <c r="O78" s="725"/>
      <c r="P78" s="725"/>
      <c r="Q78" s="726"/>
      <c r="R78" s="725"/>
      <c r="S78" s="725">
        <v>2</v>
      </c>
      <c r="T78" s="1357"/>
      <c r="U78" s="727"/>
      <c r="V78" s="946"/>
      <c r="W78" s="728"/>
    </row>
    <row r="79" spans="1:23" ht="14.25" customHeight="1" thickBot="1" x14ac:dyDescent="0.2">
      <c r="A79" s="1014"/>
      <c r="B79" s="950"/>
      <c r="C79" s="950"/>
      <c r="D79" s="159"/>
      <c r="E79" s="737" t="s">
        <v>773</v>
      </c>
      <c r="F79" s="160"/>
      <c r="G79" s="160"/>
      <c r="H79" s="160"/>
      <c r="I79" s="160"/>
      <c r="J79" s="160"/>
      <c r="K79" s="118"/>
      <c r="L79" s="119"/>
      <c r="M79" s="103"/>
      <c r="N79" s="120"/>
      <c r="O79" s="120"/>
      <c r="P79" s="120"/>
      <c r="Q79" s="161"/>
      <c r="R79" s="120"/>
      <c r="S79" s="120"/>
      <c r="T79" s="1363">
        <v>1</v>
      </c>
      <c r="U79" s="734"/>
      <c r="V79" s="947"/>
      <c r="W79" s="739" t="s">
        <v>771</v>
      </c>
    </row>
    <row r="80" spans="1:23" ht="18" customHeight="1" thickBot="1" x14ac:dyDescent="0.2">
      <c r="A80" s="1004" t="s">
        <v>88</v>
      </c>
      <c r="B80" s="1005"/>
      <c r="C80" s="1005"/>
      <c r="D80" s="1005"/>
      <c r="E80" s="1005"/>
      <c r="F80" s="1005"/>
      <c r="G80" s="1005"/>
      <c r="H80" s="1005"/>
      <c r="I80" s="1005"/>
      <c r="J80" s="1005"/>
      <c r="K80" s="1005"/>
      <c r="L80" s="1006"/>
      <c r="M80" s="162">
        <f>SUM(M47:M79)</f>
        <v>17</v>
      </c>
      <c r="N80" s="163">
        <f t="shared" ref="N80:V80" si="1">SUM(N47:N79)</f>
        <v>2</v>
      </c>
      <c r="O80" s="163">
        <f t="shared" si="1"/>
        <v>9</v>
      </c>
      <c r="P80" s="163">
        <f t="shared" si="1"/>
        <v>7</v>
      </c>
      <c r="Q80" s="163">
        <f t="shared" si="1"/>
        <v>4</v>
      </c>
      <c r="R80" s="163">
        <f t="shared" si="1"/>
        <v>34</v>
      </c>
      <c r="S80" s="163">
        <f t="shared" si="1"/>
        <v>39</v>
      </c>
      <c r="T80" s="1359">
        <f t="shared" si="1"/>
        <v>11</v>
      </c>
      <c r="U80" s="164">
        <f>SUM(U47:U79)</f>
        <v>0</v>
      </c>
      <c r="V80" s="178">
        <f>SUM(V47:V79)</f>
        <v>123</v>
      </c>
      <c r="W80" s="575"/>
    </row>
    <row r="81" spans="1:23" ht="18" customHeight="1" x14ac:dyDescent="0.15">
      <c r="A81" s="38" t="s">
        <v>188</v>
      </c>
    </row>
    <row r="84" spans="1:23" ht="21.75" customHeight="1" thickBot="1" x14ac:dyDescent="0.2">
      <c r="A84" s="672" t="s">
        <v>744</v>
      </c>
      <c r="B84" s="82"/>
      <c r="C84" s="82"/>
      <c r="D84" s="82"/>
      <c r="E84" s="82"/>
      <c r="F84" s="83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</row>
    <row r="85" spans="1:23" s="39" customFormat="1" ht="18" customHeight="1" x14ac:dyDescent="0.15">
      <c r="A85" s="991" t="s">
        <v>73</v>
      </c>
      <c r="B85" s="1044"/>
      <c r="C85" s="1049" t="s">
        <v>87</v>
      </c>
      <c r="D85" s="987" t="s">
        <v>74</v>
      </c>
      <c r="E85" s="992"/>
      <c r="F85" s="991" t="s">
        <v>180</v>
      </c>
      <c r="G85" s="988"/>
      <c r="H85" s="988"/>
      <c r="I85" s="988"/>
      <c r="J85" s="988"/>
      <c r="K85" s="988"/>
      <c r="L85" s="992"/>
      <c r="M85" s="1054" t="s">
        <v>181</v>
      </c>
      <c r="N85" s="1055"/>
      <c r="O85" s="1055"/>
      <c r="P85" s="1055"/>
      <c r="Q85" s="1055"/>
      <c r="R85" s="1055"/>
      <c r="S85" s="1055"/>
      <c r="T85" s="1055"/>
      <c r="U85" s="1056"/>
      <c r="V85" s="1035" t="s">
        <v>83</v>
      </c>
      <c r="W85" s="1035" t="s">
        <v>159</v>
      </c>
    </row>
    <row r="86" spans="1:23" s="39" customFormat="1" ht="15" customHeight="1" x14ac:dyDescent="0.15">
      <c r="A86" s="1045"/>
      <c r="B86" s="1046"/>
      <c r="C86" s="1050"/>
      <c r="D86" s="989"/>
      <c r="E86" s="993"/>
      <c r="F86" s="994" t="s">
        <v>182</v>
      </c>
      <c r="G86" s="1038" t="s">
        <v>208</v>
      </c>
      <c r="H86" s="1039"/>
      <c r="I86" s="1040"/>
      <c r="J86" s="1038" t="s">
        <v>209</v>
      </c>
      <c r="K86" s="1039"/>
      <c r="L86" s="1041"/>
      <c r="M86" s="1000" t="s">
        <v>182</v>
      </c>
      <c r="N86" s="1038" t="s">
        <v>208</v>
      </c>
      <c r="O86" s="1039"/>
      <c r="P86" s="1040"/>
      <c r="Q86" s="1038" t="s">
        <v>209</v>
      </c>
      <c r="R86" s="1039"/>
      <c r="S86" s="1040"/>
      <c r="T86" s="1360" t="s">
        <v>198</v>
      </c>
      <c r="U86" s="1042" t="s">
        <v>784</v>
      </c>
      <c r="V86" s="1036"/>
      <c r="W86" s="1036"/>
    </row>
    <row r="87" spans="1:23" s="39" customFormat="1" ht="15" customHeight="1" thickBot="1" x14ac:dyDescent="0.2">
      <c r="A87" s="1047"/>
      <c r="B87" s="1048"/>
      <c r="C87" s="1051"/>
      <c r="D87" s="1052"/>
      <c r="E87" s="1053"/>
      <c r="F87" s="995"/>
      <c r="G87" s="571" t="s">
        <v>75</v>
      </c>
      <c r="H87" s="571" t="s">
        <v>197</v>
      </c>
      <c r="I87" s="571" t="s">
        <v>210</v>
      </c>
      <c r="J87" s="572" t="s">
        <v>179</v>
      </c>
      <c r="K87" s="571" t="s">
        <v>211</v>
      </c>
      <c r="L87" s="573" t="s">
        <v>212</v>
      </c>
      <c r="M87" s="1001"/>
      <c r="N87" s="87" t="s">
        <v>75</v>
      </c>
      <c r="O87" s="87" t="s">
        <v>197</v>
      </c>
      <c r="P87" s="87" t="s">
        <v>168</v>
      </c>
      <c r="Q87" s="574" t="s">
        <v>179</v>
      </c>
      <c r="R87" s="87" t="s">
        <v>211</v>
      </c>
      <c r="S87" s="87" t="s">
        <v>213</v>
      </c>
      <c r="T87" s="1361"/>
      <c r="U87" s="1043"/>
      <c r="V87" s="1037"/>
      <c r="W87" s="1037"/>
    </row>
    <row r="88" spans="1:23" s="39" customFormat="1" ht="14.25" customHeight="1" x14ac:dyDescent="0.15">
      <c r="A88" s="1023" t="s">
        <v>89</v>
      </c>
      <c r="B88" s="1024"/>
      <c r="C88" s="1029" t="s">
        <v>199</v>
      </c>
      <c r="D88" s="975" t="s">
        <v>18</v>
      </c>
      <c r="E88" s="976"/>
      <c r="F88" s="88" t="s">
        <v>183</v>
      </c>
      <c r="G88" s="89"/>
      <c r="H88" s="89"/>
      <c r="I88" s="89"/>
      <c r="J88" s="89"/>
      <c r="K88" s="89"/>
      <c r="L88" s="90"/>
      <c r="M88" s="91">
        <v>1</v>
      </c>
      <c r="N88" s="92"/>
      <c r="O88" s="92"/>
      <c r="P88" s="92"/>
      <c r="Q88" s="92"/>
      <c r="R88" s="92"/>
      <c r="S88" s="92"/>
      <c r="T88" s="1345"/>
      <c r="U88" s="93"/>
      <c r="V88" s="977">
        <f>SUM(M88:U89)</f>
        <v>3</v>
      </c>
      <c r="W88" s="1033" t="s">
        <v>731</v>
      </c>
    </row>
    <row r="89" spans="1:23" s="39" customFormat="1" ht="14.25" customHeight="1" thickBot="1" x14ac:dyDescent="0.2">
      <c r="A89" s="1027"/>
      <c r="B89" s="1028"/>
      <c r="C89" s="1031"/>
      <c r="D89" s="95"/>
      <c r="E89" s="96" t="s">
        <v>184</v>
      </c>
      <c r="F89" s="97"/>
      <c r="G89" s="98"/>
      <c r="H89" s="98"/>
      <c r="I89" s="98"/>
      <c r="J89" s="98"/>
      <c r="K89" s="98" t="s">
        <v>183</v>
      </c>
      <c r="L89" s="99"/>
      <c r="M89" s="100"/>
      <c r="N89" s="101"/>
      <c r="O89" s="101"/>
      <c r="P89" s="101"/>
      <c r="Q89" s="101"/>
      <c r="R89" s="101">
        <v>1</v>
      </c>
      <c r="S89" s="101"/>
      <c r="T89" s="1346">
        <v>1</v>
      </c>
      <c r="U89" s="102"/>
      <c r="V89" s="1032"/>
      <c r="W89" s="1034"/>
    </row>
    <row r="90" spans="1:23" s="39" customFormat="1" ht="14.25" customHeight="1" x14ac:dyDescent="0.15">
      <c r="A90" s="1023" t="s">
        <v>17</v>
      </c>
      <c r="B90" s="1024"/>
      <c r="C90" s="1029" t="s">
        <v>199</v>
      </c>
      <c r="D90" s="958" t="s">
        <v>18</v>
      </c>
      <c r="E90" s="959"/>
      <c r="F90" s="104" t="s">
        <v>183</v>
      </c>
      <c r="G90" s="105"/>
      <c r="H90" s="105"/>
      <c r="I90" s="105"/>
      <c r="J90" s="105"/>
      <c r="K90" s="106"/>
      <c r="L90" s="107"/>
      <c r="M90" s="94">
        <v>1</v>
      </c>
      <c r="N90" s="108"/>
      <c r="O90" s="108"/>
      <c r="P90" s="108"/>
      <c r="Q90" s="108"/>
      <c r="R90" s="108"/>
      <c r="S90" s="108"/>
      <c r="T90" s="1347"/>
      <c r="U90" s="109"/>
      <c r="V90" s="960">
        <f>SUM(M90:U95)</f>
        <v>32</v>
      </c>
      <c r="W90" s="169"/>
    </row>
    <row r="91" spans="1:23" s="39" customFormat="1" ht="14.25" customHeight="1" x14ac:dyDescent="0.15">
      <c r="A91" s="1025"/>
      <c r="B91" s="1026"/>
      <c r="C91" s="1030"/>
      <c r="D91" s="936" t="s">
        <v>19</v>
      </c>
      <c r="E91" s="937"/>
      <c r="F91" s="41" t="s">
        <v>186</v>
      </c>
      <c r="G91" s="41"/>
      <c r="H91" s="41"/>
      <c r="I91" s="41"/>
      <c r="J91" s="41"/>
      <c r="K91" s="110" t="s">
        <v>186</v>
      </c>
      <c r="L91" s="111" t="s">
        <v>185</v>
      </c>
      <c r="M91" s="179">
        <v>1</v>
      </c>
      <c r="N91" s="42"/>
      <c r="O91" s="42"/>
      <c r="P91" s="42"/>
      <c r="Q91" s="42"/>
      <c r="R91" s="42">
        <v>1</v>
      </c>
      <c r="S91" s="42"/>
      <c r="T91" s="1348"/>
      <c r="U91" s="113"/>
      <c r="V91" s="946"/>
      <c r="W91" s="170"/>
    </row>
    <row r="92" spans="1:23" s="39" customFormat="1" ht="14.25" customHeight="1" x14ac:dyDescent="0.15">
      <c r="A92" s="1025"/>
      <c r="B92" s="1026"/>
      <c r="C92" s="1030"/>
      <c r="D92" s="114"/>
      <c r="E92" s="676" t="s">
        <v>77</v>
      </c>
      <c r="F92" s="41"/>
      <c r="G92" s="41"/>
      <c r="H92" s="41"/>
      <c r="I92" s="41"/>
      <c r="J92" s="41"/>
      <c r="K92" s="110" t="s">
        <v>186</v>
      </c>
      <c r="L92" s="111" t="s">
        <v>185</v>
      </c>
      <c r="M92" s="112"/>
      <c r="N92" s="42"/>
      <c r="O92" s="42"/>
      <c r="P92" s="42"/>
      <c r="Q92" s="42"/>
      <c r="R92" s="42">
        <v>6</v>
      </c>
      <c r="S92" s="42"/>
      <c r="T92" s="1348">
        <v>2</v>
      </c>
      <c r="U92" s="113"/>
      <c r="V92" s="946"/>
      <c r="W92" s="170"/>
    </row>
    <row r="93" spans="1:23" s="39" customFormat="1" ht="14.25" customHeight="1" x14ac:dyDescent="0.15">
      <c r="A93" s="1025"/>
      <c r="B93" s="1026"/>
      <c r="C93" s="1030"/>
      <c r="D93" s="114"/>
      <c r="E93" s="676" t="s">
        <v>78</v>
      </c>
      <c r="F93" s="41"/>
      <c r="G93" s="41" t="s">
        <v>183</v>
      </c>
      <c r="H93" s="41" t="s">
        <v>183</v>
      </c>
      <c r="I93" s="41" t="s">
        <v>183</v>
      </c>
      <c r="J93" s="41"/>
      <c r="K93" s="110"/>
      <c r="L93" s="111"/>
      <c r="M93" s="112"/>
      <c r="N93" s="42">
        <v>2</v>
      </c>
      <c r="O93" s="42">
        <v>6</v>
      </c>
      <c r="P93" s="42">
        <v>4</v>
      </c>
      <c r="Q93" s="42"/>
      <c r="R93" s="42"/>
      <c r="S93" s="42"/>
      <c r="T93" s="1348"/>
      <c r="U93" s="113"/>
      <c r="V93" s="946"/>
      <c r="W93" s="170"/>
    </row>
    <row r="94" spans="1:23" s="39" customFormat="1" ht="14.25" customHeight="1" x14ac:dyDescent="0.15">
      <c r="A94" s="1025"/>
      <c r="B94" s="1026"/>
      <c r="C94" s="1030"/>
      <c r="D94" s="114"/>
      <c r="E94" s="676" t="s">
        <v>79</v>
      </c>
      <c r="F94" s="41" t="s">
        <v>186</v>
      </c>
      <c r="G94" s="41"/>
      <c r="H94" s="41"/>
      <c r="I94" s="41"/>
      <c r="J94" s="41"/>
      <c r="K94" s="110" t="s">
        <v>186</v>
      </c>
      <c r="L94" s="111" t="s">
        <v>185</v>
      </c>
      <c r="M94" s="179">
        <v>1</v>
      </c>
      <c r="N94" s="42"/>
      <c r="O94" s="42"/>
      <c r="P94" s="42"/>
      <c r="Q94" s="42"/>
      <c r="R94" s="42">
        <v>4</v>
      </c>
      <c r="S94" s="42"/>
      <c r="T94" s="1348"/>
      <c r="U94" s="113"/>
      <c r="V94" s="946"/>
      <c r="W94" s="170"/>
    </row>
    <row r="95" spans="1:23" s="39" customFormat="1" ht="14.25" customHeight="1" thickBot="1" x14ac:dyDescent="0.2">
      <c r="A95" s="1027"/>
      <c r="B95" s="1028"/>
      <c r="C95" s="1031"/>
      <c r="D95" s="115"/>
      <c r="E95" s="116" t="s">
        <v>80</v>
      </c>
      <c r="F95" s="117"/>
      <c r="G95" s="117"/>
      <c r="H95" s="117"/>
      <c r="I95" s="117"/>
      <c r="J95" s="117"/>
      <c r="K95" s="118" t="s">
        <v>186</v>
      </c>
      <c r="L95" s="119" t="s">
        <v>185</v>
      </c>
      <c r="M95" s="103"/>
      <c r="N95" s="120"/>
      <c r="O95" s="120"/>
      <c r="P95" s="120"/>
      <c r="Q95" s="120"/>
      <c r="R95" s="120">
        <v>4</v>
      </c>
      <c r="S95" s="120"/>
      <c r="T95" s="1349"/>
      <c r="U95" s="121"/>
      <c r="V95" s="947"/>
      <c r="W95" s="171"/>
    </row>
    <row r="96" spans="1:23" s="39" customFormat="1" ht="14.25" customHeight="1" x14ac:dyDescent="0.15">
      <c r="A96" s="1018" t="s">
        <v>85</v>
      </c>
      <c r="B96" s="1021" t="s">
        <v>86</v>
      </c>
      <c r="C96" s="1021" t="s">
        <v>202</v>
      </c>
      <c r="D96" s="958" t="s">
        <v>18</v>
      </c>
      <c r="E96" s="959"/>
      <c r="F96" s="104" t="s">
        <v>183</v>
      </c>
      <c r="G96" s="105"/>
      <c r="H96" s="105"/>
      <c r="I96" s="105"/>
      <c r="J96" s="105"/>
      <c r="K96" s="106"/>
      <c r="L96" s="107"/>
      <c r="M96" s="94">
        <v>1</v>
      </c>
      <c r="N96" s="108"/>
      <c r="O96" s="108"/>
      <c r="P96" s="108"/>
      <c r="Q96" s="108"/>
      <c r="R96" s="108"/>
      <c r="S96" s="108"/>
      <c r="T96" s="1347"/>
      <c r="U96" s="109"/>
      <c r="V96" s="960">
        <f>SUM(M96:U102)</f>
        <v>27</v>
      </c>
      <c r="W96" s="169"/>
    </row>
    <row r="97" spans="1:23" s="39" customFormat="1" ht="14.25" customHeight="1" x14ac:dyDescent="0.15">
      <c r="A97" s="1019"/>
      <c r="B97" s="949"/>
      <c r="C97" s="949"/>
      <c r="D97" s="936" t="s">
        <v>19</v>
      </c>
      <c r="E97" s="937"/>
      <c r="F97" s="41" t="s">
        <v>183</v>
      </c>
      <c r="G97" s="41"/>
      <c r="H97" s="41"/>
      <c r="I97" s="41"/>
      <c r="J97" s="41"/>
      <c r="K97" s="110" t="s">
        <v>186</v>
      </c>
      <c r="L97" s="111" t="s">
        <v>187</v>
      </c>
      <c r="M97" s="179">
        <v>1</v>
      </c>
      <c r="N97" s="42"/>
      <c r="O97" s="42"/>
      <c r="P97" s="42"/>
      <c r="Q97" s="42"/>
      <c r="R97" s="42">
        <v>1</v>
      </c>
      <c r="S97" s="42"/>
      <c r="T97" s="1348"/>
      <c r="U97" s="113"/>
      <c r="V97" s="946"/>
      <c r="W97" s="170"/>
    </row>
    <row r="98" spans="1:23" s="39" customFormat="1" ht="14.25" customHeight="1" x14ac:dyDescent="0.15">
      <c r="A98" s="1019"/>
      <c r="B98" s="949"/>
      <c r="C98" s="949"/>
      <c r="D98" s="122"/>
      <c r="E98" s="676" t="s">
        <v>81</v>
      </c>
      <c r="F98" s="41"/>
      <c r="G98" s="41"/>
      <c r="H98" s="41"/>
      <c r="I98" s="41"/>
      <c r="J98" s="41"/>
      <c r="K98" s="110" t="s">
        <v>186</v>
      </c>
      <c r="L98" s="111" t="s">
        <v>187</v>
      </c>
      <c r="M98" s="112"/>
      <c r="N98" s="42"/>
      <c r="O98" s="42"/>
      <c r="P98" s="42"/>
      <c r="Q98" s="42"/>
      <c r="R98" s="42">
        <v>2</v>
      </c>
      <c r="S98" s="42"/>
      <c r="T98" s="1348"/>
      <c r="U98" s="113"/>
      <c r="V98" s="946"/>
      <c r="W98" s="170"/>
    </row>
    <row r="99" spans="1:23" s="39" customFormat="1" ht="14.25" customHeight="1" x14ac:dyDescent="0.15">
      <c r="A99" s="1019"/>
      <c r="B99" s="949"/>
      <c r="C99" s="949"/>
      <c r="D99" s="122"/>
      <c r="E99" s="676" t="s">
        <v>90</v>
      </c>
      <c r="F99" s="41"/>
      <c r="G99" s="41"/>
      <c r="H99" s="41"/>
      <c r="I99" s="41" t="s">
        <v>183</v>
      </c>
      <c r="J99" s="41"/>
      <c r="K99" s="110" t="s">
        <v>186</v>
      </c>
      <c r="L99" s="111" t="s">
        <v>187</v>
      </c>
      <c r="M99" s="112"/>
      <c r="N99" s="42"/>
      <c r="O99" s="42"/>
      <c r="P99" s="42">
        <v>6</v>
      </c>
      <c r="Q99" s="42"/>
      <c r="R99" s="42">
        <v>8</v>
      </c>
      <c r="S99" s="42"/>
      <c r="T99" s="1348"/>
      <c r="U99" s="113"/>
      <c r="V99" s="946"/>
      <c r="W99" s="170"/>
    </row>
    <row r="100" spans="1:23" s="39" customFormat="1" ht="14.25" customHeight="1" x14ac:dyDescent="0.15">
      <c r="A100" s="1019"/>
      <c r="B100" s="949"/>
      <c r="C100" s="949"/>
      <c r="D100" s="122"/>
      <c r="E100" s="676" t="s">
        <v>91</v>
      </c>
      <c r="F100" s="41"/>
      <c r="G100" s="41"/>
      <c r="H100" s="41" t="s">
        <v>183</v>
      </c>
      <c r="I100" s="41"/>
      <c r="J100" s="41"/>
      <c r="K100" s="110"/>
      <c r="L100" s="111"/>
      <c r="M100" s="112"/>
      <c r="N100" s="42"/>
      <c r="O100" s="42">
        <v>2</v>
      </c>
      <c r="P100" s="42"/>
      <c r="Q100" s="42"/>
      <c r="R100" s="42"/>
      <c r="S100" s="42"/>
      <c r="T100" s="1348"/>
      <c r="U100" s="113"/>
      <c r="V100" s="946"/>
      <c r="W100" s="170"/>
    </row>
    <row r="101" spans="1:23" s="39" customFormat="1" ht="14.25" customHeight="1" x14ac:dyDescent="0.15">
      <c r="A101" s="1019"/>
      <c r="B101" s="949"/>
      <c r="C101" s="949"/>
      <c r="D101" s="122"/>
      <c r="E101" s="676" t="s">
        <v>79</v>
      </c>
      <c r="F101" s="41" t="s">
        <v>183</v>
      </c>
      <c r="G101" s="41"/>
      <c r="H101" s="41"/>
      <c r="I101" s="41"/>
      <c r="J101" s="41"/>
      <c r="K101" s="110" t="s">
        <v>186</v>
      </c>
      <c r="L101" s="111" t="s">
        <v>187</v>
      </c>
      <c r="M101" s="179">
        <v>1</v>
      </c>
      <c r="N101" s="42"/>
      <c r="O101" s="42"/>
      <c r="P101" s="42"/>
      <c r="Q101" s="42"/>
      <c r="R101" s="42">
        <v>4</v>
      </c>
      <c r="S101" s="42"/>
      <c r="T101" s="1348"/>
      <c r="U101" s="113"/>
      <c r="V101" s="946"/>
      <c r="W101" s="170"/>
    </row>
    <row r="102" spans="1:23" ht="14.25" customHeight="1" x14ac:dyDescent="0.15">
      <c r="A102" s="1019"/>
      <c r="B102" s="962"/>
      <c r="C102" s="962"/>
      <c r="D102" s="123"/>
      <c r="E102" s="124" t="s">
        <v>84</v>
      </c>
      <c r="F102" s="125" t="s">
        <v>183</v>
      </c>
      <c r="G102" s="125"/>
      <c r="H102" s="125"/>
      <c r="I102" s="125"/>
      <c r="J102" s="125"/>
      <c r="K102" s="126"/>
      <c r="L102" s="127"/>
      <c r="M102" s="128">
        <v>1</v>
      </c>
      <c r="N102" s="129"/>
      <c r="O102" s="129"/>
      <c r="P102" s="129"/>
      <c r="Q102" s="129"/>
      <c r="R102" s="129"/>
      <c r="S102" s="129"/>
      <c r="T102" s="1350"/>
      <c r="U102" s="130"/>
      <c r="V102" s="961"/>
      <c r="W102" s="172" t="s">
        <v>203</v>
      </c>
    </row>
    <row r="103" spans="1:23" ht="14.25" customHeight="1" x14ac:dyDescent="0.15">
      <c r="A103" s="1019"/>
      <c r="B103" s="948" t="s">
        <v>214</v>
      </c>
      <c r="C103" s="948" t="s">
        <v>204</v>
      </c>
      <c r="D103" s="1010" t="s">
        <v>18</v>
      </c>
      <c r="E103" s="1011"/>
      <c r="F103" s="131" t="s">
        <v>183</v>
      </c>
      <c r="G103" s="132"/>
      <c r="H103" s="132"/>
      <c r="I103" s="132"/>
      <c r="J103" s="132"/>
      <c r="K103" s="133"/>
      <c r="L103" s="134"/>
      <c r="M103" s="180">
        <v>1</v>
      </c>
      <c r="N103" s="135"/>
      <c r="O103" s="135"/>
      <c r="P103" s="135"/>
      <c r="Q103" s="136"/>
      <c r="R103" s="135"/>
      <c r="S103" s="135"/>
      <c r="T103" s="1351"/>
      <c r="U103" s="137"/>
      <c r="V103" s="963">
        <f>SUM(M103:U109)</f>
        <v>98</v>
      </c>
      <c r="W103" s="173"/>
    </row>
    <row r="104" spans="1:23" ht="14.25" customHeight="1" x14ac:dyDescent="0.15">
      <c r="A104" s="1019"/>
      <c r="B104" s="949"/>
      <c r="C104" s="949"/>
      <c r="D104" s="936" t="s">
        <v>19</v>
      </c>
      <c r="E104" s="937"/>
      <c r="F104" s="111" t="s">
        <v>186</v>
      </c>
      <c r="G104" s="44"/>
      <c r="H104" s="44"/>
      <c r="I104" s="44"/>
      <c r="J104" s="44"/>
      <c r="K104" s="110"/>
      <c r="L104" s="111"/>
      <c r="M104" s="179">
        <v>1</v>
      </c>
      <c r="N104" s="42"/>
      <c r="O104" s="42"/>
      <c r="P104" s="42"/>
      <c r="Q104" s="43"/>
      <c r="R104" s="42"/>
      <c r="S104" s="42"/>
      <c r="T104" s="1352"/>
      <c r="U104" s="138"/>
      <c r="V104" s="964"/>
      <c r="W104" s="170"/>
    </row>
    <row r="105" spans="1:23" ht="14.25" customHeight="1" x14ac:dyDescent="0.15">
      <c r="A105" s="1019"/>
      <c r="B105" s="949"/>
      <c r="C105" s="949"/>
      <c r="D105" s="122"/>
      <c r="E105" s="139" t="s">
        <v>205</v>
      </c>
      <c r="F105" s="111" t="s">
        <v>186</v>
      </c>
      <c r="G105" s="44"/>
      <c r="H105" s="44"/>
      <c r="I105" s="44"/>
      <c r="J105" s="44"/>
      <c r="K105" s="110"/>
      <c r="L105" s="111" t="s">
        <v>186</v>
      </c>
      <c r="M105" s="179">
        <v>8</v>
      </c>
      <c r="N105" s="42"/>
      <c r="O105" s="42"/>
      <c r="P105" s="42"/>
      <c r="Q105" s="43"/>
      <c r="R105" s="42"/>
      <c r="S105" s="677">
        <v>74</v>
      </c>
      <c r="T105" s="1352"/>
      <c r="U105" s="138"/>
      <c r="V105" s="964"/>
      <c r="W105" s="170"/>
    </row>
    <row r="106" spans="1:23" ht="14.25" customHeight="1" x14ac:dyDescent="0.15">
      <c r="A106" s="1019"/>
      <c r="B106" s="949"/>
      <c r="C106" s="949"/>
      <c r="D106" s="122"/>
      <c r="E106" s="139" t="s">
        <v>82</v>
      </c>
      <c r="F106" s="44"/>
      <c r="G106" s="44"/>
      <c r="H106" s="44"/>
      <c r="I106" s="44"/>
      <c r="J106" s="41" t="s">
        <v>183</v>
      </c>
      <c r="K106" s="110"/>
      <c r="L106" s="111"/>
      <c r="M106" s="140"/>
      <c r="N106" s="45"/>
      <c r="O106" s="45"/>
      <c r="P106" s="45"/>
      <c r="Q106" s="46">
        <v>2</v>
      </c>
      <c r="R106" s="46"/>
      <c r="S106" s="46"/>
      <c r="T106" s="1353">
        <v>4</v>
      </c>
      <c r="U106" s="141"/>
      <c r="V106" s="964"/>
      <c r="W106" s="170" t="s">
        <v>76</v>
      </c>
    </row>
    <row r="107" spans="1:23" ht="14.25" customHeight="1" x14ac:dyDescent="0.15">
      <c r="A107" s="1019"/>
      <c r="B107" s="949"/>
      <c r="C107" s="949"/>
      <c r="D107" s="122"/>
      <c r="E107" s="676" t="s">
        <v>184</v>
      </c>
      <c r="F107" s="41"/>
      <c r="G107" s="41"/>
      <c r="H107" s="41"/>
      <c r="I107" s="41"/>
      <c r="J107" s="41"/>
      <c r="K107" s="110"/>
      <c r="L107" s="111" t="s">
        <v>186</v>
      </c>
      <c r="M107" s="140"/>
      <c r="N107" s="45"/>
      <c r="O107" s="45"/>
      <c r="P107" s="45"/>
      <c r="Q107" s="46"/>
      <c r="R107" s="46"/>
      <c r="S107" s="46">
        <v>4</v>
      </c>
      <c r="T107" s="1353"/>
      <c r="U107" s="141"/>
      <c r="V107" s="964"/>
      <c r="W107" s="170"/>
    </row>
    <row r="108" spans="1:23" ht="14.25" customHeight="1" x14ac:dyDescent="0.15">
      <c r="A108" s="1019"/>
      <c r="B108" s="949"/>
      <c r="C108" s="949"/>
      <c r="D108" s="122"/>
      <c r="E108" s="718" t="s">
        <v>773</v>
      </c>
      <c r="F108" s="41"/>
      <c r="G108" s="41"/>
      <c r="H108" s="41"/>
      <c r="I108" s="41"/>
      <c r="J108" s="41"/>
      <c r="K108" s="110"/>
      <c r="L108" s="111"/>
      <c r="M108" s="140"/>
      <c r="N108" s="45"/>
      <c r="O108" s="45"/>
      <c r="P108" s="45"/>
      <c r="Q108" s="46"/>
      <c r="R108" s="46"/>
      <c r="S108" s="46"/>
      <c r="T108" s="1362">
        <v>1</v>
      </c>
      <c r="U108" s="141"/>
      <c r="V108" s="964"/>
      <c r="W108" s="738" t="s">
        <v>771</v>
      </c>
    </row>
    <row r="109" spans="1:23" ht="14.25" customHeight="1" thickBot="1" x14ac:dyDescent="0.2">
      <c r="A109" s="1020"/>
      <c r="B109" s="950"/>
      <c r="C109" s="950"/>
      <c r="D109" s="154"/>
      <c r="E109" s="675" t="s">
        <v>206</v>
      </c>
      <c r="F109" s="148"/>
      <c r="G109" s="148"/>
      <c r="H109" s="148"/>
      <c r="I109" s="148"/>
      <c r="J109" s="148"/>
      <c r="K109" s="149"/>
      <c r="L109" s="150"/>
      <c r="M109" s="174">
        <v>1</v>
      </c>
      <c r="N109" s="175"/>
      <c r="O109" s="175"/>
      <c r="P109" s="175"/>
      <c r="Q109" s="152"/>
      <c r="R109" s="152"/>
      <c r="S109" s="152"/>
      <c r="T109" s="1354">
        <v>2</v>
      </c>
      <c r="U109" s="176"/>
      <c r="V109" s="1022"/>
      <c r="W109" s="177"/>
    </row>
    <row r="110" spans="1:23" ht="14.25" customHeight="1" x14ac:dyDescent="0.15">
      <c r="A110" s="1012" t="s">
        <v>14</v>
      </c>
      <c r="B110" s="1015" t="s">
        <v>86</v>
      </c>
      <c r="C110" s="1015" t="s">
        <v>202</v>
      </c>
      <c r="D110" s="943" t="s">
        <v>18</v>
      </c>
      <c r="E110" s="944"/>
      <c r="F110" s="142" t="s">
        <v>183</v>
      </c>
      <c r="G110" s="142"/>
      <c r="H110" s="142"/>
      <c r="I110" s="142"/>
      <c r="J110" s="142"/>
      <c r="K110" s="143"/>
      <c r="L110" s="144"/>
      <c r="M110" s="145">
        <v>1</v>
      </c>
      <c r="N110" s="146"/>
      <c r="O110" s="146"/>
      <c r="P110" s="146"/>
      <c r="Q110" s="146"/>
      <c r="R110" s="146"/>
      <c r="S110" s="146"/>
      <c r="T110" s="1355"/>
      <c r="U110" s="147"/>
      <c r="V110" s="938">
        <f>SUM(M110:U115)</f>
        <v>9</v>
      </c>
      <c r="W110" s="1007" t="s">
        <v>203</v>
      </c>
    </row>
    <row r="111" spans="1:23" ht="14.25" customHeight="1" x14ac:dyDescent="0.15">
      <c r="A111" s="1013"/>
      <c r="B111" s="1016"/>
      <c r="C111" s="1016"/>
      <c r="D111" s="932" t="s">
        <v>19</v>
      </c>
      <c r="E111" s="933"/>
      <c r="F111" s="148"/>
      <c r="G111" s="148"/>
      <c r="H111" s="148"/>
      <c r="I111" s="148"/>
      <c r="J111" s="148"/>
      <c r="K111" s="149" t="s">
        <v>186</v>
      </c>
      <c r="L111" s="150" t="s">
        <v>187</v>
      </c>
      <c r="M111" s="151"/>
      <c r="N111" s="152"/>
      <c r="O111" s="152"/>
      <c r="P111" s="152"/>
      <c r="Q111" s="152"/>
      <c r="R111" s="152">
        <v>1</v>
      </c>
      <c r="S111" s="152"/>
      <c r="T111" s="1356"/>
      <c r="U111" s="153"/>
      <c r="V111" s="939"/>
      <c r="W111" s="1008"/>
    </row>
    <row r="112" spans="1:23" ht="14.25" customHeight="1" x14ac:dyDescent="0.15">
      <c r="A112" s="1013"/>
      <c r="B112" s="1016"/>
      <c r="C112" s="1016"/>
      <c r="D112" s="154"/>
      <c r="E112" s="675" t="s">
        <v>81</v>
      </c>
      <c r="F112" s="148"/>
      <c r="G112" s="148"/>
      <c r="H112" s="148"/>
      <c r="I112" s="148"/>
      <c r="J112" s="148"/>
      <c r="K112" s="149" t="s">
        <v>186</v>
      </c>
      <c r="L112" s="150" t="s">
        <v>187</v>
      </c>
      <c r="M112" s="151"/>
      <c r="N112" s="152"/>
      <c r="O112" s="152"/>
      <c r="P112" s="152"/>
      <c r="Q112" s="152"/>
      <c r="R112" s="152">
        <v>1</v>
      </c>
      <c r="S112" s="152"/>
      <c r="T112" s="1356"/>
      <c r="U112" s="153"/>
      <c r="V112" s="939"/>
      <c r="W112" s="1008"/>
    </row>
    <row r="113" spans="1:23" ht="14.25" customHeight="1" x14ac:dyDescent="0.15">
      <c r="A113" s="1013"/>
      <c r="B113" s="1016"/>
      <c r="C113" s="1016"/>
      <c r="D113" s="154"/>
      <c r="E113" s="675" t="s">
        <v>90</v>
      </c>
      <c r="F113" s="148"/>
      <c r="G113" s="148"/>
      <c r="H113" s="148"/>
      <c r="I113" s="148" t="s">
        <v>183</v>
      </c>
      <c r="J113" s="148"/>
      <c r="K113" s="149" t="s">
        <v>186</v>
      </c>
      <c r="L113" s="150" t="s">
        <v>187</v>
      </c>
      <c r="M113" s="151"/>
      <c r="N113" s="152"/>
      <c r="O113" s="152"/>
      <c r="P113" s="152">
        <v>1</v>
      </c>
      <c r="Q113" s="152"/>
      <c r="R113" s="152">
        <v>2</v>
      </c>
      <c r="S113" s="152"/>
      <c r="T113" s="1356"/>
      <c r="U113" s="153"/>
      <c r="V113" s="939"/>
      <c r="W113" s="1008"/>
    </row>
    <row r="114" spans="1:23" ht="14.25" customHeight="1" x14ac:dyDescent="0.15">
      <c r="A114" s="1013"/>
      <c r="B114" s="1016"/>
      <c r="C114" s="1016"/>
      <c r="D114" s="154"/>
      <c r="E114" s="675" t="s">
        <v>91</v>
      </c>
      <c r="F114" s="148"/>
      <c r="G114" s="148"/>
      <c r="H114" s="148" t="s">
        <v>183</v>
      </c>
      <c r="I114" s="148"/>
      <c r="J114" s="148"/>
      <c r="K114" s="149"/>
      <c r="L114" s="150"/>
      <c r="M114" s="151"/>
      <c r="N114" s="152"/>
      <c r="O114" s="152">
        <v>1</v>
      </c>
      <c r="P114" s="152"/>
      <c r="Q114" s="152"/>
      <c r="R114" s="152"/>
      <c r="S114" s="152"/>
      <c r="T114" s="1356"/>
      <c r="U114" s="153"/>
      <c r="V114" s="939"/>
      <c r="W114" s="1008"/>
    </row>
    <row r="115" spans="1:23" ht="14.25" customHeight="1" x14ac:dyDescent="0.15">
      <c r="A115" s="1013"/>
      <c r="B115" s="1017"/>
      <c r="C115" s="1017"/>
      <c r="D115" s="123"/>
      <c r="E115" s="155" t="s">
        <v>79</v>
      </c>
      <c r="F115" s="156"/>
      <c r="G115" s="156"/>
      <c r="H115" s="156"/>
      <c r="I115" s="156"/>
      <c r="J115" s="156"/>
      <c r="K115" s="126" t="s">
        <v>186</v>
      </c>
      <c r="L115" s="127" t="s">
        <v>187</v>
      </c>
      <c r="M115" s="128"/>
      <c r="N115" s="129"/>
      <c r="O115" s="129"/>
      <c r="P115" s="129"/>
      <c r="Q115" s="129"/>
      <c r="R115" s="129">
        <v>2</v>
      </c>
      <c r="S115" s="129"/>
      <c r="T115" s="1350"/>
      <c r="U115" s="130"/>
      <c r="V115" s="940"/>
      <c r="W115" s="1009"/>
    </row>
    <row r="116" spans="1:23" ht="14.25" customHeight="1" x14ac:dyDescent="0.15">
      <c r="A116" s="1013"/>
      <c r="B116" s="948" t="s">
        <v>214</v>
      </c>
      <c r="C116" s="948" t="s">
        <v>204</v>
      </c>
      <c r="D116" s="1010" t="s">
        <v>18</v>
      </c>
      <c r="E116" s="1011"/>
      <c r="F116" s="157" t="s">
        <v>183</v>
      </c>
      <c r="G116" s="158"/>
      <c r="H116" s="158"/>
      <c r="I116" s="158"/>
      <c r="J116" s="158"/>
      <c r="K116" s="133"/>
      <c r="L116" s="134"/>
      <c r="M116" s="180">
        <v>1</v>
      </c>
      <c r="N116" s="135"/>
      <c r="O116" s="135"/>
      <c r="P116" s="135"/>
      <c r="Q116" s="136"/>
      <c r="R116" s="135"/>
      <c r="S116" s="135"/>
      <c r="T116" s="1351"/>
      <c r="U116" s="137"/>
      <c r="V116" s="945">
        <f>SUM(M116:U120)</f>
        <v>16</v>
      </c>
      <c r="W116" s="173"/>
    </row>
    <row r="117" spans="1:23" ht="14.25" customHeight="1" x14ac:dyDescent="0.15">
      <c r="A117" s="1013"/>
      <c r="B117" s="949"/>
      <c r="C117" s="949"/>
      <c r="D117" s="936" t="s">
        <v>19</v>
      </c>
      <c r="E117" s="937"/>
      <c r="F117" s="41"/>
      <c r="G117" s="41"/>
      <c r="H117" s="41"/>
      <c r="I117" s="41"/>
      <c r="J117" s="41" t="s">
        <v>183</v>
      </c>
      <c r="K117" s="41" t="s">
        <v>183</v>
      </c>
      <c r="L117" s="111" t="s">
        <v>187</v>
      </c>
      <c r="M117" s="112"/>
      <c r="N117" s="42"/>
      <c r="O117" s="42"/>
      <c r="P117" s="42"/>
      <c r="Q117" s="43">
        <v>1</v>
      </c>
      <c r="R117" s="42">
        <v>1</v>
      </c>
      <c r="S117" s="42"/>
      <c r="T117" s="1352"/>
      <c r="U117" s="138"/>
      <c r="V117" s="946"/>
      <c r="W117" s="170"/>
    </row>
    <row r="118" spans="1:23" ht="14.25" customHeight="1" x14ac:dyDescent="0.15">
      <c r="A118" s="1013"/>
      <c r="B118" s="949"/>
      <c r="C118" s="949"/>
      <c r="D118" s="122"/>
      <c r="E118" s="139" t="s">
        <v>207</v>
      </c>
      <c r="F118" s="44"/>
      <c r="G118" s="44"/>
      <c r="H118" s="44"/>
      <c r="I118" s="44"/>
      <c r="J118" s="41" t="s">
        <v>183</v>
      </c>
      <c r="K118" s="110"/>
      <c r="L118" s="111" t="s">
        <v>186</v>
      </c>
      <c r="M118" s="112"/>
      <c r="N118" s="42"/>
      <c r="O118" s="42"/>
      <c r="P118" s="42"/>
      <c r="Q118" s="43">
        <v>1</v>
      </c>
      <c r="R118" s="42"/>
      <c r="S118" s="42">
        <v>9</v>
      </c>
      <c r="T118" s="1352"/>
      <c r="U118" s="138"/>
      <c r="V118" s="946"/>
      <c r="W118" s="170" t="s">
        <v>201</v>
      </c>
    </row>
    <row r="119" spans="1:23" ht="14.25" customHeight="1" x14ac:dyDescent="0.15">
      <c r="A119" s="1013"/>
      <c r="B119" s="949"/>
      <c r="C119" s="949"/>
      <c r="D119" s="719"/>
      <c r="E119" s="735" t="s">
        <v>184</v>
      </c>
      <c r="F119" s="721"/>
      <c r="G119" s="721"/>
      <c r="H119" s="721"/>
      <c r="I119" s="721"/>
      <c r="J119" s="736"/>
      <c r="K119" s="722"/>
      <c r="L119" s="723" t="s">
        <v>186</v>
      </c>
      <c r="M119" s="724"/>
      <c r="N119" s="725"/>
      <c r="O119" s="725"/>
      <c r="P119" s="725"/>
      <c r="Q119" s="726"/>
      <c r="R119" s="725"/>
      <c r="S119" s="725">
        <v>2</v>
      </c>
      <c r="T119" s="1357"/>
      <c r="U119" s="727"/>
      <c r="V119" s="946"/>
      <c r="W119" s="728"/>
    </row>
    <row r="120" spans="1:23" ht="14.25" customHeight="1" thickBot="1" x14ac:dyDescent="0.2">
      <c r="A120" s="1014"/>
      <c r="B120" s="950"/>
      <c r="C120" s="950"/>
      <c r="D120" s="159"/>
      <c r="E120" s="737" t="s">
        <v>773</v>
      </c>
      <c r="F120" s="160"/>
      <c r="G120" s="160"/>
      <c r="H120" s="160"/>
      <c r="I120" s="160"/>
      <c r="J120" s="160"/>
      <c r="K120" s="118"/>
      <c r="L120" s="119"/>
      <c r="M120" s="103"/>
      <c r="N120" s="120"/>
      <c r="O120" s="120"/>
      <c r="P120" s="120"/>
      <c r="Q120" s="161"/>
      <c r="R120" s="120"/>
      <c r="S120" s="120"/>
      <c r="T120" s="1363">
        <v>1</v>
      </c>
      <c r="U120" s="734"/>
      <c r="V120" s="947"/>
      <c r="W120" s="739" t="s">
        <v>771</v>
      </c>
    </row>
    <row r="121" spans="1:23" ht="18" customHeight="1" thickBot="1" x14ac:dyDescent="0.2">
      <c r="A121" s="1004" t="s">
        <v>88</v>
      </c>
      <c r="B121" s="1005"/>
      <c r="C121" s="1005"/>
      <c r="D121" s="1005"/>
      <c r="E121" s="1005"/>
      <c r="F121" s="1005"/>
      <c r="G121" s="1005"/>
      <c r="H121" s="1005"/>
      <c r="I121" s="1005"/>
      <c r="J121" s="1005"/>
      <c r="K121" s="1005"/>
      <c r="L121" s="1006"/>
      <c r="M121" s="162">
        <f>SUM(M88:M120)</f>
        <v>21</v>
      </c>
      <c r="N121" s="163">
        <f t="shared" ref="N121:V121" si="2">SUM(N88:N120)</f>
        <v>2</v>
      </c>
      <c r="O121" s="163">
        <f t="shared" si="2"/>
        <v>9</v>
      </c>
      <c r="P121" s="163">
        <f t="shared" si="2"/>
        <v>11</v>
      </c>
      <c r="Q121" s="163">
        <f t="shared" si="2"/>
        <v>4</v>
      </c>
      <c r="R121" s="163">
        <f t="shared" si="2"/>
        <v>38</v>
      </c>
      <c r="S121" s="163">
        <f t="shared" si="2"/>
        <v>89</v>
      </c>
      <c r="T121" s="1359">
        <f t="shared" si="2"/>
        <v>11</v>
      </c>
      <c r="U121" s="164">
        <f>SUM(U88:U120)</f>
        <v>0</v>
      </c>
      <c r="V121" s="178">
        <f>SUM(V88:V120)</f>
        <v>185</v>
      </c>
      <c r="W121" s="575"/>
    </row>
    <row r="122" spans="1:23" ht="18" customHeight="1" x14ac:dyDescent="0.15">
      <c r="A122" s="38" t="s">
        <v>188</v>
      </c>
    </row>
  </sheetData>
  <mergeCells count="147">
    <mergeCell ref="W28:W33"/>
    <mergeCell ref="D29:E29"/>
    <mergeCell ref="B34:B38"/>
    <mergeCell ref="C34:C38"/>
    <mergeCell ref="D34:E34"/>
    <mergeCell ref="V34:V38"/>
    <mergeCell ref="D35:E35"/>
    <mergeCell ref="A28:A38"/>
    <mergeCell ref="B28:B33"/>
    <mergeCell ref="C28:C33"/>
    <mergeCell ref="D28:E28"/>
    <mergeCell ref="V28:V33"/>
    <mergeCell ref="V6:V7"/>
    <mergeCell ref="W6:W7"/>
    <mergeCell ref="A8:B13"/>
    <mergeCell ref="C8:C13"/>
    <mergeCell ref="D8:E8"/>
    <mergeCell ref="V8:V13"/>
    <mergeCell ref="D9:E9"/>
    <mergeCell ref="A14:A27"/>
    <mergeCell ref="B14:B20"/>
    <mergeCell ref="C14:C20"/>
    <mergeCell ref="D14:E14"/>
    <mergeCell ref="V14:V20"/>
    <mergeCell ref="D15:E15"/>
    <mergeCell ref="B21:B27"/>
    <mergeCell ref="C21:C27"/>
    <mergeCell ref="D21:E21"/>
    <mergeCell ref="V21:V27"/>
    <mergeCell ref="D22:E22"/>
    <mergeCell ref="V3:V5"/>
    <mergeCell ref="W3:W5"/>
    <mergeCell ref="F4:F5"/>
    <mergeCell ref="G4:I4"/>
    <mergeCell ref="J4:L4"/>
    <mergeCell ref="M4:M5"/>
    <mergeCell ref="N4:P4"/>
    <mergeCell ref="Q4:S4"/>
    <mergeCell ref="T4:T5"/>
    <mergeCell ref="U4:U5"/>
    <mergeCell ref="M3:U3"/>
    <mergeCell ref="A44:B46"/>
    <mergeCell ref="C44:C46"/>
    <mergeCell ref="D44:E46"/>
    <mergeCell ref="F44:L44"/>
    <mergeCell ref="A3:B5"/>
    <mergeCell ref="C3:C5"/>
    <mergeCell ref="D3:E5"/>
    <mergeCell ref="F3:L3"/>
    <mergeCell ref="A6:B7"/>
    <mergeCell ref="C6:C7"/>
    <mergeCell ref="D6:E6"/>
    <mergeCell ref="A39:L39"/>
    <mergeCell ref="M44:U44"/>
    <mergeCell ref="W44:W46"/>
    <mergeCell ref="F45:F46"/>
    <mergeCell ref="G45:I45"/>
    <mergeCell ref="J45:L45"/>
    <mergeCell ref="M45:M46"/>
    <mergeCell ref="N45:P45"/>
    <mergeCell ref="Q45:S45"/>
    <mergeCell ref="T45:T46"/>
    <mergeCell ref="V44:V46"/>
    <mergeCell ref="U45:U46"/>
    <mergeCell ref="A55:A68"/>
    <mergeCell ref="B62:B68"/>
    <mergeCell ref="C62:C68"/>
    <mergeCell ref="D62:E62"/>
    <mergeCell ref="V62:V68"/>
    <mergeCell ref="V55:V61"/>
    <mergeCell ref="W47:W48"/>
    <mergeCell ref="A49:B54"/>
    <mergeCell ref="C49:C54"/>
    <mergeCell ref="D49:E49"/>
    <mergeCell ref="V49:V54"/>
    <mergeCell ref="D50:E50"/>
    <mergeCell ref="A47:B48"/>
    <mergeCell ref="C47:C48"/>
    <mergeCell ref="D47:E47"/>
    <mergeCell ref="A85:B87"/>
    <mergeCell ref="C85:C87"/>
    <mergeCell ref="D85:E87"/>
    <mergeCell ref="F85:L85"/>
    <mergeCell ref="A80:L80"/>
    <mergeCell ref="V47:V48"/>
    <mergeCell ref="W69:W74"/>
    <mergeCell ref="D70:E70"/>
    <mergeCell ref="B75:B79"/>
    <mergeCell ref="C75:C79"/>
    <mergeCell ref="D75:E75"/>
    <mergeCell ref="V75:V79"/>
    <mergeCell ref="D76:E76"/>
    <mergeCell ref="D63:E63"/>
    <mergeCell ref="B55:B61"/>
    <mergeCell ref="C55:C61"/>
    <mergeCell ref="D55:E55"/>
    <mergeCell ref="A69:A79"/>
    <mergeCell ref="B69:B74"/>
    <mergeCell ref="C69:C74"/>
    <mergeCell ref="D69:E69"/>
    <mergeCell ref="D56:E56"/>
    <mergeCell ref="V69:V74"/>
    <mergeCell ref="W88:W89"/>
    <mergeCell ref="V85:V87"/>
    <mergeCell ref="W85:W87"/>
    <mergeCell ref="F86:F87"/>
    <mergeCell ref="G86:I86"/>
    <mergeCell ref="J86:L86"/>
    <mergeCell ref="M86:M87"/>
    <mergeCell ref="N86:P86"/>
    <mergeCell ref="Q86:S86"/>
    <mergeCell ref="T86:T87"/>
    <mergeCell ref="U86:U87"/>
    <mergeCell ref="M85:U85"/>
    <mergeCell ref="A90:B95"/>
    <mergeCell ref="C90:C95"/>
    <mergeCell ref="D90:E90"/>
    <mergeCell ref="V90:V95"/>
    <mergeCell ref="D91:E91"/>
    <mergeCell ref="A88:B89"/>
    <mergeCell ref="C88:C89"/>
    <mergeCell ref="D88:E88"/>
    <mergeCell ref="V88:V89"/>
    <mergeCell ref="A96:A109"/>
    <mergeCell ref="B96:B102"/>
    <mergeCell ref="C96:C102"/>
    <mergeCell ref="D96:E96"/>
    <mergeCell ref="V96:V102"/>
    <mergeCell ref="D97:E97"/>
    <mergeCell ref="B103:B109"/>
    <mergeCell ref="C103:C109"/>
    <mergeCell ref="D103:E103"/>
    <mergeCell ref="V103:V109"/>
    <mergeCell ref="D104:E104"/>
    <mergeCell ref="A121:L121"/>
    <mergeCell ref="W110:W115"/>
    <mergeCell ref="D111:E111"/>
    <mergeCell ref="B116:B120"/>
    <mergeCell ref="C116:C120"/>
    <mergeCell ref="D116:E116"/>
    <mergeCell ref="V116:V120"/>
    <mergeCell ref="D117:E117"/>
    <mergeCell ref="A110:A120"/>
    <mergeCell ref="B110:B115"/>
    <mergeCell ref="C110:C115"/>
    <mergeCell ref="D110:E110"/>
    <mergeCell ref="V110:V115"/>
  </mergeCells>
  <phoneticPr fontId="1"/>
  <printOptions horizontalCentered="1"/>
  <pageMargins left="0.39370078740157483" right="0.39370078740157483" top="0.59055118110236227" bottom="0.59055118110236227" header="0.31496062992125984" footer="0.47244094488188981"/>
  <pageSetup paperSize="9" scale="83" orientation="landscape" r:id="rId1"/>
  <rowBreaks count="2" manualBreakCount="2">
    <brk id="41" max="21" man="1"/>
    <brk id="82" max="2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84"/>
  <sheetViews>
    <sheetView topLeftCell="A3" zoomScale="79" zoomScaleNormal="79" workbookViewId="0">
      <selection activeCell="L44" sqref="L44"/>
    </sheetView>
  </sheetViews>
  <sheetFormatPr defaultRowHeight="13.5" x14ac:dyDescent="0.15"/>
  <cols>
    <col min="1" max="1" width="5.625" customWidth="1"/>
    <col min="2" max="3" width="7.25" customWidth="1"/>
    <col min="4" max="4" width="6.5" customWidth="1"/>
    <col min="5" max="5" width="3.75" customWidth="1"/>
    <col min="10" max="45" width="3.875" customWidth="1"/>
    <col min="46" max="49" width="3.375" customWidth="1"/>
    <col min="50" max="77" width="3.375" hidden="1" customWidth="1"/>
  </cols>
  <sheetData>
    <row r="1" spans="1:77" ht="24" customHeight="1" x14ac:dyDescent="0.15">
      <c r="A1" s="1066" t="s">
        <v>593</v>
      </c>
      <c r="B1" s="1066"/>
      <c r="C1" s="1066"/>
      <c r="D1" s="1066"/>
      <c r="E1" s="1066"/>
      <c r="F1" s="1066"/>
    </row>
    <row r="4" spans="1:77" ht="14.25" thickBot="1" x14ac:dyDescent="0.2">
      <c r="F4" t="s">
        <v>291</v>
      </c>
    </row>
    <row r="5" spans="1:77" x14ac:dyDescent="0.15">
      <c r="A5" s="1136" t="s">
        <v>253</v>
      </c>
      <c r="B5" s="1137"/>
      <c r="C5" s="1137"/>
      <c r="D5" s="1137"/>
      <c r="E5" s="1137"/>
      <c r="F5" s="1137"/>
      <c r="G5" s="1137"/>
      <c r="H5" s="1138"/>
      <c r="I5" s="699" t="s">
        <v>254</v>
      </c>
      <c r="J5" s="1142">
        <v>0</v>
      </c>
      <c r="K5" s="1127"/>
      <c r="L5" s="1124">
        <v>4.1666666666666664E-2</v>
      </c>
      <c r="M5" s="1127"/>
      <c r="N5" s="1124">
        <v>8.3333333333333329E-2</v>
      </c>
      <c r="O5" s="1127"/>
      <c r="P5" s="1124">
        <v>0.125</v>
      </c>
      <c r="Q5" s="1127"/>
      <c r="R5" s="1124">
        <v>0.16666666666666699</v>
      </c>
      <c r="S5" s="1127"/>
      <c r="T5" s="1124">
        <v>0.20833333333333301</v>
      </c>
      <c r="U5" s="1127"/>
      <c r="V5" s="1124">
        <v>0.25</v>
      </c>
      <c r="W5" s="1127"/>
      <c r="X5" s="1124">
        <v>0.29166666666666702</v>
      </c>
      <c r="Y5" s="1127"/>
      <c r="Z5" s="1124">
        <v>0.33333333333333298</v>
      </c>
      <c r="AA5" s="1127"/>
      <c r="AB5" s="1124">
        <v>0.375</v>
      </c>
      <c r="AC5" s="1127"/>
      <c r="AD5" s="1124">
        <v>0.41666666666666702</v>
      </c>
      <c r="AE5" s="1127"/>
      <c r="AF5" s="1124">
        <v>0.45833333333333298</v>
      </c>
      <c r="AG5" s="1127"/>
      <c r="AH5" s="1124">
        <v>0.5</v>
      </c>
      <c r="AI5" s="1127"/>
      <c r="AJ5" s="1124">
        <v>0.54166666666666696</v>
      </c>
      <c r="AK5" s="1127"/>
      <c r="AL5" s="1124">
        <v>0.58333333333333304</v>
      </c>
      <c r="AM5" s="1127"/>
      <c r="AN5" s="1124">
        <v>0.625</v>
      </c>
      <c r="AO5" s="1127"/>
      <c r="AP5" s="1124">
        <v>0.66666666666666696</v>
      </c>
      <c r="AQ5" s="1127"/>
      <c r="AR5" s="1124">
        <v>0.70833333333333304</v>
      </c>
      <c r="AS5" s="1127"/>
      <c r="AT5" s="1124">
        <v>0.75</v>
      </c>
      <c r="AU5" s="1127"/>
      <c r="AV5" s="1124">
        <v>0.79166666666666696</v>
      </c>
      <c r="AW5" s="1127"/>
      <c r="AX5" s="1124">
        <v>0.83333333333333304</v>
      </c>
      <c r="AY5" s="1127"/>
      <c r="AZ5" s="1124">
        <v>0.875</v>
      </c>
      <c r="BA5" s="1127"/>
      <c r="BB5" s="1124">
        <v>0.91666666666666696</v>
      </c>
      <c r="BC5" s="1127"/>
      <c r="BD5" s="1124">
        <v>0.95833333333333304</v>
      </c>
      <c r="BE5" s="1127"/>
      <c r="BF5" s="1124">
        <v>1</v>
      </c>
      <c r="BG5" s="1127"/>
      <c r="BH5" s="1124">
        <v>1.0416666666666701</v>
      </c>
      <c r="BI5" s="1127"/>
      <c r="BJ5" s="1124">
        <v>1.0833333333333299</v>
      </c>
      <c r="BK5" s="1127"/>
      <c r="BL5" s="1124">
        <v>1.125</v>
      </c>
      <c r="BM5" s="1127"/>
      <c r="BN5" s="1124">
        <v>1.1666666666666701</v>
      </c>
      <c r="BO5" s="1127"/>
      <c r="BP5" s="1124">
        <v>1.2083333333333299</v>
      </c>
      <c r="BQ5" s="1127"/>
      <c r="BR5" s="1124">
        <v>1.25</v>
      </c>
      <c r="BS5" s="1127"/>
      <c r="BT5" s="1124">
        <v>1.2916666666666701</v>
      </c>
      <c r="BU5" s="1127"/>
      <c r="BV5" s="1124">
        <v>1.3333333333333299</v>
      </c>
      <c r="BW5" s="1127"/>
      <c r="BX5" s="1124">
        <v>1.375</v>
      </c>
      <c r="BY5" s="1125"/>
    </row>
    <row r="6" spans="1:77" ht="14.25" thickBot="1" x14ac:dyDescent="0.2">
      <c r="A6" s="1139"/>
      <c r="B6" s="1140"/>
      <c r="C6" s="1140"/>
      <c r="D6" s="1140"/>
      <c r="E6" s="1140"/>
      <c r="F6" s="1140"/>
      <c r="G6" s="1140"/>
      <c r="H6" s="1141"/>
      <c r="I6" s="700" t="s">
        <v>255</v>
      </c>
      <c r="J6" s="1126">
        <v>0.375</v>
      </c>
      <c r="K6" s="1105"/>
      <c r="L6" s="1104">
        <v>0.41666666666666669</v>
      </c>
      <c r="M6" s="1105"/>
      <c r="N6" s="1104">
        <v>0.45833333333333298</v>
      </c>
      <c r="O6" s="1105"/>
      <c r="P6" s="1104">
        <v>0.5</v>
      </c>
      <c r="Q6" s="1105"/>
      <c r="R6" s="1104">
        <v>0.54166666666666696</v>
      </c>
      <c r="S6" s="1105"/>
      <c r="T6" s="1104">
        <v>0.58333333333333304</v>
      </c>
      <c r="U6" s="1105"/>
      <c r="V6" s="1104">
        <v>0.625</v>
      </c>
      <c r="W6" s="1105"/>
      <c r="X6" s="1104">
        <v>0.66666666666666696</v>
      </c>
      <c r="Y6" s="1105"/>
      <c r="Z6" s="1104">
        <v>0.70833333333333304</v>
      </c>
      <c r="AA6" s="1105"/>
      <c r="AB6" s="1104">
        <v>0.75</v>
      </c>
      <c r="AC6" s="1105"/>
      <c r="AD6" s="1104">
        <v>0.79166666666666696</v>
      </c>
      <c r="AE6" s="1105"/>
      <c r="AF6" s="1104">
        <v>0.83333333333333404</v>
      </c>
      <c r="AG6" s="1105"/>
      <c r="AH6" s="1104">
        <v>0.875</v>
      </c>
      <c r="AI6" s="1105"/>
      <c r="AJ6" s="1104">
        <v>0.91666666666666696</v>
      </c>
      <c r="AK6" s="1105"/>
      <c r="AL6" s="1104">
        <v>0.95833333333333404</v>
      </c>
      <c r="AM6" s="1105"/>
      <c r="AN6" s="1104">
        <v>1</v>
      </c>
      <c r="AO6" s="1105"/>
      <c r="AP6" s="1104">
        <v>1.0416666666666701</v>
      </c>
      <c r="AQ6" s="1105"/>
      <c r="AR6" s="1104">
        <v>1.0833333333333299</v>
      </c>
      <c r="AS6" s="1105"/>
      <c r="AT6" s="1104">
        <v>1.125</v>
      </c>
      <c r="AU6" s="1105"/>
      <c r="AV6" s="1104">
        <v>1.1666666666666701</v>
      </c>
      <c r="AW6" s="1105"/>
      <c r="AX6" s="1104">
        <v>1.2083333333333299</v>
      </c>
      <c r="AY6" s="1105"/>
      <c r="AZ6" s="1104">
        <v>1.25</v>
      </c>
      <c r="BA6" s="1105"/>
      <c r="BB6" s="1104">
        <v>1.2916666666666701</v>
      </c>
      <c r="BC6" s="1105"/>
      <c r="BD6" s="1104">
        <v>1.3333333333333299</v>
      </c>
      <c r="BE6" s="1105"/>
      <c r="BF6" s="1104">
        <v>1.375</v>
      </c>
      <c r="BG6" s="1105"/>
      <c r="BH6" s="1104">
        <v>1.4166666666666701</v>
      </c>
      <c r="BI6" s="1105"/>
      <c r="BJ6" s="1104">
        <v>1.4583333333333299</v>
      </c>
      <c r="BK6" s="1105"/>
      <c r="BL6" s="1104">
        <v>1.5</v>
      </c>
      <c r="BM6" s="1105"/>
      <c r="BN6" s="1104">
        <v>1.5416666666666701</v>
      </c>
      <c r="BO6" s="1105"/>
      <c r="BP6" s="1104">
        <v>1.5833333333333299</v>
      </c>
      <c r="BQ6" s="1105"/>
      <c r="BR6" s="1104">
        <v>1.625</v>
      </c>
      <c r="BS6" s="1105"/>
      <c r="BT6" s="1104">
        <v>1.6666666666666701</v>
      </c>
      <c r="BU6" s="1105"/>
      <c r="BV6" s="1104">
        <v>1.7083333333333299</v>
      </c>
      <c r="BW6" s="1105"/>
      <c r="BX6" s="1104">
        <v>1.75</v>
      </c>
      <c r="BY6" s="1106"/>
    </row>
    <row r="7" spans="1:77" x14ac:dyDescent="0.15">
      <c r="A7" s="1092" t="s">
        <v>256</v>
      </c>
      <c r="B7" s="1093"/>
      <c r="C7" s="1107" t="s">
        <v>257</v>
      </c>
      <c r="D7" s="1109" t="s">
        <v>258</v>
      </c>
      <c r="E7" s="1111"/>
      <c r="F7" s="1103" t="s">
        <v>259</v>
      </c>
      <c r="G7" s="189" t="s">
        <v>260</v>
      </c>
      <c r="H7" s="1111" t="s">
        <v>261</v>
      </c>
      <c r="I7" s="701" t="s">
        <v>262</v>
      </c>
      <c r="J7" s="1113"/>
      <c r="K7" s="1078"/>
      <c r="L7" s="1078"/>
      <c r="M7" s="1078"/>
      <c r="N7" s="1078"/>
      <c r="O7" s="1078"/>
      <c r="P7" s="1078"/>
      <c r="Q7" s="1078"/>
      <c r="R7" s="1078"/>
      <c r="S7" s="1078"/>
      <c r="T7" s="1078"/>
      <c r="U7" s="1078"/>
      <c r="V7" s="1078"/>
      <c r="W7" s="1078"/>
      <c r="X7" s="1078"/>
      <c r="Y7" s="1078"/>
      <c r="Z7" s="1078"/>
      <c r="AA7" s="1078"/>
      <c r="AB7" s="1078"/>
      <c r="AC7" s="1078"/>
      <c r="AD7" s="1078"/>
      <c r="AE7" s="1078"/>
      <c r="AF7" s="1078"/>
      <c r="AG7" s="1078"/>
      <c r="AH7" s="1078"/>
      <c r="AI7" s="1078"/>
      <c r="AJ7" s="1078"/>
      <c r="AK7" s="1078"/>
      <c r="AL7" s="1078"/>
      <c r="AM7" s="1078"/>
      <c r="AN7" s="1114"/>
      <c r="AO7" s="1117"/>
      <c r="AP7" s="1118"/>
      <c r="AQ7" s="1118"/>
      <c r="AR7" s="1118"/>
      <c r="AS7" s="1118"/>
      <c r="AT7" s="1118"/>
      <c r="AU7" s="1118"/>
      <c r="AV7" s="1118"/>
      <c r="AW7" s="1118"/>
      <c r="AX7" s="1118"/>
      <c r="AY7" s="1118"/>
      <c r="AZ7" s="1118"/>
      <c r="BA7" s="1118"/>
      <c r="BB7" s="1118"/>
      <c r="BC7" s="1118"/>
      <c r="BD7" s="1118"/>
      <c r="BE7" s="1118"/>
      <c r="BF7" s="1118"/>
      <c r="BG7" s="1118"/>
      <c r="BH7" s="1118"/>
      <c r="BI7" s="1118"/>
      <c r="BJ7" s="1118"/>
      <c r="BK7" s="1118"/>
      <c r="BL7" s="1118"/>
      <c r="BM7" s="1118"/>
      <c r="BN7" s="1118"/>
      <c r="BO7" s="1118"/>
      <c r="BP7" s="1118"/>
      <c r="BQ7" s="1118"/>
      <c r="BR7" s="1118"/>
      <c r="BS7" s="1118"/>
      <c r="BT7" s="1118"/>
      <c r="BU7" s="1118"/>
      <c r="BV7" s="1118"/>
      <c r="BW7" s="1118"/>
      <c r="BX7" s="1118"/>
      <c r="BY7" s="1119"/>
    </row>
    <row r="8" spans="1:77" ht="14.25" thickBot="1" x14ac:dyDescent="0.2">
      <c r="A8" s="1094"/>
      <c r="B8" s="1095"/>
      <c r="C8" s="1151"/>
      <c r="D8" s="1152"/>
      <c r="E8" s="1123"/>
      <c r="F8" s="1100"/>
      <c r="G8" s="190" t="s">
        <v>263</v>
      </c>
      <c r="H8" s="1123"/>
      <c r="I8" s="702" t="s">
        <v>264</v>
      </c>
      <c r="J8" s="1115"/>
      <c r="K8" s="1080"/>
      <c r="L8" s="1080"/>
      <c r="M8" s="1080"/>
      <c r="N8" s="1080"/>
      <c r="O8" s="1080"/>
      <c r="P8" s="1080"/>
      <c r="Q8" s="1080"/>
      <c r="R8" s="1080"/>
      <c r="S8" s="1080"/>
      <c r="T8" s="1080"/>
      <c r="U8" s="1080"/>
      <c r="V8" s="1080"/>
      <c r="W8" s="1080"/>
      <c r="X8" s="1080"/>
      <c r="Y8" s="1080"/>
      <c r="Z8" s="1080"/>
      <c r="AA8" s="1080"/>
      <c r="AB8" s="1080"/>
      <c r="AC8" s="1080"/>
      <c r="AD8" s="1080"/>
      <c r="AE8" s="1080"/>
      <c r="AF8" s="1080"/>
      <c r="AG8" s="1080"/>
      <c r="AH8" s="1080"/>
      <c r="AI8" s="1080"/>
      <c r="AJ8" s="1080"/>
      <c r="AK8" s="1080"/>
      <c r="AL8" s="1080"/>
      <c r="AM8" s="1080"/>
      <c r="AN8" s="1116"/>
      <c r="AO8" s="1120"/>
      <c r="AP8" s="1121"/>
      <c r="AQ8" s="1121"/>
      <c r="AR8" s="1121"/>
      <c r="AS8" s="1121"/>
      <c r="AT8" s="1121"/>
      <c r="AU8" s="1121"/>
      <c r="AV8" s="1121"/>
      <c r="AW8" s="1121"/>
      <c r="AX8" s="1121"/>
      <c r="AY8" s="1121"/>
      <c r="AZ8" s="1121"/>
      <c r="BA8" s="1121"/>
      <c r="BB8" s="1121"/>
      <c r="BC8" s="1121"/>
      <c r="BD8" s="1121"/>
      <c r="BE8" s="1121"/>
      <c r="BF8" s="1121"/>
      <c r="BG8" s="1121"/>
      <c r="BH8" s="1121"/>
      <c r="BI8" s="1121"/>
      <c r="BJ8" s="1121"/>
      <c r="BK8" s="1121"/>
      <c r="BL8" s="1121"/>
      <c r="BM8" s="1121"/>
      <c r="BN8" s="1121"/>
      <c r="BO8" s="1121"/>
      <c r="BP8" s="1121"/>
      <c r="BQ8" s="1121"/>
      <c r="BR8" s="1121"/>
      <c r="BS8" s="1121"/>
      <c r="BT8" s="1121"/>
      <c r="BU8" s="1121"/>
      <c r="BV8" s="1121"/>
      <c r="BW8" s="1121"/>
      <c r="BX8" s="1121"/>
      <c r="BY8" s="1122"/>
    </row>
    <row r="9" spans="1:77" x14ac:dyDescent="0.15">
      <c r="A9" s="1092" t="s">
        <v>732</v>
      </c>
      <c r="B9" s="1093" t="s">
        <v>733</v>
      </c>
      <c r="C9" s="1128"/>
      <c r="D9" s="1130"/>
      <c r="E9" s="1132" t="s">
        <v>267</v>
      </c>
      <c r="F9" s="1134"/>
      <c r="G9" s="512"/>
      <c r="H9" s="1069"/>
      <c r="I9" s="703">
        <f>COUNTIF(J9:BY9,"○")*30/60</f>
        <v>0</v>
      </c>
      <c r="J9" s="678"/>
      <c r="K9" s="194"/>
      <c r="L9" s="194"/>
      <c r="M9" s="194"/>
      <c r="N9" s="194"/>
      <c r="O9" s="193"/>
      <c r="P9" s="193"/>
      <c r="Q9" s="194"/>
      <c r="R9" s="194"/>
      <c r="S9" s="194"/>
      <c r="T9" s="194"/>
      <c r="U9" s="193"/>
      <c r="V9" s="193"/>
      <c r="W9" s="194"/>
      <c r="X9" s="194"/>
      <c r="Y9" s="194"/>
      <c r="Z9" s="194"/>
      <c r="AA9" s="193"/>
      <c r="AB9" s="193"/>
      <c r="AC9" s="194"/>
      <c r="AD9" s="195"/>
      <c r="AE9" s="195"/>
      <c r="AF9" s="196"/>
      <c r="AG9" s="194"/>
      <c r="AH9" s="196"/>
      <c r="AI9" s="194"/>
      <c r="AJ9" s="195"/>
      <c r="AK9" s="195"/>
      <c r="AL9" s="196"/>
      <c r="AM9" s="194"/>
      <c r="AN9" s="679"/>
      <c r="AO9" s="689"/>
      <c r="AP9" s="195"/>
      <c r="AQ9" s="195"/>
      <c r="AR9" s="196"/>
      <c r="AS9" s="193"/>
      <c r="AT9" s="193"/>
      <c r="AU9" s="193"/>
      <c r="AV9" s="193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7"/>
    </row>
    <row r="10" spans="1:77" ht="14.25" thickBot="1" x14ac:dyDescent="0.2">
      <c r="A10" s="1084"/>
      <c r="B10" s="1058"/>
      <c r="C10" s="1143"/>
      <c r="D10" s="1131"/>
      <c r="E10" s="1133"/>
      <c r="F10" s="1135"/>
      <c r="G10" s="513"/>
      <c r="H10" s="1070"/>
      <c r="I10" s="704">
        <f t="shared" ref="I10:I28" si="0">COUNTIF(J10:BY10,"○")*30/60</f>
        <v>0</v>
      </c>
      <c r="J10" s="680"/>
      <c r="K10" s="200"/>
      <c r="L10" s="200"/>
      <c r="M10" s="200"/>
      <c r="N10" s="200"/>
      <c r="O10" s="219"/>
      <c r="P10" s="219"/>
      <c r="Q10" s="200"/>
      <c r="R10" s="200"/>
      <c r="S10" s="200"/>
      <c r="T10" s="200"/>
      <c r="U10" s="219"/>
      <c r="V10" s="219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681"/>
      <c r="AO10" s="690"/>
      <c r="AP10" s="200"/>
      <c r="AQ10" s="200"/>
      <c r="AR10" s="200"/>
      <c r="AS10" s="200"/>
      <c r="AT10" s="200"/>
      <c r="AU10" s="200"/>
      <c r="AV10" s="200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201"/>
    </row>
    <row r="11" spans="1:77" x14ac:dyDescent="0.15">
      <c r="A11" s="1084"/>
      <c r="B11" s="1058"/>
      <c r="C11" s="1128"/>
      <c r="D11" s="1130"/>
      <c r="E11" s="1132" t="s">
        <v>267</v>
      </c>
      <c r="F11" s="1134"/>
      <c r="G11" s="512"/>
      <c r="H11" s="1069"/>
      <c r="I11" s="703">
        <f t="shared" si="0"/>
        <v>0</v>
      </c>
      <c r="J11" s="678"/>
      <c r="K11" s="193"/>
      <c r="L11" s="193"/>
      <c r="M11" s="193"/>
      <c r="N11" s="193"/>
      <c r="O11" s="194"/>
      <c r="P11" s="194"/>
      <c r="Q11" s="194"/>
      <c r="R11" s="194"/>
      <c r="S11" s="193"/>
      <c r="T11" s="193"/>
      <c r="U11" s="194"/>
      <c r="V11" s="194"/>
      <c r="W11" s="194"/>
      <c r="X11" s="194"/>
      <c r="Y11" s="193"/>
      <c r="Z11" s="193"/>
      <c r="AA11" s="194"/>
      <c r="AB11" s="194"/>
      <c r="AC11" s="194"/>
      <c r="AD11" s="194"/>
      <c r="AE11" s="193"/>
      <c r="AF11" s="193"/>
      <c r="AG11" s="194"/>
      <c r="AH11" s="195"/>
      <c r="AI11" s="195"/>
      <c r="AJ11" s="196"/>
      <c r="AK11" s="194"/>
      <c r="AL11" s="196"/>
      <c r="AM11" s="194"/>
      <c r="AN11" s="679"/>
      <c r="AO11" s="689"/>
      <c r="AP11" s="196"/>
      <c r="AQ11" s="194"/>
      <c r="AR11" s="196"/>
      <c r="AS11" s="1150"/>
      <c r="AT11" s="1150"/>
      <c r="AU11" s="1150"/>
      <c r="AV11" s="1150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7"/>
    </row>
    <row r="12" spans="1:77" ht="14.25" thickBot="1" x14ac:dyDescent="0.2">
      <c r="A12" s="1084"/>
      <c r="B12" s="1058"/>
      <c r="C12" s="1143"/>
      <c r="D12" s="1131"/>
      <c r="E12" s="1133"/>
      <c r="F12" s="1135"/>
      <c r="G12" s="513"/>
      <c r="H12" s="1070"/>
      <c r="I12" s="704">
        <f t="shared" si="0"/>
        <v>0</v>
      </c>
      <c r="J12" s="680"/>
      <c r="K12" s="200"/>
      <c r="L12" s="200"/>
      <c r="M12" s="200"/>
      <c r="N12" s="200"/>
      <c r="O12" s="200"/>
      <c r="P12" s="200"/>
      <c r="Q12" s="200"/>
      <c r="R12" s="200"/>
      <c r="S12" s="219"/>
      <c r="T12" s="219"/>
      <c r="U12" s="200"/>
      <c r="V12" s="200"/>
      <c r="W12" s="200"/>
      <c r="X12" s="200"/>
      <c r="Y12" s="219"/>
      <c r="Z12" s="219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681"/>
      <c r="AO12" s="690"/>
      <c r="AP12" s="200"/>
      <c r="AQ12" s="200"/>
      <c r="AR12" s="200"/>
      <c r="AS12" s="200"/>
      <c r="AT12" s="200"/>
      <c r="AU12" s="200"/>
      <c r="AV12" s="200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201"/>
    </row>
    <row r="13" spans="1:77" x14ac:dyDescent="0.15">
      <c r="A13" s="1084"/>
      <c r="B13" s="1058" t="s">
        <v>734</v>
      </c>
      <c r="C13" s="1128"/>
      <c r="D13" s="1130"/>
      <c r="E13" s="1132" t="s">
        <v>267</v>
      </c>
      <c r="F13" s="1134"/>
      <c r="G13" s="512"/>
      <c r="H13" s="1069"/>
      <c r="I13" s="703">
        <f t="shared" si="0"/>
        <v>0</v>
      </c>
      <c r="J13" s="678"/>
      <c r="K13" s="194"/>
      <c r="L13" s="194"/>
      <c r="M13" s="194"/>
      <c r="N13" s="194"/>
      <c r="O13" s="193"/>
      <c r="P13" s="193"/>
      <c r="Q13" s="194"/>
      <c r="R13" s="194"/>
      <c r="S13" s="194"/>
      <c r="T13" s="194"/>
      <c r="U13" s="193"/>
      <c r="V13" s="193"/>
      <c r="W13" s="194"/>
      <c r="X13" s="194"/>
      <c r="Y13" s="194"/>
      <c r="Z13" s="194"/>
      <c r="AA13" s="193"/>
      <c r="AB13" s="193"/>
      <c r="AC13" s="194"/>
      <c r="AD13" s="195"/>
      <c r="AE13" s="195"/>
      <c r="AF13" s="196"/>
      <c r="AG13" s="194"/>
      <c r="AH13" s="196"/>
      <c r="AI13" s="194"/>
      <c r="AJ13" s="195"/>
      <c r="AK13" s="195"/>
      <c r="AL13" s="196"/>
      <c r="AM13" s="194"/>
      <c r="AN13" s="679"/>
      <c r="AO13" s="689"/>
      <c r="AP13" s="195"/>
      <c r="AQ13" s="195"/>
      <c r="AR13" s="196"/>
      <c r="AS13" s="193"/>
      <c r="AT13" s="193"/>
      <c r="AU13" s="193"/>
      <c r="AV13" s="193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7"/>
    </row>
    <row r="14" spans="1:77" ht="14.25" thickBot="1" x14ac:dyDescent="0.2">
      <c r="A14" s="1084"/>
      <c r="B14" s="1058"/>
      <c r="C14" s="1143"/>
      <c r="D14" s="1131"/>
      <c r="E14" s="1133"/>
      <c r="F14" s="1135"/>
      <c r="G14" s="513"/>
      <c r="H14" s="1070"/>
      <c r="I14" s="704">
        <f t="shared" si="0"/>
        <v>0</v>
      </c>
      <c r="J14" s="680"/>
      <c r="K14" s="200"/>
      <c r="L14" s="200"/>
      <c r="M14" s="200"/>
      <c r="N14" s="200"/>
      <c r="O14" s="219"/>
      <c r="P14" s="219"/>
      <c r="Q14" s="200"/>
      <c r="R14" s="200"/>
      <c r="S14" s="200"/>
      <c r="T14" s="200"/>
      <c r="U14" s="219"/>
      <c r="V14" s="219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681"/>
      <c r="AO14" s="690"/>
      <c r="AP14" s="200"/>
      <c r="AQ14" s="200"/>
      <c r="AR14" s="200"/>
      <c r="AS14" s="200"/>
      <c r="AT14" s="200"/>
      <c r="AU14" s="200"/>
      <c r="AV14" s="200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201"/>
    </row>
    <row r="15" spans="1:77" x14ac:dyDescent="0.15">
      <c r="A15" s="1084"/>
      <c r="B15" s="1058"/>
      <c r="C15" s="1128"/>
      <c r="D15" s="1130"/>
      <c r="E15" s="1132" t="s">
        <v>267</v>
      </c>
      <c r="F15" s="1134"/>
      <c r="G15" s="512"/>
      <c r="H15" s="1069"/>
      <c r="I15" s="703">
        <f t="shared" si="0"/>
        <v>0</v>
      </c>
      <c r="J15" s="678"/>
      <c r="K15" s="193"/>
      <c r="L15" s="193"/>
      <c r="M15" s="193"/>
      <c r="N15" s="193"/>
      <c r="O15" s="194"/>
      <c r="P15" s="194"/>
      <c r="Q15" s="194"/>
      <c r="R15" s="194"/>
      <c r="S15" s="193"/>
      <c r="T15" s="193"/>
      <c r="U15" s="194"/>
      <c r="V15" s="194"/>
      <c r="W15" s="194"/>
      <c r="X15" s="194"/>
      <c r="Y15" s="193"/>
      <c r="Z15" s="193"/>
      <c r="AA15" s="194"/>
      <c r="AB15" s="194"/>
      <c r="AC15" s="194"/>
      <c r="AD15" s="194"/>
      <c r="AE15" s="193"/>
      <c r="AF15" s="193"/>
      <c r="AG15" s="194"/>
      <c r="AH15" s="195"/>
      <c r="AI15" s="195"/>
      <c r="AJ15" s="196"/>
      <c r="AK15" s="194"/>
      <c r="AL15" s="196"/>
      <c r="AM15" s="194"/>
      <c r="AN15" s="679"/>
      <c r="AO15" s="689"/>
      <c r="AP15" s="196"/>
      <c r="AQ15" s="194"/>
      <c r="AR15" s="196"/>
      <c r="AS15" s="1150"/>
      <c r="AT15" s="1150"/>
      <c r="AU15" s="1150"/>
      <c r="AV15" s="1150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7"/>
    </row>
    <row r="16" spans="1:77" ht="14.25" thickBot="1" x14ac:dyDescent="0.2">
      <c r="A16" s="1084"/>
      <c r="B16" s="1058"/>
      <c r="C16" s="1143"/>
      <c r="D16" s="1131"/>
      <c r="E16" s="1133"/>
      <c r="F16" s="1135"/>
      <c r="G16" s="513"/>
      <c r="H16" s="1070"/>
      <c r="I16" s="704">
        <f t="shared" si="0"/>
        <v>0</v>
      </c>
      <c r="J16" s="680"/>
      <c r="K16" s="200"/>
      <c r="L16" s="200"/>
      <c r="M16" s="200"/>
      <c r="N16" s="200"/>
      <c r="O16" s="200"/>
      <c r="P16" s="200"/>
      <c r="Q16" s="200"/>
      <c r="R16" s="200"/>
      <c r="S16" s="219"/>
      <c r="T16" s="219"/>
      <c r="U16" s="200"/>
      <c r="V16" s="200"/>
      <c r="W16" s="200"/>
      <c r="X16" s="200"/>
      <c r="Y16" s="219"/>
      <c r="Z16" s="219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681"/>
      <c r="AO16" s="690"/>
      <c r="AP16" s="200"/>
      <c r="AQ16" s="200"/>
      <c r="AR16" s="200"/>
      <c r="AS16" s="200"/>
      <c r="AT16" s="200"/>
      <c r="AU16" s="200"/>
      <c r="AV16" s="200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201"/>
    </row>
    <row r="17" spans="1:77" x14ac:dyDescent="0.15">
      <c r="A17" s="1084" t="s">
        <v>740</v>
      </c>
      <c r="B17" s="1058"/>
      <c r="C17" s="1128"/>
      <c r="D17" s="1130"/>
      <c r="E17" s="1132" t="s">
        <v>267</v>
      </c>
      <c r="F17" s="1134"/>
      <c r="G17" s="514"/>
      <c r="H17" s="1069"/>
      <c r="I17" s="703">
        <f t="shared" si="0"/>
        <v>0</v>
      </c>
      <c r="J17" s="682"/>
      <c r="K17" s="194"/>
      <c r="L17" s="194"/>
      <c r="M17" s="194"/>
      <c r="N17" s="194"/>
      <c r="O17" s="193"/>
      <c r="P17" s="193"/>
      <c r="Q17" s="194"/>
      <c r="R17" s="194"/>
      <c r="S17" s="194"/>
      <c r="T17" s="194"/>
      <c r="U17" s="193"/>
      <c r="V17" s="193"/>
      <c r="W17" s="194"/>
      <c r="X17" s="194"/>
      <c r="Y17" s="194"/>
      <c r="Z17" s="194"/>
      <c r="AA17" s="193"/>
      <c r="AB17" s="193"/>
      <c r="AC17" s="194"/>
      <c r="AD17" s="195"/>
      <c r="AE17" s="202"/>
      <c r="AF17" s="202"/>
      <c r="AG17" s="202"/>
      <c r="AH17" s="202"/>
      <c r="AI17" s="202"/>
      <c r="AJ17" s="202"/>
      <c r="AK17" s="202"/>
      <c r="AL17" s="202"/>
      <c r="AM17" s="202"/>
      <c r="AN17" s="215"/>
      <c r="AO17" s="687"/>
      <c r="AP17" s="202"/>
      <c r="AQ17" s="202"/>
      <c r="AR17" s="202"/>
      <c r="AS17" s="202"/>
      <c r="AT17" s="202"/>
      <c r="AU17" s="202"/>
      <c r="AV17" s="202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4"/>
    </row>
    <row r="18" spans="1:77" ht="14.25" thickBot="1" x14ac:dyDescent="0.2">
      <c r="A18" s="1084"/>
      <c r="B18" s="1058"/>
      <c r="C18" s="1143"/>
      <c r="D18" s="1144"/>
      <c r="E18" s="1145"/>
      <c r="F18" s="1146"/>
      <c r="G18" s="515"/>
      <c r="H18" s="1070"/>
      <c r="I18" s="704">
        <f t="shared" si="0"/>
        <v>0</v>
      </c>
      <c r="J18" s="683"/>
      <c r="K18" s="200"/>
      <c r="L18" s="200"/>
      <c r="M18" s="200"/>
      <c r="N18" s="200"/>
      <c r="O18" s="219"/>
      <c r="P18" s="219"/>
      <c r="Q18" s="200"/>
      <c r="R18" s="200"/>
      <c r="S18" s="200"/>
      <c r="T18" s="200"/>
      <c r="U18" s="219"/>
      <c r="V18" s="219"/>
      <c r="W18" s="200"/>
      <c r="X18" s="200"/>
      <c r="Y18" s="200"/>
      <c r="Z18" s="200"/>
      <c r="AA18" s="200"/>
      <c r="AB18" s="200"/>
      <c r="AC18" s="200"/>
      <c r="AD18" s="200"/>
      <c r="AE18" s="205"/>
      <c r="AF18" s="205"/>
      <c r="AG18" s="205"/>
      <c r="AH18" s="205"/>
      <c r="AI18" s="205"/>
      <c r="AJ18" s="205"/>
      <c r="AK18" s="205"/>
      <c r="AL18" s="205"/>
      <c r="AM18" s="205"/>
      <c r="AN18" s="684"/>
      <c r="AO18" s="691"/>
      <c r="AP18" s="205"/>
      <c r="AQ18" s="205"/>
      <c r="AR18" s="205"/>
      <c r="AS18" s="205"/>
      <c r="AT18" s="205"/>
      <c r="AU18" s="205"/>
      <c r="AV18" s="205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7"/>
    </row>
    <row r="19" spans="1:77" x14ac:dyDescent="0.15">
      <c r="A19" s="1084"/>
      <c r="B19" s="1058"/>
      <c r="C19" s="1128"/>
      <c r="D19" s="1130"/>
      <c r="E19" s="1132" t="s">
        <v>267</v>
      </c>
      <c r="F19" s="1134"/>
      <c r="G19" s="512"/>
      <c r="H19" s="1069"/>
      <c r="I19" s="703">
        <f t="shared" si="0"/>
        <v>0</v>
      </c>
      <c r="J19" s="678"/>
      <c r="K19" s="195"/>
      <c r="L19" s="196"/>
      <c r="M19" s="193"/>
      <c r="N19" s="193"/>
      <c r="O19" s="194"/>
      <c r="P19" s="194"/>
      <c r="Q19" s="194"/>
      <c r="R19" s="194"/>
      <c r="S19" s="193"/>
      <c r="T19" s="193"/>
      <c r="U19" s="194"/>
      <c r="V19" s="194"/>
      <c r="W19" s="194"/>
      <c r="X19" s="194"/>
      <c r="Y19" s="193"/>
      <c r="Z19" s="193"/>
      <c r="AA19" s="194"/>
      <c r="AB19" s="194"/>
      <c r="AC19" s="194"/>
      <c r="AD19" s="194"/>
      <c r="AE19" s="193"/>
      <c r="AF19" s="193"/>
      <c r="AG19" s="194"/>
      <c r="AH19" s="195"/>
      <c r="AI19" s="202"/>
      <c r="AJ19" s="202"/>
      <c r="AK19" s="202"/>
      <c r="AL19" s="202"/>
      <c r="AM19" s="202"/>
      <c r="AN19" s="215"/>
      <c r="AO19" s="687"/>
      <c r="AP19" s="202"/>
      <c r="AQ19" s="202"/>
      <c r="AR19" s="202"/>
      <c r="AS19" s="202"/>
      <c r="AT19" s="202"/>
      <c r="AU19" s="202"/>
      <c r="AV19" s="20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7"/>
    </row>
    <row r="20" spans="1:77" ht="14.25" thickBot="1" x14ac:dyDescent="0.2">
      <c r="A20" s="1084"/>
      <c r="B20" s="1058"/>
      <c r="C20" s="1143"/>
      <c r="D20" s="1131"/>
      <c r="E20" s="1133"/>
      <c r="F20" s="1135"/>
      <c r="G20" s="513"/>
      <c r="H20" s="1070"/>
      <c r="I20" s="704">
        <f t="shared" si="0"/>
        <v>0</v>
      </c>
      <c r="J20" s="680"/>
      <c r="K20" s="200"/>
      <c r="L20" s="200"/>
      <c r="M20" s="200"/>
      <c r="N20" s="200"/>
      <c r="O20" s="200"/>
      <c r="P20" s="200"/>
      <c r="Q20" s="200"/>
      <c r="R20" s="200"/>
      <c r="S20" s="219"/>
      <c r="T20" s="219"/>
      <c r="U20" s="200"/>
      <c r="V20" s="200"/>
      <c r="W20" s="200"/>
      <c r="X20" s="200"/>
      <c r="Y20" s="219"/>
      <c r="Z20" s="219"/>
      <c r="AA20" s="200"/>
      <c r="AB20" s="200"/>
      <c r="AC20" s="200"/>
      <c r="AD20" s="200"/>
      <c r="AE20" s="200"/>
      <c r="AF20" s="200"/>
      <c r="AG20" s="200"/>
      <c r="AH20" s="200"/>
      <c r="AI20" s="208"/>
      <c r="AJ20" s="208"/>
      <c r="AK20" s="208"/>
      <c r="AL20" s="208"/>
      <c r="AM20" s="208"/>
      <c r="AN20" s="685"/>
      <c r="AO20" s="692"/>
      <c r="AP20" s="208"/>
      <c r="AQ20" s="208"/>
      <c r="AR20" s="208"/>
      <c r="AS20" s="208"/>
      <c r="AT20" s="208"/>
      <c r="AU20" s="208"/>
      <c r="AV20" s="20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201"/>
    </row>
    <row r="21" spans="1:77" x14ac:dyDescent="0.15">
      <c r="A21" s="1084" t="s">
        <v>184</v>
      </c>
      <c r="B21" s="1058"/>
      <c r="C21" s="1128"/>
      <c r="D21" s="1130"/>
      <c r="E21" s="1132" t="s">
        <v>267</v>
      </c>
      <c r="F21" s="1134"/>
      <c r="G21" s="514"/>
      <c r="H21" s="1069"/>
      <c r="I21" s="703">
        <f t="shared" si="0"/>
        <v>0</v>
      </c>
      <c r="J21" s="682"/>
      <c r="K21" s="194"/>
      <c r="L21" s="194"/>
      <c r="M21" s="194"/>
      <c r="N21" s="194"/>
      <c r="O21" s="193"/>
      <c r="P21" s="193"/>
      <c r="Q21" s="194"/>
      <c r="R21" s="194"/>
      <c r="S21" s="194"/>
      <c r="T21" s="194"/>
      <c r="U21" s="193"/>
      <c r="V21" s="193"/>
      <c r="W21" s="194"/>
      <c r="X21" s="194"/>
      <c r="Y21" s="194"/>
      <c r="Z21" s="194"/>
      <c r="AA21" s="193"/>
      <c r="AB21" s="193"/>
      <c r="AC21" s="194"/>
      <c r="AD21" s="195"/>
      <c r="AE21" s="209"/>
      <c r="AF21" s="209"/>
      <c r="AG21" s="209"/>
      <c r="AH21" s="209"/>
      <c r="AI21" s="209"/>
      <c r="AJ21" s="209"/>
      <c r="AK21" s="209"/>
      <c r="AL21" s="209"/>
      <c r="AM21" s="209"/>
      <c r="AN21" s="686"/>
      <c r="AO21" s="693"/>
      <c r="AP21" s="209"/>
      <c r="AQ21" s="209"/>
      <c r="AR21" s="209"/>
      <c r="AS21" s="209"/>
      <c r="AT21" s="209"/>
      <c r="AU21" s="209"/>
      <c r="AV21" s="209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4"/>
    </row>
    <row r="22" spans="1:77" ht="14.25" thickBot="1" x14ac:dyDescent="0.2">
      <c r="A22" s="1084"/>
      <c r="B22" s="1058"/>
      <c r="C22" s="1143"/>
      <c r="D22" s="1144"/>
      <c r="E22" s="1145"/>
      <c r="F22" s="1146"/>
      <c r="G22" s="515"/>
      <c r="H22" s="1070"/>
      <c r="I22" s="704">
        <f t="shared" si="0"/>
        <v>0</v>
      </c>
      <c r="J22" s="683"/>
      <c r="K22" s="200"/>
      <c r="L22" s="200"/>
      <c r="M22" s="200"/>
      <c r="N22" s="200"/>
      <c r="O22" s="219"/>
      <c r="P22" s="219"/>
      <c r="Q22" s="200"/>
      <c r="R22" s="200"/>
      <c r="S22" s="200"/>
      <c r="T22" s="200"/>
      <c r="U22" s="219"/>
      <c r="V22" s="219"/>
      <c r="W22" s="200"/>
      <c r="X22" s="200"/>
      <c r="Y22" s="200"/>
      <c r="Z22" s="200"/>
      <c r="AA22" s="200"/>
      <c r="AB22" s="200"/>
      <c r="AC22" s="200"/>
      <c r="AD22" s="200"/>
      <c r="AE22" s="205"/>
      <c r="AF22" s="205"/>
      <c r="AG22" s="205"/>
      <c r="AH22" s="205"/>
      <c r="AI22" s="205"/>
      <c r="AJ22" s="205"/>
      <c r="AK22" s="205"/>
      <c r="AL22" s="205"/>
      <c r="AM22" s="205"/>
      <c r="AN22" s="684"/>
      <c r="AO22" s="691"/>
      <c r="AP22" s="205"/>
      <c r="AQ22" s="205"/>
      <c r="AR22" s="205"/>
      <c r="AS22" s="205"/>
      <c r="AT22" s="205"/>
      <c r="AU22" s="205"/>
      <c r="AV22" s="205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7"/>
    </row>
    <row r="23" spans="1:77" x14ac:dyDescent="0.15">
      <c r="A23" s="1084"/>
      <c r="B23" s="1058"/>
      <c r="C23" s="1128"/>
      <c r="D23" s="1130"/>
      <c r="E23" s="1132" t="s">
        <v>267</v>
      </c>
      <c r="F23" s="1134"/>
      <c r="G23" s="512"/>
      <c r="H23" s="1069"/>
      <c r="I23" s="703">
        <f t="shared" si="0"/>
        <v>0</v>
      </c>
      <c r="J23" s="678"/>
      <c r="K23" s="195"/>
      <c r="L23" s="196"/>
      <c r="M23" s="193"/>
      <c r="N23" s="193"/>
      <c r="O23" s="194"/>
      <c r="P23" s="194"/>
      <c r="Q23" s="194"/>
      <c r="R23" s="194"/>
      <c r="S23" s="193"/>
      <c r="T23" s="193"/>
      <c r="U23" s="194"/>
      <c r="V23" s="194"/>
      <c r="W23" s="194"/>
      <c r="X23" s="194"/>
      <c r="Y23" s="193"/>
      <c r="Z23" s="193"/>
      <c r="AA23" s="194"/>
      <c r="AB23" s="194"/>
      <c r="AC23" s="194"/>
      <c r="AD23" s="194"/>
      <c r="AE23" s="193"/>
      <c r="AF23" s="193"/>
      <c r="AG23" s="194"/>
      <c r="AH23" s="195"/>
      <c r="AI23" s="202"/>
      <c r="AJ23" s="202"/>
      <c r="AK23" s="202"/>
      <c r="AL23" s="202"/>
      <c r="AM23" s="202"/>
      <c r="AN23" s="215"/>
      <c r="AO23" s="687"/>
      <c r="AP23" s="202"/>
      <c r="AQ23" s="202"/>
      <c r="AR23" s="202"/>
      <c r="AS23" s="202"/>
      <c r="AT23" s="202"/>
      <c r="AU23" s="202"/>
      <c r="AV23" s="20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7"/>
    </row>
    <row r="24" spans="1:77" ht="14.25" thickBot="1" x14ac:dyDescent="0.2">
      <c r="A24" s="1084"/>
      <c r="B24" s="1058"/>
      <c r="C24" s="1143"/>
      <c r="D24" s="1131"/>
      <c r="E24" s="1133"/>
      <c r="F24" s="1135"/>
      <c r="G24" s="513"/>
      <c r="H24" s="1070"/>
      <c r="I24" s="704">
        <f t="shared" si="0"/>
        <v>0</v>
      </c>
      <c r="J24" s="680"/>
      <c r="K24" s="200"/>
      <c r="L24" s="200"/>
      <c r="M24" s="200"/>
      <c r="N24" s="200"/>
      <c r="O24" s="200"/>
      <c r="P24" s="200"/>
      <c r="Q24" s="200"/>
      <c r="R24" s="200"/>
      <c r="S24" s="219"/>
      <c r="T24" s="219"/>
      <c r="U24" s="200"/>
      <c r="V24" s="200"/>
      <c r="W24" s="200"/>
      <c r="X24" s="200"/>
      <c r="Y24" s="219"/>
      <c r="Z24" s="219"/>
      <c r="AA24" s="200"/>
      <c r="AB24" s="200"/>
      <c r="AC24" s="200"/>
      <c r="AD24" s="200"/>
      <c r="AE24" s="200"/>
      <c r="AF24" s="200"/>
      <c r="AG24" s="200"/>
      <c r="AH24" s="200"/>
      <c r="AI24" s="208"/>
      <c r="AJ24" s="208"/>
      <c r="AK24" s="208"/>
      <c r="AL24" s="208"/>
      <c r="AM24" s="208"/>
      <c r="AN24" s="685"/>
      <c r="AO24" s="692"/>
      <c r="AP24" s="208"/>
      <c r="AQ24" s="208"/>
      <c r="AR24" s="208"/>
      <c r="AS24" s="208"/>
      <c r="AT24" s="208"/>
      <c r="AU24" s="208"/>
      <c r="AV24" s="20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201"/>
    </row>
    <row r="25" spans="1:77" x14ac:dyDescent="0.15">
      <c r="A25" s="1084" t="s">
        <v>271</v>
      </c>
      <c r="B25" s="1058"/>
      <c r="C25" s="1128"/>
      <c r="D25" s="1147"/>
      <c r="E25" s="1148" t="s">
        <v>267</v>
      </c>
      <c r="F25" s="1149"/>
      <c r="G25" s="514"/>
      <c r="H25" s="1069"/>
      <c r="I25" s="703">
        <f t="shared" si="0"/>
        <v>0</v>
      </c>
      <c r="J25" s="682"/>
      <c r="K25" s="194"/>
      <c r="L25" s="194"/>
      <c r="M25" s="194"/>
      <c r="N25" s="194"/>
      <c r="O25" s="193"/>
      <c r="P25" s="193"/>
      <c r="Q25" s="194"/>
      <c r="R25" s="194"/>
      <c r="S25" s="194"/>
      <c r="T25" s="194"/>
      <c r="U25" s="193"/>
      <c r="V25" s="193"/>
      <c r="W25" s="194"/>
      <c r="X25" s="194"/>
      <c r="Y25" s="194"/>
      <c r="Z25" s="194"/>
      <c r="AA25" s="193"/>
      <c r="AB25" s="193"/>
      <c r="AC25" s="194"/>
      <c r="AD25" s="195"/>
      <c r="AE25" s="209"/>
      <c r="AF25" s="209"/>
      <c r="AG25" s="209"/>
      <c r="AH25" s="209"/>
      <c r="AI25" s="209"/>
      <c r="AJ25" s="209"/>
      <c r="AK25" s="209"/>
      <c r="AL25" s="209"/>
      <c r="AM25" s="209"/>
      <c r="AN25" s="686"/>
      <c r="AO25" s="693"/>
      <c r="AP25" s="209"/>
      <c r="AQ25" s="209"/>
      <c r="AR25" s="209"/>
      <c r="AS25" s="209"/>
      <c r="AT25" s="209"/>
      <c r="AU25" s="209"/>
      <c r="AV25" s="209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4"/>
    </row>
    <row r="26" spans="1:77" ht="14.25" thickBot="1" x14ac:dyDescent="0.2">
      <c r="A26" s="1084"/>
      <c r="B26" s="1058"/>
      <c r="C26" s="1143"/>
      <c r="D26" s="1144"/>
      <c r="E26" s="1145"/>
      <c r="F26" s="1146"/>
      <c r="G26" s="515"/>
      <c r="H26" s="1070"/>
      <c r="I26" s="704">
        <f t="shared" si="0"/>
        <v>0</v>
      </c>
      <c r="J26" s="683"/>
      <c r="K26" s="200"/>
      <c r="L26" s="200"/>
      <c r="M26" s="200"/>
      <c r="N26" s="200"/>
      <c r="O26" s="219"/>
      <c r="P26" s="219"/>
      <c r="Q26" s="200"/>
      <c r="R26" s="200"/>
      <c r="S26" s="200"/>
      <c r="T26" s="200"/>
      <c r="U26" s="219"/>
      <c r="V26" s="219"/>
      <c r="W26" s="200"/>
      <c r="X26" s="200"/>
      <c r="Y26" s="200"/>
      <c r="Z26" s="200"/>
      <c r="AA26" s="200"/>
      <c r="AB26" s="200"/>
      <c r="AC26" s="200"/>
      <c r="AD26" s="200"/>
      <c r="AE26" s="205"/>
      <c r="AF26" s="205"/>
      <c r="AG26" s="205"/>
      <c r="AH26" s="205"/>
      <c r="AI26" s="205"/>
      <c r="AJ26" s="205"/>
      <c r="AK26" s="205"/>
      <c r="AL26" s="205"/>
      <c r="AM26" s="205"/>
      <c r="AN26" s="684"/>
      <c r="AO26" s="691"/>
      <c r="AP26" s="205"/>
      <c r="AQ26" s="205"/>
      <c r="AR26" s="205"/>
      <c r="AS26" s="205"/>
      <c r="AT26" s="205"/>
      <c r="AU26" s="205"/>
      <c r="AV26" s="205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7"/>
    </row>
    <row r="27" spans="1:77" x14ac:dyDescent="0.15">
      <c r="A27" s="1084"/>
      <c r="B27" s="1058"/>
      <c r="C27" s="1128"/>
      <c r="D27" s="1130"/>
      <c r="E27" s="1132" t="s">
        <v>267</v>
      </c>
      <c r="F27" s="1134"/>
      <c r="G27" s="512"/>
      <c r="H27" s="1069"/>
      <c r="I27" s="703">
        <f t="shared" si="0"/>
        <v>0</v>
      </c>
      <c r="J27" s="678"/>
      <c r="K27" s="195"/>
      <c r="L27" s="196"/>
      <c r="M27" s="193"/>
      <c r="N27" s="193"/>
      <c r="O27" s="194"/>
      <c r="P27" s="194"/>
      <c r="Q27" s="194"/>
      <c r="R27" s="194"/>
      <c r="S27" s="193"/>
      <c r="T27" s="193"/>
      <c r="U27" s="194"/>
      <c r="V27" s="194"/>
      <c r="W27" s="194"/>
      <c r="X27" s="194"/>
      <c r="Y27" s="193"/>
      <c r="Z27" s="193"/>
      <c r="AA27" s="194"/>
      <c r="AB27" s="194"/>
      <c r="AC27" s="194"/>
      <c r="AD27" s="194"/>
      <c r="AE27" s="193"/>
      <c r="AF27" s="193"/>
      <c r="AG27" s="194"/>
      <c r="AH27" s="195"/>
      <c r="AI27" s="202"/>
      <c r="AJ27" s="202"/>
      <c r="AK27" s="202"/>
      <c r="AL27" s="202"/>
      <c r="AM27" s="202"/>
      <c r="AN27" s="215"/>
      <c r="AO27" s="687"/>
      <c r="AP27" s="202"/>
      <c r="AQ27" s="202"/>
      <c r="AR27" s="202"/>
      <c r="AS27" s="202"/>
      <c r="AT27" s="202"/>
      <c r="AU27" s="202"/>
      <c r="AV27" s="20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7"/>
    </row>
    <row r="28" spans="1:77" ht="14.25" thickBot="1" x14ac:dyDescent="0.2">
      <c r="A28" s="1094"/>
      <c r="B28" s="1095"/>
      <c r="C28" s="1129"/>
      <c r="D28" s="1131"/>
      <c r="E28" s="1133"/>
      <c r="F28" s="1135"/>
      <c r="G28" s="513"/>
      <c r="H28" s="1070"/>
      <c r="I28" s="704">
        <f t="shared" si="0"/>
        <v>0</v>
      </c>
      <c r="J28" s="683"/>
      <c r="K28" s="211"/>
      <c r="L28" s="211"/>
      <c r="M28" s="211"/>
      <c r="N28" s="211"/>
      <c r="O28" s="211"/>
      <c r="P28" s="211"/>
      <c r="Q28" s="211"/>
      <c r="R28" s="211"/>
      <c r="S28" s="220"/>
      <c r="T28" s="220"/>
      <c r="U28" s="211"/>
      <c r="V28" s="211"/>
      <c r="W28" s="211"/>
      <c r="X28" s="211"/>
      <c r="Y28" s="220"/>
      <c r="Z28" s="220"/>
      <c r="AA28" s="211"/>
      <c r="AB28" s="211"/>
      <c r="AC28" s="211"/>
      <c r="AD28" s="211"/>
      <c r="AE28" s="211"/>
      <c r="AF28" s="211"/>
      <c r="AG28" s="211"/>
      <c r="AH28" s="211"/>
      <c r="AI28" s="205"/>
      <c r="AJ28" s="205"/>
      <c r="AK28" s="205"/>
      <c r="AL28" s="205"/>
      <c r="AM28" s="205"/>
      <c r="AN28" s="684"/>
      <c r="AO28" s="691"/>
      <c r="AP28" s="205"/>
      <c r="AQ28" s="205"/>
      <c r="AR28" s="205"/>
      <c r="AS28" s="205"/>
      <c r="AT28" s="205"/>
      <c r="AU28" s="205"/>
      <c r="AV28" s="205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7"/>
    </row>
    <row r="29" spans="1:77" ht="14.25" thickBot="1" x14ac:dyDescent="0.2">
      <c r="A29" s="70"/>
      <c r="B29" s="70"/>
      <c r="C29" s="70"/>
      <c r="D29" s="212">
        <f>SUM(D9:D28)</f>
        <v>0</v>
      </c>
      <c r="E29" s="212"/>
      <c r="F29" s="212"/>
      <c r="G29" s="213"/>
      <c r="H29" s="213"/>
      <c r="I29" s="709" t="s">
        <v>272</v>
      </c>
      <c r="J29" s="687">
        <f t="shared" ref="J29:AI30" si="1">IF(J11="○",$D$9)+IF(J9="○",$D$11)+IF(J13="○",$D$13)+IF(J15="○",$D$15)+IF(J17="○",$D$17)+IF(J19="○",$D$19)+IF(J21="○",$D$21)+IF(J23="○",$D$23)+IF(J25="○",$D$25)+IF(J27="○",$D$27)</f>
        <v>0</v>
      </c>
      <c r="K29" s="202">
        <f t="shared" si="1"/>
        <v>0</v>
      </c>
      <c r="L29" s="202">
        <f t="shared" si="1"/>
        <v>0</v>
      </c>
      <c r="M29" s="202">
        <f t="shared" si="1"/>
        <v>0</v>
      </c>
      <c r="N29" s="202">
        <f t="shared" si="1"/>
        <v>0</v>
      </c>
      <c r="O29" s="202">
        <f t="shared" si="1"/>
        <v>0</v>
      </c>
      <c r="P29" s="202">
        <f t="shared" si="1"/>
        <v>0</v>
      </c>
      <c r="Q29" s="202">
        <f t="shared" si="1"/>
        <v>0</v>
      </c>
      <c r="R29" s="202">
        <f t="shared" si="1"/>
        <v>0</v>
      </c>
      <c r="S29" s="202">
        <f t="shared" si="1"/>
        <v>0</v>
      </c>
      <c r="T29" s="202">
        <f t="shared" si="1"/>
        <v>0</v>
      </c>
      <c r="U29" s="202">
        <f t="shared" si="1"/>
        <v>0</v>
      </c>
      <c r="V29" s="202">
        <f t="shared" si="1"/>
        <v>0</v>
      </c>
      <c r="W29" s="202">
        <f t="shared" si="1"/>
        <v>0</v>
      </c>
      <c r="X29" s="202">
        <f t="shared" si="1"/>
        <v>0</v>
      </c>
      <c r="Y29" s="202">
        <f t="shared" si="1"/>
        <v>0</v>
      </c>
      <c r="Z29" s="202">
        <f t="shared" si="1"/>
        <v>0</v>
      </c>
      <c r="AA29" s="202">
        <f t="shared" si="1"/>
        <v>0</v>
      </c>
      <c r="AB29" s="202">
        <f t="shared" si="1"/>
        <v>0</v>
      </c>
      <c r="AC29" s="202">
        <f t="shared" si="1"/>
        <v>0</v>
      </c>
      <c r="AD29" s="202">
        <f t="shared" si="1"/>
        <v>0</v>
      </c>
      <c r="AE29" s="202">
        <f t="shared" si="1"/>
        <v>0</v>
      </c>
      <c r="AF29" s="202">
        <f t="shared" si="1"/>
        <v>0</v>
      </c>
      <c r="AG29" s="202">
        <f t="shared" si="1"/>
        <v>0</v>
      </c>
      <c r="AH29" s="202">
        <f t="shared" si="1"/>
        <v>0</v>
      </c>
      <c r="AI29" s="202">
        <f t="shared" si="1"/>
        <v>0</v>
      </c>
      <c r="AJ29" s="202">
        <f>IF(AJ11="○",$D$9)+IF(AJ9="○",$D$11)+IF(AJ13="○",$D$13)+IF(AJ15="○",$D$15)+IF(AJ17="○",$D$17)+IF(AJ19="○",$D$19)+IF(AJ21="○",$D$21)+IF(AJ23="○",$D$23)+IF(AJ25="○",$D$25)+IF(AJ27="○",$D$27)</f>
        <v>0</v>
      </c>
      <c r="AK29" s="202">
        <f t="shared" ref="AK29:BY30" si="2">IF(AK11="○",$D$9)+IF(AK9="○",$D$11)+IF(AK13="○",$D$13)+IF(AK15="○",$D$15)+IF(AK17="○",$D$17)+IF(AK19="○",$D$19)+IF(AK21="○",$D$21)+IF(AK23="○",$D$23)+IF(AK25="○",$D$25)+IF(AK27="○",$D$27)</f>
        <v>0</v>
      </c>
      <c r="AL29" s="202">
        <f t="shared" si="2"/>
        <v>0</v>
      </c>
      <c r="AM29" s="202">
        <f t="shared" si="2"/>
        <v>0</v>
      </c>
      <c r="AN29" s="215">
        <f t="shared" si="2"/>
        <v>0</v>
      </c>
      <c r="AO29" s="687">
        <f t="shared" si="2"/>
        <v>0</v>
      </c>
      <c r="AP29" s="202">
        <f t="shared" si="2"/>
        <v>0</v>
      </c>
      <c r="AQ29" s="202">
        <f t="shared" si="2"/>
        <v>0</v>
      </c>
      <c r="AR29" s="202">
        <f t="shared" si="2"/>
        <v>0</v>
      </c>
      <c r="AS29" s="202">
        <f t="shared" si="2"/>
        <v>0</v>
      </c>
      <c r="AT29" s="202">
        <f t="shared" si="2"/>
        <v>0</v>
      </c>
      <c r="AU29" s="202">
        <f t="shared" si="2"/>
        <v>0</v>
      </c>
      <c r="AV29" s="202">
        <f t="shared" si="2"/>
        <v>0</v>
      </c>
      <c r="AW29" s="202">
        <f t="shared" si="2"/>
        <v>0</v>
      </c>
      <c r="AX29" s="202">
        <f t="shared" si="2"/>
        <v>0</v>
      </c>
      <c r="AY29" s="202">
        <f t="shared" si="2"/>
        <v>0</v>
      </c>
      <c r="AZ29" s="202">
        <f t="shared" si="2"/>
        <v>0</v>
      </c>
      <c r="BA29" s="202">
        <f t="shared" si="2"/>
        <v>0</v>
      </c>
      <c r="BB29" s="202">
        <f t="shared" si="2"/>
        <v>0</v>
      </c>
      <c r="BC29" s="202">
        <f t="shared" si="2"/>
        <v>0</v>
      </c>
      <c r="BD29" s="202">
        <f t="shared" si="2"/>
        <v>0</v>
      </c>
      <c r="BE29" s="202">
        <f t="shared" si="2"/>
        <v>0</v>
      </c>
      <c r="BF29" s="202">
        <f t="shared" si="2"/>
        <v>0</v>
      </c>
      <c r="BG29" s="202">
        <f t="shared" si="2"/>
        <v>0</v>
      </c>
      <c r="BH29" s="202">
        <f t="shared" si="2"/>
        <v>0</v>
      </c>
      <c r="BI29" s="202">
        <f t="shared" si="2"/>
        <v>0</v>
      </c>
      <c r="BJ29" s="202">
        <f t="shared" si="2"/>
        <v>0</v>
      </c>
      <c r="BK29" s="202">
        <f t="shared" si="2"/>
        <v>0</v>
      </c>
      <c r="BL29" s="202">
        <f t="shared" si="2"/>
        <v>0</v>
      </c>
      <c r="BM29" s="202">
        <f t="shared" si="2"/>
        <v>0</v>
      </c>
      <c r="BN29" s="202">
        <f t="shared" si="2"/>
        <v>0</v>
      </c>
      <c r="BO29" s="202">
        <f t="shared" si="2"/>
        <v>0</v>
      </c>
      <c r="BP29" s="202">
        <f t="shared" si="2"/>
        <v>0</v>
      </c>
      <c r="BQ29" s="202">
        <f t="shared" si="2"/>
        <v>0</v>
      </c>
      <c r="BR29" s="202">
        <f t="shared" si="2"/>
        <v>0</v>
      </c>
      <c r="BS29" s="202">
        <f t="shared" si="2"/>
        <v>0</v>
      </c>
      <c r="BT29" s="202">
        <f t="shared" si="2"/>
        <v>0</v>
      </c>
      <c r="BU29" s="202">
        <f t="shared" si="2"/>
        <v>0</v>
      </c>
      <c r="BV29" s="202">
        <f t="shared" si="2"/>
        <v>0</v>
      </c>
      <c r="BW29" s="202">
        <f t="shared" si="2"/>
        <v>0</v>
      </c>
      <c r="BX29" s="202">
        <f t="shared" si="2"/>
        <v>0</v>
      </c>
      <c r="BY29" s="215">
        <f t="shared" si="2"/>
        <v>0</v>
      </c>
    </row>
    <row r="30" spans="1:77" ht="14.25" thickBot="1" x14ac:dyDescent="0.2">
      <c r="A30" s="70"/>
      <c r="B30" s="70"/>
      <c r="C30" s="70"/>
      <c r="D30" s="212"/>
      <c r="E30" s="212"/>
      <c r="F30" s="212"/>
      <c r="G30" s="213"/>
      <c r="H30" s="213"/>
      <c r="I30" s="708" t="s">
        <v>164</v>
      </c>
      <c r="J30" s="688">
        <f t="shared" si="1"/>
        <v>0</v>
      </c>
      <c r="K30" s="217">
        <f t="shared" si="1"/>
        <v>0</v>
      </c>
      <c r="L30" s="217">
        <f t="shared" si="1"/>
        <v>0</v>
      </c>
      <c r="M30" s="217">
        <f t="shared" si="1"/>
        <v>0</v>
      </c>
      <c r="N30" s="217">
        <f t="shared" si="1"/>
        <v>0</v>
      </c>
      <c r="O30" s="217">
        <f t="shared" si="1"/>
        <v>0</v>
      </c>
      <c r="P30" s="217">
        <f t="shared" si="1"/>
        <v>0</v>
      </c>
      <c r="Q30" s="217">
        <f t="shared" si="1"/>
        <v>0</v>
      </c>
      <c r="R30" s="217">
        <f t="shared" si="1"/>
        <v>0</v>
      </c>
      <c r="S30" s="217">
        <f t="shared" si="1"/>
        <v>0</v>
      </c>
      <c r="T30" s="217">
        <f t="shared" si="1"/>
        <v>0</v>
      </c>
      <c r="U30" s="217">
        <f t="shared" si="1"/>
        <v>0</v>
      </c>
      <c r="V30" s="217">
        <f t="shared" si="1"/>
        <v>0</v>
      </c>
      <c r="W30" s="217">
        <f t="shared" si="1"/>
        <v>0</v>
      </c>
      <c r="X30" s="217">
        <f t="shared" si="1"/>
        <v>0</v>
      </c>
      <c r="Y30" s="217">
        <f t="shared" si="1"/>
        <v>0</v>
      </c>
      <c r="Z30" s="217">
        <f t="shared" si="1"/>
        <v>0</v>
      </c>
      <c r="AA30" s="217">
        <f t="shared" si="1"/>
        <v>0</v>
      </c>
      <c r="AB30" s="217">
        <f t="shared" si="1"/>
        <v>0</v>
      </c>
      <c r="AC30" s="217">
        <f t="shared" si="1"/>
        <v>0</v>
      </c>
      <c r="AD30" s="217">
        <f t="shared" si="1"/>
        <v>0</v>
      </c>
      <c r="AE30" s="217">
        <f t="shared" si="1"/>
        <v>0</v>
      </c>
      <c r="AF30" s="217">
        <f t="shared" si="1"/>
        <v>0</v>
      </c>
      <c r="AG30" s="217">
        <f t="shared" si="1"/>
        <v>0</v>
      </c>
      <c r="AH30" s="217">
        <f t="shared" si="1"/>
        <v>0</v>
      </c>
      <c r="AI30" s="217">
        <f t="shared" si="1"/>
        <v>0</v>
      </c>
      <c r="AJ30" s="217">
        <f>IF(AJ12="○",$D$9)+IF(AJ10="○",$D$11)+IF(AJ14="○",$D$13)+IF(AJ16="○",$D$15)+IF(AJ18="○",$D$17)+IF(AJ20="○",$D$19)+IF(AJ22="○",$D$21)+IF(AJ24="○",$D$23)+IF(AJ26="○",$D$25)+IF(AJ28="○",$D$27)</f>
        <v>0</v>
      </c>
      <c r="AK30" s="217">
        <f t="shared" si="2"/>
        <v>0</v>
      </c>
      <c r="AL30" s="217">
        <f t="shared" si="2"/>
        <v>0</v>
      </c>
      <c r="AM30" s="217">
        <f t="shared" si="2"/>
        <v>0</v>
      </c>
      <c r="AN30" s="218">
        <f t="shared" si="2"/>
        <v>0</v>
      </c>
      <c r="AO30" s="688">
        <f t="shared" si="2"/>
        <v>0</v>
      </c>
      <c r="AP30" s="217">
        <f t="shared" si="2"/>
        <v>0</v>
      </c>
      <c r="AQ30" s="217">
        <f t="shared" si="2"/>
        <v>0</v>
      </c>
      <c r="AR30" s="217">
        <f t="shared" si="2"/>
        <v>0</v>
      </c>
      <c r="AS30" s="217">
        <f t="shared" si="2"/>
        <v>0</v>
      </c>
      <c r="AT30" s="217">
        <f t="shared" si="2"/>
        <v>0</v>
      </c>
      <c r="AU30" s="217">
        <f t="shared" si="2"/>
        <v>0</v>
      </c>
      <c r="AV30" s="217">
        <f t="shared" si="2"/>
        <v>0</v>
      </c>
      <c r="AW30" s="217">
        <f t="shared" si="2"/>
        <v>0</v>
      </c>
      <c r="AX30" s="217">
        <f t="shared" si="2"/>
        <v>0</v>
      </c>
      <c r="AY30" s="217">
        <f t="shared" si="2"/>
        <v>0</v>
      </c>
      <c r="AZ30" s="217">
        <f t="shared" si="2"/>
        <v>0</v>
      </c>
      <c r="BA30" s="217">
        <f t="shared" si="2"/>
        <v>0</v>
      </c>
      <c r="BB30" s="217">
        <f t="shared" si="2"/>
        <v>0</v>
      </c>
      <c r="BC30" s="217">
        <f t="shared" si="2"/>
        <v>0</v>
      </c>
      <c r="BD30" s="217">
        <f t="shared" si="2"/>
        <v>0</v>
      </c>
      <c r="BE30" s="217">
        <f t="shared" si="2"/>
        <v>0</v>
      </c>
      <c r="BF30" s="217">
        <f t="shared" si="2"/>
        <v>0</v>
      </c>
      <c r="BG30" s="217">
        <f t="shared" si="2"/>
        <v>0</v>
      </c>
      <c r="BH30" s="217">
        <f t="shared" si="2"/>
        <v>0</v>
      </c>
      <c r="BI30" s="217">
        <f t="shared" si="2"/>
        <v>0</v>
      </c>
      <c r="BJ30" s="217">
        <f t="shared" si="2"/>
        <v>0</v>
      </c>
      <c r="BK30" s="217">
        <f t="shared" si="2"/>
        <v>0</v>
      </c>
      <c r="BL30" s="217">
        <f t="shared" si="2"/>
        <v>0</v>
      </c>
      <c r="BM30" s="217">
        <f t="shared" si="2"/>
        <v>0</v>
      </c>
      <c r="BN30" s="217">
        <f t="shared" si="2"/>
        <v>0</v>
      </c>
      <c r="BO30" s="217">
        <f t="shared" si="2"/>
        <v>0</v>
      </c>
      <c r="BP30" s="217">
        <f t="shared" si="2"/>
        <v>0</v>
      </c>
      <c r="BQ30" s="217">
        <f t="shared" si="2"/>
        <v>0</v>
      </c>
      <c r="BR30" s="217">
        <f t="shared" si="2"/>
        <v>0</v>
      </c>
      <c r="BS30" s="217">
        <f t="shared" si="2"/>
        <v>0</v>
      </c>
      <c r="BT30" s="217">
        <f t="shared" si="2"/>
        <v>0</v>
      </c>
      <c r="BU30" s="217">
        <f t="shared" si="2"/>
        <v>0</v>
      </c>
      <c r="BV30" s="217">
        <f t="shared" si="2"/>
        <v>0</v>
      </c>
      <c r="BW30" s="217">
        <f t="shared" si="2"/>
        <v>0</v>
      </c>
      <c r="BX30" s="217">
        <f t="shared" si="2"/>
        <v>0</v>
      </c>
      <c r="BY30" s="218">
        <f t="shared" si="2"/>
        <v>0</v>
      </c>
    </row>
    <row r="31" spans="1:77" x14ac:dyDescent="0.15">
      <c r="A31" s="70"/>
      <c r="B31" s="70"/>
      <c r="C31" s="70"/>
      <c r="D31" s="212"/>
      <c r="E31" s="212"/>
      <c r="F31" s="212"/>
      <c r="G31" s="213"/>
      <c r="H31" s="213"/>
      <c r="I31" s="212"/>
      <c r="J31" s="1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</row>
    <row r="32" spans="1:77" ht="14.25" thickBot="1" x14ac:dyDescent="0.2"/>
    <row r="33" spans="1:77" x14ac:dyDescent="0.15">
      <c r="A33" s="1136" t="s">
        <v>273</v>
      </c>
      <c r="B33" s="1137"/>
      <c r="C33" s="1137"/>
      <c r="D33" s="1137"/>
      <c r="E33" s="1137"/>
      <c r="F33" s="1137"/>
      <c r="G33" s="1137"/>
      <c r="H33" s="1138"/>
      <c r="I33" s="699" t="s">
        <v>254</v>
      </c>
      <c r="J33" s="1142">
        <v>0</v>
      </c>
      <c r="K33" s="1127"/>
      <c r="L33" s="1124">
        <v>4.1666666666666664E-2</v>
      </c>
      <c r="M33" s="1127"/>
      <c r="N33" s="1124">
        <v>8.3333333333333329E-2</v>
      </c>
      <c r="O33" s="1127"/>
      <c r="P33" s="1124">
        <v>0.125</v>
      </c>
      <c r="Q33" s="1127"/>
      <c r="R33" s="1124">
        <v>0.16666666666666699</v>
      </c>
      <c r="S33" s="1127"/>
      <c r="T33" s="1124">
        <v>0.20833333333333301</v>
      </c>
      <c r="U33" s="1127"/>
      <c r="V33" s="1124">
        <v>0.25</v>
      </c>
      <c r="W33" s="1127"/>
      <c r="X33" s="1124">
        <v>0.29166666666666702</v>
      </c>
      <c r="Y33" s="1127"/>
      <c r="Z33" s="1124">
        <v>0.33333333333333298</v>
      </c>
      <c r="AA33" s="1127"/>
      <c r="AB33" s="1124">
        <v>0.375</v>
      </c>
      <c r="AC33" s="1127"/>
      <c r="AD33" s="1124">
        <v>0.41666666666666702</v>
      </c>
      <c r="AE33" s="1127"/>
      <c r="AF33" s="1124">
        <v>0.45833333333333298</v>
      </c>
      <c r="AG33" s="1127"/>
      <c r="AH33" s="1124">
        <v>0.5</v>
      </c>
      <c r="AI33" s="1127"/>
      <c r="AJ33" s="1124">
        <v>0.54166666666666696</v>
      </c>
      <c r="AK33" s="1127"/>
      <c r="AL33" s="1124">
        <v>0.58333333333333304</v>
      </c>
      <c r="AM33" s="1127"/>
      <c r="AN33" s="1124">
        <v>0.625</v>
      </c>
      <c r="AO33" s="1127"/>
      <c r="AP33" s="1124">
        <v>0.66666666666666696</v>
      </c>
      <c r="AQ33" s="1127"/>
      <c r="AR33" s="1124">
        <v>0.70833333333333304</v>
      </c>
      <c r="AS33" s="1127"/>
      <c r="AT33" s="1124">
        <v>0.75</v>
      </c>
      <c r="AU33" s="1127"/>
      <c r="AV33" s="1124">
        <v>0.79166666666666696</v>
      </c>
      <c r="AW33" s="1127"/>
      <c r="AX33" s="1124">
        <v>0.83333333333333304</v>
      </c>
      <c r="AY33" s="1127"/>
      <c r="AZ33" s="1124">
        <v>0.875</v>
      </c>
      <c r="BA33" s="1127"/>
      <c r="BB33" s="1124">
        <v>0.91666666666666696</v>
      </c>
      <c r="BC33" s="1127"/>
      <c r="BD33" s="1124">
        <v>0.95833333333333304</v>
      </c>
      <c r="BE33" s="1127"/>
      <c r="BF33" s="1124">
        <v>1</v>
      </c>
      <c r="BG33" s="1127"/>
      <c r="BH33" s="1124">
        <v>1.0416666666666701</v>
      </c>
      <c r="BI33" s="1127"/>
      <c r="BJ33" s="1124">
        <v>1.0833333333333299</v>
      </c>
      <c r="BK33" s="1127"/>
      <c r="BL33" s="1124">
        <v>1.125</v>
      </c>
      <c r="BM33" s="1127"/>
      <c r="BN33" s="1124">
        <v>1.1666666666666701</v>
      </c>
      <c r="BO33" s="1127"/>
      <c r="BP33" s="1124">
        <v>1.2083333333333299</v>
      </c>
      <c r="BQ33" s="1127"/>
      <c r="BR33" s="1124">
        <v>1.25</v>
      </c>
      <c r="BS33" s="1127"/>
      <c r="BT33" s="1124">
        <v>1.2916666666666701</v>
      </c>
      <c r="BU33" s="1127"/>
      <c r="BV33" s="1124">
        <v>1.3333333333333299</v>
      </c>
      <c r="BW33" s="1127"/>
      <c r="BX33" s="1124">
        <v>1.375</v>
      </c>
      <c r="BY33" s="1125"/>
    </row>
    <row r="34" spans="1:77" ht="14.25" thickBot="1" x14ac:dyDescent="0.2">
      <c r="A34" s="1139"/>
      <c r="B34" s="1140"/>
      <c r="C34" s="1140"/>
      <c r="D34" s="1140"/>
      <c r="E34" s="1140"/>
      <c r="F34" s="1140"/>
      <c r="G34" s="1140"/>
      <c r="H34" s="1141"/>
      <c r="I34" s="700" t="s">
        <v>255</v>
      </c>
      <c r="J34" s="1126">
        <v>0.375</v>
      </c>
      <c r="K34" s="1105"/>
      <c r="L34" s="1104">
        <v>0.41666666666666669</v>
      </c>
      <c r="M34" s="1105"/>
      <c r="N34" s="1104">
        <v>0.45833333333333298</v>
      </c>
      <c r="O34" s="1105"/>
      <c r="P34" s="1104">
        <v>0.5</v>
      </c>
      <c r="Q34" s="1105"/>
      <c r="R34" s="1104">
        <v>0.54166666666666696</v>
      </c>
      <c r="S34" s="1105"/>
      <c r="T34" s="1104">
        <v>0.58333333333333304</v>
      </c>
      <c r="U34" s="1105"/>
      <c r="V34" s="1104">
        <v>0.625</v>
      </c>
      <c r="W34" s="1105"/>
      <c r="X34" s="1104">
        <v>0.66666666666666696</v>
      </c>
      <c r="Y34" s="1105"/>
      <c r="Z34" s="1104">
        <v>0.70833333333333304</v>
      </c>
      <c r="AA34" s="1105"/>
      <c r="AB34" s="1104">
        <v>0.75</v>
      </c>
      <c r="AC34" s="1105"/>
      <c r="AD34" s="1104">
        <v>0.79166666666666696</v>
      </c>
      <c r="AE34" s="1105"/>
      <c r="AF34" s="1104">
        <v>0.83333333333333404</v>
      </c>
      <c r="AG34" s="1105"/>
      <c r="AH34" s="1104">
        <v>0.875</v>
      </c>
      <c r="AI34" s="1105"/>
      <c r="AJ34" s="1104">
        <v>0.91666666666666696</v>
      </c>
      <c r="AK34" s="1105"/>
      <c r="AL34" s="1104">
        <v>0.95833333333333404</v>
      </c>
      <c r="AM34" s="1105"/>
      <c r="AN34" s="1104">
        <v>1</v>
      </c>
      <c r="AO34" s="1105"/>
      <c r="AP34" s="1104">
        <v>1.0416666666666701</v>
      </c>
      <c r="AQ34" s="1105"/>
      <c r="AR34" s="1104">
        <v>1.0833333333333299</v>
      </c>
      <c r="AS34" s="1105"/>
      <c r="AT34" s="1104">
        <v>1.125</v>
      </c>
      <c r="AU34" s="1105"/>
      <c r="AV34" s="1104">
        <v>1.1666666666666701</v>
      </c>
      <c r="AW34" s="1105"/>
      <c r="AX34" s="1104">
        <v>1.2083333333333299</v>
      </c>
      <c r="AY34" s="1105"/>
      <c r="AZ34" s="1104">
        <v>1.25</v>
      </c>
      <c r="BA34" s="1105"/>
      <c r="BB34" s="1104">
        <v>1.2916666666666701</v>
      </c>
      <c r="BC34" s="1105"/>
      <c r="BD34" s="1104">
        <v>1.3333333333333299</v>
      </c>
      <c r="BE34" s="1105"/>
      <c r="BF34" s="1104">
        <v>1.375</v>
      </c>
      <c r="BG34" s="1105"/>
      <c r="BH34" s="1104">
        <v>1.4166666666666701</v>
      </c>
      <c r="BI34" s="1105"/>
      <c r="BJ34" s="1104">
        <v>1.4583333333333299</v>
      </c>
      <c r="BK34" s="1105"/>
      <c r="BL34" s="1104">
        <v>1.5</v>
      </c>
      <c r="BM34" s="1105"/>
      <c r="BN34" s="1104">
        <v>1.5416666666666701</v>
      </c>
      <c r="BO34" s="1105"/>
      <c r="BP34" s="1104">
        <v>1.5833333333333299</v>
      </c>
      <c r="BQ34" s="1105"/>
      <c r="BR34" s="1104">
        <v>1.625</v>
      </c>
      <c r="BS34" s="1105"/>
      <c r="BT34" s="1104">
        <v>1.6666666666666701</v>
      </c>
      <c r="BU34" s="1105"/>
      <c r="BV34" s="1104">
        <v>1.7083333333333299</v>
      </c>
      <c r="BW34" s="1105"/>
      <c r="BX34" s="1104">
        <v>1.75</v>
      </c>
      <c r="BY34" s="1106"/>
    </row>
    <row r="35" spans="1:77" x14ac:dyDescent="0.15">
      <c r="A35" s="1092" t="s">
        <v>256</v>
      </c>
      <c r="B35" s="1093"/>
      <c r="C35" s="1107" t="s">
        <v>257</v>
      </c>
      <c r="D35" s="1109" t="s">
        <v>258</v>
      </c>
      <c r="E35" s="1111"/>
      <c r="F35" s="1103" t="s">
        <v>259</v>
      </c>
      <c r="G35" s="189" t="s">
        <v>260</v>
      </c>
      <c r="H35" s="1111" t="s">
        <v>261</v>
      </c>
      <c r="I35" s="701" t="s">
        <v>262</v>
      </c>
      <c r="J35" s="1113"/>
      <c r="K35" s="1078"/>
      <c r="L35" s="1078"/>
      <c r="M35" s="1078"/>
      <c r="N35" s="1078"/>
      <c r="O35" s="1078"/>
      <c r="P35" s="1078"/>
      <c r="Q35" s="1078"/>
      <c r="R35" s="1078"/>
      <c r="S35" s="1078"/>
      <c r="T35" s="1078"/>
      <c r="U35" s="1078"/>
      <c r="V35" s="1078"/>
      <c r="W35" s="1078"/>
      <c r="X35" s="1078"/>
      <c r="Y35" s="1078"/>
      <c r="Z35" s="1078"/>
      <c r="AA35" s="1078"/>
      <c r="AB35" s="1078"/>
      <c r="AC35" s="1078"/>
      <c r="AD35" s="1078"/>
      <c r="AE35" s="1078"/>
      <c r="AF35" s="1078"/>
      <c r="AG35" s="1078"/>
      <c r="AH35" s="1078"/>
      <c r="AI35" s="1078"/>
      <c r="AJ35" s="1078"/>
      <c r="AK35" s="1078"/>
      <c r="AL35" s="1078"/>
      <c r="AM35" s="1078"/>
      <c r="AN35" s="1114"/>
      <c r="AO35" s="1117"/>
      <c r="AP35" s="1118"/>
      <c r="AQ35" s="1118"/>
      <c r="AR35" s="1118"/>
      <c r="AS35" s="1118"/>
      <c r="AT35" s="1118"/>
      <c r="AU35" s="1118"/>
      <c r="AV35" s="1118"/>
      <c r="AW35" s="1118"/>
      <c r="AX35" s="1118"/>
      <c r="AY35" s="1118"/>
      <c r="AZ35" s="1118"/>
      <c r="BA35" s="1118"/>
      <c r="BB35" s="1118"/>
      <c r="BC35" s="1118"/>
      <c r="BD35" s="1118"/>
      <c r="BE35" s="1118"/>
      <c r="BF35" s="1118"/>
      <c r="BG35" s="1118"/>
      <c r="BH35" s="1118"/>
      <c r="BI35" s="1118"/>
      <c r="BJ35" s="1118"/>
      <c r="BK35" s="1118"/>
      <c r="BL35" s="1118"/>
      <c r="BM35" s="1118"/>
      <c r="BN35" s="1118"/>
      <c r="BO35" s="1118"/>
      <c r="BP35" s="1118"/>
      <c r="BQ35" s="1118"/>
      <c r="BR35" s="1118"/>
      <c r="BS35" s="1118"/>
      <c r="BT35" s="1118"/>
      <c r="BU35" s="1118"/>
      <c r="BV35" s="1118"/>
      <c r="BW35" s="1118"/>
      <c r="BX35" s="1118"/>
      <c r="BY35" s="1119"/>
    </row>
    <row r="36" spans="1:77" ht="14.25" thickBot="1" x14ac:dyDescent="0.2">
      <c r="A36" s="1094"/>
      <c r="B36" s="1095"/>
      <c r="C36" s="1108"/>
      <c r="D36" s="1110"/>
      <c r="E36" s="1112"/>
      <c r="F36" s="1098"/>
      <c r="G36" s="190" t="s">
        <v>263</v>
      </c>
      <c r="H36" s="1123"/>
      <c r="I36" s="702" t="s">
        <v>264</v>
      </c>
      <c r="J36" s="1115"/>
      <c r="K36" s="1080"/>
      <c r="L36" s="1080"/>
      <c r="M36" s="1080"/>
      <c r="N36" s="1080"/>
      <c r="O36" s="1080"/>
      <c r="P36" s="1080"/>
      <c r="Q36" s="1080"/>
      <c r="R36" s="1080"/>
      <c r="S36" s="1080"/>
      <c r="T36" s="1080"/>
      <c r="U36" s="1080"/>
      <c r="V36" s="1080"/>
      <c r="W36" s="1080"/>
      <c r="X36" s="1080"/>
      <c r="Y36" s="1080"/>
      <c r="Z36" s="1080"/>
      <c r="AA36" s="1080"/>
      <c r="AB36" s="1080"/>
      <c r="AC36" s="1080"/>
      <c r="AD36" s="1080"/>
      <c r="AE36" s="1080"/>
      <c r="AF36" s="1080"/>
      <c r="AG36" s="1080"/>
      <c r="AH36" s="1080"/>
      <c r="AI36" s="1080"/>
      <c r="AJ36" s="1080"/>
      <c r="AK36" s="1080"/>
      <c r="AL36" s="1080"/>
      <c r="AM36" s="1080"/>
      <c r="AN36" s="1116"/>
      <c r="AO36" s="1120"/>
      <c r="AP36" s="1121"/>
      <c r="AQ36" s="1121"/>
      <c r="AR36" s="1121"/>
      <c r="AS36" s="1121"/>
      <c r="AT36" s="1121"/>
      <c r="AU36" s="1121"/>
      <c r="AV36" s="1121"/>
      <c r="AW36" s="1121"/>
      <c r="AX36" s="1121"/>
      <c r="AY36" s="1121"/>
      <c r="AZ36" s="1121"/>
      <c r="BA36" s="1121"/>
      <c r="BB36" s="1121"/>
      <c r="BC36" s="1121"/>
      <c r="BD36" s="1121"/>
      <c r="BE36" s="1121"/>
      <c r="BF36" s="1121"/>
      <c r="BG36" s="1121"/>
      <c r="BH36" s="1121"/>
      <c r="BI36" s="1121"/>
      <c r="BJ36" s="1121"/>
      <c r="BK36" s="1121"/>
      <c r="BL36" s="1121"/>
      <c r="BM36" s="1121"/>
      <c r="BN36" s="1121"/>
      <c r="BO36" s="1121"/>
      <c r="BP36" s="1121"/>
      <c r="BQ36" s="1121"/>
      <c r="BR36" s="1121"/>
      <c r="BS36" s="1121"/>
      <c r="BT36" s="1121"/>
      <c r="BU36" s="1121"/>
      <c r="BV36" s="1121"/>
      <c r="BW36" s="1121"/>
      <c r="BX36" s="1121"/>
      <c r="BY36" s="1122"/>
    </row>
    <row r="37" spans="1:77" x14ac:dyDescent="0.15">
      <c r="A37" s="1092" t="s">
        <v>732</v>
      </c>
      <c r="B37" s="1093" t="s">
        <v>733</v>
      </c>
      <c r="C37" s="1088"/>
      <c r="D37" s="1067"/>
      <c r="E37" s="1091" t="s">
        <v>267</v>
      </c>
      <c r="F37" s="1067"/>
      <c r="G37" s="508"/>
      <c r="H37" s="1069"/>
      <c r="I37" s="703">
        <f>COUNTIF(J37:BY37,"○")*30/60</f>
        <v>0</v>
      </c>
      <c r="J37" s="694"/>
      <c r="K37" s="194"/>
      <c r="L37" s="194"/>
      <c r="M37" s="194"/>
      <c r="N37" s="194"/>
      <c r="O37" s="193"/>
      <c r="P37" s="193"/>
      <c r="Q37" s="194"/>
      <c r="R37" s="194"/>
      <c r="S37" s="194"/>
      <c r="T37" s="194"/>
      <c r="U37" s="193"/>
      <c r="V37" s="193"/>
      <c r="W37" s="194"/>
      <c r="X37" s="194"/>
      <c r="Y37" s="194"/>
      <c r="Z37" s="194"/>
      <c r="AA37" s="193"/>
      <c r="AB37" s="193"/>
      <c r="AC37" s="194"/>
      <c r="AD37" s="194"/>
      <c r="AE37" s="194"/>
      <c r="AF37" s="194"/>
      <c r="AG37" s="193"/>
      <c r="AH37" s="193"/>
      <c r="AI37" s="194"/>
      <c r="AJ37" s="194"/>
      <c r="AK37" s="194"/>
      <c r="AL37" s="194"/>
      <c r="AM37" s="193"/>
      <c r="AN37" s="695"/>
      <c r="AO37" s="689"/>
      <c r="AP37" s="194"/>
      <c r="AQ37" s="194"/>
      <c r="AR37" s="194"/>
      <c r="AS37" s="193"/>
      <c r="AT37" s="193"/>
      <c r="AU37" s="194"/>
      <c r="AV37" s="195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7"/>
    </row>
    <row r="38" spans="1:77" ht="14.25" thickBot="1" x14ac:dyDescent="0.2">
      <c r="A38" s="1084"/>
      <c r="B38" s="1058"/>
      <c r="C38" s="1088"/>
      <c r="D38" s="1067"/>
      <c r="E38" s="1091"/>
      <c r="F38" s="1067"/>
      <c r="G38" s="509"/>
      <c r="H38" s="1070"/>
      <c r="I38" s="704">
        <f t="shared" ref="I38:I56" si="3">COUNTIF(J38:BY38,"○")*30/60</f>
        <v>0</v>
      </c>
      <c r="J38" s="690"/>
      <c r="K38" s="200"/>
      <c r="L38" s="200"/>
      <c r="M38" s="200"/>
      <c r="N38" s="200"/>
      <c r="O38" s="219"/>
      <c r="P38" s="219"/>
      <c r="Q38" s="200"/>
      <c r="R38" s="200"/>
      <c r="S38" s="200"/>
      <c r="T38" s="200"/>
      <c r="U38" s="219"/>
      <c r="V38" s="219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19"/>
      <c r="AH38" s="219"/>
      <c r="AI38" s="200"/>
      <c r="AJ38" s="200"/>
      <c r="AK38" s="200"/>
      <c r="AL38" s="200"/>
      <c r="AM38" s="219"/>
      <c r="AN38" s="685"/>
      <c r="AO38" s="690"/>
      <c r="AP38" s="200"/>
      <c r="AQ38" s="200"/>
      <c r="AR38" s="200"/>
      <c r="AS38" s="200"/>
      <c r="AT38" s="200"/>
      <c r="AU38" s="200"/>
      <c r="AV38" s="200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201"/>
    </row>
    <row r="39" spans="1:77" x14ac:dyDescent="0.15">
      <c r="A39" s="1084"/>
      <c r="B39" s="1058"/>
      <c r="C39" s="1088"/>
      <c r="D39" s="1067"/>
      <c r="E39" s="1091" t="s">
        <v>267</v>
      </c>
      <c r="F39" s="1067"/>
      <c r="G39" s="508"/>
      <c r="H39" s="1069"/>
      <c r="I39" s="703">
        <f t="shared" si="3"/>
        <v>0</v>
      </c>
      <c r="J39" s="694"/>
      <c r="K39" s="193"/>
      <c r="L39" s="193"/>
      <c r="M39" s="193"/>
      <c r="N39" s="193"/>
      <c r="O39" s="194"/>
      <c r="P39" s="194"/>
      <c r="Q39" s="194"/>
      <c r="R39" s="194"/>
      <c r="S39" s="193"/>
      <c r="T39" s="193"/>
      <c r="U39" s="194"/>
      <c r="V39" s="194"/>
      <c r="W39" s="194"/>
      <c r="X39" s="194"/>
      <c r="Y39" s="193"/>
      <c r="Z39" s="193"/>
      <c r="AA39" s="194"/>
      <c r="AB39" s="194"/>
      <c r="AC39" s="193"/>
      <c r="AD39" s="193"/>
      <c r="AE39" s="193"/>
      <c r="AF39" s="193"/>
      <c r="AG39" s="194"/>
      <c r="AH39" s="194"/>
      <c r="AI39" s="194"/>
      <c r="AJ39" s="194"/>
      <c r="AK39" s="193"/>
      <c r="AL39" s="193"/>
      <c r="AM39" s="194"/>
      <c r="AN39" s="215"/>
      <c r="AO39" s="689"/>
      <c r="AP39" s="194"/>
      <c r="AQ39" s="193"/>
      <c r="AR39" s="193"/>
      <c r="AS39" s="194"/>
      <c r="AT39" s="194"/>
      <c r="AU39" s="194"/>
      <c r="AV39" s="194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7"/>
    </row>
    <row r="40" spans="1:77" ht="14.25" thickBot="1" x14ac:dyDescent="0.2">
      <c r="A40" s="1084"/>
      <c r="B40" s="1058"/>
      <c r="C40" s="1088"/>
      <c r="D40" s="1067"/>
      <c r="E40" s="1091"/>
      <c r="F40" s="1067"/>
      <c r="G40" s="509"/>
      <c r="H40" s="1070"/>
      <c r="I40" s="704">
        <f t="shared" si="3"/>
        <v>0</v>
      </c>
      <c r="J40" s="690"/>
      <c r="K40" s="200"/>
      <c r="L40" s="200"/>
      <c r="M40" s="200"/>
      <c r="N40" s="200"/>
      <c r="O40" s="200"/>
      <c r="P40" s="200"/>
      <c r="Q40" s="200"/>
      <c r="R40" s="200"/>
      <c r="S40" s="219"/>
      <c r="T40" s="219"/>
      <c r="U40" s="200"/>
      <c r="V40" s="200"/>
      <c r="W40" s="200"/>
      <c r="X40" s="200"/>
      <c r="Y40" s="219"/>
      <c r="Z40" s="219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19"/>
      <c r="AL40" s="219"/>
      <c r="AM40" s="200"/>
      <c r="AN40" s="681"/>
      <c r="AO40" s="690"/>
      <c r="AP40" s="200"/>
      <c r="AQ40" s="219"/>
      <c r="AR40" s="219"/>
      <c r="AS40" s="200"/>
      <c r="AT40" s="200"/>
      <c r="AU40" s="200"/>
      <c r="AV40" s="200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201"/>
    </row>
    <row r="41" spans="1:77" x14ac:dyDescent="0.15">
      <c r="A41" s="1084"/>
      <c r="B41" s="1058" t="s">
        <v>734</v>
      </c>
      <c r="C41" s="1088"/>
      <c r="D41" s="1067"/>
      <c r="E41" s="1091" t="s">
        <v>267</v>
      </c>
      <c r="F41" s="1067"/>
      <c r="G41" s="508"/>
      <c r="H41" s="1069"/>
      <c r="I41" s="703">
        <f t="shared" si="3"/>
        <v>0</v>
      </c>
      <c r="J41" s="694"/>
      <c r="K41" s="194"/>
      <c r="L41" s="194"/>
      <c r="M41" s="194"/>
      <c r="N41" s="194"/>
      <c r="O41" s="193"/>
      <c r="P41" s="193"/>
      <c r="Q41" s="194"/>
      <c r="R41" s="194"/>
      <c r="S41" s="194"/>
      <c r="T41" s="194"/>
      <c r="U41" s="193"/>
      <c r="V41" s="193"/>
      <c r="W41" s="194"/>
      <c r="X41" s="194"/>
      <c r="Y41" s="194"/>
      <c r="Z41" s="194"/>
      <c r="AA41" s="193"/>
      <c r="AB41" s="193"/>
      <c r="AC41" s="194"/>
      <c r="AD41" s="194"/>
      <c r="AE41" s="194"/>
      <c r="AF41" s="194"/>
      <c r="AG41" s="193"/>
      <c r="AH41" s="193"/>
      <c r="AI41" s="194"/>
      <c r="AJ41" s="194"/>
      <c r="AK41" s="194"/>
      <c r="AL41" s="194"/>
      <c r="AM41" s="193"/>
      <c r="AN41" s="695"/>
      <c r="AO41" s="689"/>
      <c r="AP41" s="194"/>
      <c r="AQ41" s="194"/>
      <c r="AR41" s="194"/>
      <c r="AS41" s="193"/>
      <c r="AT41" s="193"/>
      <c r="AU41" s="194"/>
      <c r="AV41" s="195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2"/>
      <c r="BV41" s="192"/>
      <c r="BW41" s="192"/>
      <c r="BX41" s="192"/>
      <c r="BY41" s="197"/>
    </row>
    <row r="42" spans="1:77" ht="14.25" thickBot="1" x14ac:dyDescent="0.2">
      <c r="A42" s="1084"/>
      <c r="B42" s="1058"/>
      <c r="C42" s="1088"/>
      <c r="D42" s="1067"/>
      <c r="E42" s="1091"/>
      <c r="F42" s="1067"/>
      <c r="G42" s="509"/>
      <c r="H42" s="1070"/>
      <c r="I42" s="704">
        <f t="shared" si="3"/>
        <v>0</v>
      </c>
      <c r="J42" s="690"/>
      <c r="K42" s="200"/>
      <c r="L42" s="200"/>
      <c r="M42" s="200"/>
      <c r="N42" s="200"/>
      <c r="O42" s="219"/>
      <c r="P42" s="219"/>
      <c r="Q42" s="200"/>
      <c r="R42" s="200"/>
      <c r="S42" s="200"/>
      <c r="T42" s="200"/>
      <c r="U42" s="219"/>
      <c r="V42" s="219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19"/>
      <c r="AH42" s="219"/>
      <c r="AI42" s="200"/>
      <c r="AJ42" s="200"/>
      <c r="AK42" s="200"/>
      <c r="AL42" s="200"/>
      <c r="AM42" s="219"/>
      <c r="AN42" s="685"/>
      <c r="AO42" s="690"/>
      <c r="AP42" s="200"/>
      <c r="AQ42" s="200"/>
      <c r="AR42" s="200"/>
      <c r="AS42" s="200"/>
      <c r="AT42" s="200"/>
      <c r="AU42" s="200"/>
      <c r="AV42" s="200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201"/>
    </row>
    <row r="43" spans="1:77" x14ac:dyDescent="0.15">
      <c r="A43" s="1084"/>
      <c r="B43" s="1058"/>
      <c r="C43" s="1088"/>
      <c r="D43" s="1067"/>
      <c r="E43" s="1091" t="s">
        <v>267</v>
      </c>
      <c r="F43" s="1067"/>
      <c r="G43" s="508"/>
      <c r="H43" s="1069"/>
      <c r="I43" s="703">
        <f t="shared" si="3"/>
        <v>0</v>
      </c>
      <c r="J43" s="694"/>
      <c r="K43" s="193"/>
      <c r="L43" s="193"/>
      <c r="M43" s="193"/>
      <c r="N43" s="193"/>
      <c r="O43" s="194"/>
      <c r="P43" s="194"/>
      <c r="Q43" s="194"/>
      <c r="R43" s="194"/>
      <c r="S43" s="193"/>
      <c r="T43" s="193"/>
      <c r="U43" s="194"/>
      <c r="V43" s="194"/>
      <c r="W43" s="194"/>
      <c r="X43" s="194"/>
      <c r="Y43" s="193"/>
      <c r="Z43" s="193"/>
      <c r="AA43" s="194"/>
      <c r="AB43" s="194"/>
      <c r="AC43" s="193"/>
      <c r="AD43" s="193"/>
      <c r="AE43" s="193"/>
      <c r="AF43" s="193"/>
      <c r="AG43" s="194"/>
      <c r="AH43" s="194"/>
      <c r="AI43" s="194"/>
      <c r="AJ43" s="194"/>
      <c r="AK43" s="193"/>
      <c r="AL43" s="193"/>
      <c r="AM43" s="194"/>
      <c r="AN43" s="215"/>
      <c r="AO43" s="689"/>
      <c r="AP43" s="194"/>
      <c r="AQ43" s="193"/>
      <c r="AR43" s="193"/>
      <c r="AS43" s="194"/>
      <c r="AT43" s="194"/>
      <c r="AU43" s="194"/>
      <c r="AV43" s="194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7"/>
    </row>
    <row r="44" spans="1:77" ht="14.25" thickBot="1" x14ac:dyDescent="0.2">
      <c r="A44" s="1084"/>
      <c r="B44" s="1058"/>
      <c r="C44" s="1096"/>
      <c r="D44" s="1097"/>
      <c r="E44" s="1098"/>
      <c r="F44" s="1097"/>
      <c r="G44" s="510"/>
      <c r="H44" s="1070"/>
      <c r="I44" s="705">
        <f t="shared" si="3"/>
        <v>0</v>
      </c>
      <c r="J44" s="690"/>
      <c r="K44" s="200"/>
      <c r="L44" s="200"/>
      <c r="M44" s="200"/>
      <c r="N44" s="200"/>
      <c r="O44" s="200"/>
      <c r="P44" s="200"/>
      <c r="Q44" s="200"/>
      <c r="R44" s="200"/>
      <c r="S44" s="219"/>
      <c r="T44" s="219"/>
      <c r="U44" s="200"/>
      <c r="V44" s="200"/>
      <c r="W44" s="200"/>
      <c r="X44" s="200"/>
      <c r="Y44" s="219"/>
      <c r="Z44" s="219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19"/>
      <c r="AL44" s="219"/>
      <c r="AM44" s="200"/>
      <c r="AN44" s="681"/>
      <c r="AO44" s="690"/>
      <c r="AP44" s="200"/>
      <c r="AQ44" s="219"/>
      <c r="AR44" s="219"/>
      <c r="AS44" s="200"/>
      <c r="AT44" s="200"/>
      <c r="AU44" s="200"/>
      <c r="AV44" s="200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  <c r="BS44" s="198"/>
      <c r="BT44" s="198"/>
      <c r="BU44" s="198"/>
      <c r="BV44" s="198"/>
      <c r="BW44" s="198"/>
      <c r="BX44" s="198"/>
      <c r="BY44" s="201"/>
    </row>
    <row r="45" spans="1:77" x14ac:dyDescent="0.15">
      <c r="A45" s="1092" t="s">
        <v>270</v>
      </c>
      <c r="B45" s="1093"/>
      <c r="C45" s="1101"/>
      <c r="D45" s="1102"/>
      <c r="E45" s="1103" t="s">
        <v>267</v>
      </c>
      <c r="F45" s="1102"/>
      <c r="G45" s="508"/>
      <c r="H45" s="1069"/>
      <c r="I45" s="703">
        <f t="shared" si="3"/>
        <v>0</v>
      </c>
      <c r="J45" s="696"/>
      <c r="K45" s="194"/>
      <c r="L45" s="194"/>
      <c r="M45" s="194"/>
      <c r="N45" s="194"/>
      <c r="O45" s="193"/>
      <c r="P45" s="193"/>
      <c r="Q45" s="194"/>
      <c r="R45" s="194"/>
      <c r="S45" s="194"/>
      <c r="T45" s="194"/>
      <c r="U45" s="193"/>
      <c r="V45" s="193"/>
      <c r="W45" s="194"/>
      <c r="X45" s="194"/>
      <c r="Y45" s="194"/>
      <c r="Z45" s="194"/>
      <c r="AA45" s="193"/>
      <c r="AB45" s="193"/>
      <c r="AC45" s="194"/>
      <c r="AD45" s="194"/>
      <c r="AE45" s="194"/>
      <c r="AF45" s="194"/>
      <c r="AG45" s="193"/>
      <c r="AH45" s="193"/>
      <c r="AI45" s="194"/>
      <c r="AJ45" s="194"/>
      <c r="AK45" s="194"/>
      <c r="AL45" s="194"/>
      <c r="AM45" s="193"/>
      <c r="AN45" s="695"/>
      <c r="AO45" s="689"/>
      <c r="AP45" s="194"/>
      <c r="AQ45" s="194"/>
      <c r="AR45" s="194"/>
      <c r="AS45" s="193"/>
      <c r="AT45" s="193"/>
      <c r="AU45" s="194"/>
      <c r="AV45" s="195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4"/>
    </row>
    <row r="46" spans="1:77" ht="14.25" thickBot="1" x14ac:dyDescent="0.2">
      <c r="A46" s="1084"/>
      <c r="B46" s="1058"/>
      <c r="C46" s="1088"/>
      <c r="D46" s="1067"/>
      <c r="E46" s="1091"/>
      <c r="F46" s="1067"/>
      <c r="G46" s="510"/>
      <c r="H46" s="1070"/>
      <c r="I46" s="704">
        <f t="shared" si="3"/>
        <v>0</v>
      </c>
      <c r="J46" s="697"/>
      <c r="K46" s="200"/>
      <c r="L46" s="200"/>
      <c r="M46" s="200"/>
      <c r="N46" s="200"/>
      <c r="O46" s="219"/>
      <c r="P46" s="219"/>
      <c r="Q46" s="200"/>
      <c r="R46" s="200"/>
      <c r="S46" s="200"/>
      <c r="T46" s="200"/>
      <c r="U46" s="219"/>
      <c r="V46" s="219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19"/>
      <c r="AH46" s="219"/>
      <c r="AI46" s="200"/>
      <c r="AJ46" s="200"/>
      <c r="AK46" s="200"/>
      <c r="AL46" s="200"/>
      <c r="AM46" s="219"/>
      <c r="AN46" s="685"/>
      <c r="AO46" s="690"/>
      <c r="AP46" s="200"/>
      <c r="AQ46" s="200"/>
      <c r="AR46" s="200"/>
      <c r="AS46" s="200"/>
      <c r="AT46" s="200"/>
      <c r="AU46" s="200"/>
      <c r="AV46" s="200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6"/>
      <c r="BV46" s="206"/>
      <c r="BW46" s="206"/>
      <c r="BX46" s="206"/>
      <c r="BY46" s="207"/>
    </row>
    <row r="47" spans="1:77" x14ac:dyDescent="0.15">
      <c r="A47" s="1084"/>
      <c r="B47" s="1058"/>
      <c r="C47" s="1088"/>
      <c r="D47" s="1067"/>
      <c r="E47" s="1091" t="s">
        <v>267</v>
      </c>
      <c r="F47" s="1067"/>
      <c r="G47" s="508"/>
      <c r="H47" s="1069"/>
      <c r="I47" s="703">
        <f t="shared" si="3"/>
        <v>0</v>
      </c>
      <c r="J47" s="694"/>
      <c r="K47" s="195"/>
      <c r="L47" s="196"/>
      <c r="M47" s="193"/>
      <c r="N47" s="193"/>
      <c r="O47" s="194"/>
      <c r="P47" s="194"/>
      <c r="Q47" s="194"/>
      <c r="R47" s="194"/>
      <c r="S47" s="193"/>
      <c r="T47" s="193"/>
      <c r="U47" s="194"/>
      <c r="V47" s="194"/>
      <c r="W47" s="194"/>
      <c r="X47" s="194"/>
      <c r="Y47" s="193"/>
      <c r="Z47" s="193"/>
      <c r="AA47" s="194"/>
      <c r="AB47" s="194"/>
      <c r="AC47" s="195"/>
      <c r="AD47" s="196"/>
      <c r="AE47" s="193"/>
      <c r="AF47" s="193"/>
      <c r="AG47" s="194"/>
      <c r="AH47" s="194"/>
      <c r="AI47" s="194"/>
      <c r="AJ47" s="194"/>
      <c r="AK47" s="193"/>
      <c r="AL47" s="193"/>
      <c r="AM47" s="194"/>
      <c r="AN47" s="215"/>
      <c r="AO47" s="689"/>
      <c r="AP47" s="194"/>
      <c r="AQ47" s="193"/>
      <c r="AR47" s="193"/>
      <c r="AS47" s="194"/>
      <c r="AT47" s="194"/>
      <c r="AU47" s="194"/>
      <c r="AV47" s="194"/>
      <c r="AW47" s="192"/>
      <c r="AX47" s="192"/>
      <c r="AY47" s="192"/>
      <c r="AZ47" s="192"/>
      <c r="BA47" s="192"/>
      <c r="BB47" s="192"/>
      <c r="BC47" s="192"/>
      <c r="BD47" s="192"/>
      <c r="BE47" s="192"/>
      <c r="BF47" s="192"/>
      <c r="BG47" s="192"/>
      <c r="BH47" s="192"/>
      <c r="BI47" s="192"/>
      <c r="BJ47" s="192"/>
      <c r="BK47" s="192"/>
      <c r="BL47" s="192"/>
      <c r="BM47" s="192"/>
      <c r="BN47" s="192"/>
      <c r="BO47" s="192"/>
      <c r="BP47" s="192"/>
      <c r="BQ47" s="192"/>
      <c r="BR47" s="192"/>
      <c r="BS47" s="192"/>
      <c r="BT47" s="192"/>
      <c r="BU47" s="192"/>
      <c r="BV47" s="192"/>
      <c r="BW47" s="192"/>
      <c r="BX47" s="192"/>
      <c r="BY47" s="197"/>
    </row>
    <row r="48" spans="1:77" ht="14.25" thickBot="1" x14ac:dyDescent="0.2">
      <c r="A48" s="1094"/>
      <c r="B48" s="1095"/>
      <c r="C48" s="1099"/>
      <c r="D48" s="1068"/>
      <c r="E48" s="1100"/>
      <c r="F48" s="1068"/>
      <c r="G48" s="509"/>
      <c r="H48" s="1070"/>
      <c r="I48" s="704">
        <f t="shared" si="3"/>
        <v>0</v>
      </c>
      <c r="J48" s="690"/>
      <c r="K48" s="200"/>
      <c r="L48" s="200"/>
      <c r="M48" s="200"/>
      <c r="N48" s="200"/>
      <c r="O48" s="200"/>
      <c r="P48" s="200"/>
      <c r="Q48" s="200"/>
      <c r="R48" s="200"/>
      <c r="S48" s="219"/>
      <c r="T48" s="219"/>
      <c r="U48" s="200"/>
      <c r="V48" s="200"/>
      <c r="W48" s="200"/>
      <c r="X48" s="200"/>
      <c r="Y48" s="219"/>
      <c r="Z48" s="219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19"/>
      <c r="AL48" s="219"/>
      <c r="AM48" s="200"/>
      <c r="AN48" s="681"/>
      <c r="AO48" s="690"/>
      <c r="AP48" s="200"/>
      <c r="AQ48" s="219"/>
      <c r="AR48" s="219"/>
      <c r="AS48" s="200"/>
      <c r="AT48" s="200"/>
      <c r="AU48" s="200"/>
      <c r="AV48" s="200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201"/>
    </row>
    <row r="49" spans="1:77" x14ac:dyDescent="0.15">
      <c r="A49" s="1082" t="s">
        <v>184</v>
      </c>
      <c r="B49" s="1083"/>
      <c r="C49" s="1087"/>
      <c r="D49" s="1089"/>
      <c r="E49" s="1090" t="s">
        <v>267</v>
      </c>
      <c r="F49" s="1089"/>
      <c r="G49" s="511"/>
      <c r="H49" s="1069"/>
      <c r="I49" s="706">
        <f t="shared" si="3"/>
        <v>0</v>
      </c>
      <c r="J49" s="696"/>
      <c r="K49" s="194"/>
      <c r="L49" s="194"/>
      <c r="M49" s="194"/>
      <c r="N49" s="194"/>
      <c r="O49" s="193"/>
      <c r="P49" s="193"/>
      <c r="Q49" s="194"/>
      <c r="R49" s="194"/>
      <c r="S49" s="194"/>
      <c r="T49" s="194"/>
      <c r="U49" s="193"/>
      <c r="V49" s="193"/>
      <c r="W49" s="194"/>
      <c r="X49" s="194"/>
      <c r="Y49" s="194"/>
      <c r="Z49" s="194"/>
      <c r="AA49" s="193"/>
      <c r="AB49" s="193"/>
      <c r="AC49" s="194"/>
      <c r="AD49" s="194"/>
      <c r="AE49" s="194"/>
      <c r="AF49" s="194"/>
      <c r="AG49" s="193"/>
      <c r="AH49" s="193"/>
      <c r="AI49" s="194"/>
      <c r="AJ49" s="194"/>
      <c r="AK49" s="194"/>
      <c r="AL49" s="194"/>
      <c r="AM49" s="193"/>
      <c r="AN49" s="695"/>
      <c r="AO49" s="689"/>
      <c r="AP49" s="194"/>
      <c r="AQ49" s="194"/>
      <c r="AR49" s="194"/>
      <c r="AS49" s="193"/>
      <c r="AT49" s="193"/>
      <c r="AU49" s="194"/>
      <c r="AV49" s="195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4"/>
    </row>
    <row r="50" spans="1:77" ht="14.25" thickBot="1" x14ac:dyDescent="0.2">
      <c r="A50" s="1084"/>
      <c r="B50" s="1058"/>
      <c r="C50" s="1088"/>
      <c r="D50" s="1067"/>
      <c r="E50" s="1091"/>
      <c r="F50" s="1067"/>
      <c r="G50" s="510"/>
      <c r="H50" s="1070"/>
      <c r="I50" s="704">
        <f t="shared" si="3"/>
        <v>0</v>
      </c>
      <c r="J50" s="697"/>
      <c r="K50" s="200"/>
      <c r="L50" s="200"/>
      <c r="M50" s="200"/>
      <c r="N50" s="200"/>
      <c r="O50" s="219"/>
      <c r="P50" s="219"/>
      <c r="Q50" s="200"/>
      <c r="R50" s="200"/>
      <c r="S50" s="200"/>
      <c r="T50" s="200"/>
      <c r="U50" s="219"/>
      <c r="V50" s="219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19"/>
      <c r="AH50" s="219"/>
      <c r="AI50" s="200"/>
      <c r="AJ50" s="200"/>
      <c r="AK50" s="200"/>
      <c r="AL50" s="200"/>
      <c r="AM50" s="219"/>
      <c r="AN50" s="685"/>
      <c r="AO50" s="690"/>
      <c r="AP50" s="200"/>
      <c r="AQ50" s="200"/>
      <c r="AR50" s="200"/>
      <c r="AS50" s="200"/>
      <c r="AT50" s="200"/>
      <c r="AU50" s="200"/>
      <c r="AV50" s="200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6"/>
      <c r="BY50" s="207"/>
    </row>
    <row r="51" spans="1:77" x14ac:dyDescent="0.15">
      <c r="A51" s="1084"/>
      <c r="B51" s="1058"/>
      <c r="C51" s="1088"/>
      <c r="D51" s="1067"/>
      <c r="E51" s="1091" t="s">
        <v>267</v>
      </c>
      <c r="F51" s="1067"/>
      <c r="G51" s="508"/>
      <c r="H51" s="1069"/>
      <c r="I51" s="703">
        <f t="shared" si="3"/>
        <v>0</v>
      </c>
      <c r="J51" s="694"/>
      <c r="K51" s="195"/>
      <c r="L51" s="196"/>
      <c r="M51" s="193"/>
      <c r="N51" s="193"/>
      <c r="O51" s="194"/>
      <c r="P51" s="194"/>
      <c r="Q51" s="194"/>
      <c r="R51" s="194"/>
      <c r="S51" s="193"/>
      <c r="T51" s="193"/>
      <c r="U51" s="194"/>
      <c r="V51" s="194"/>
      <c r="W51" s="194"/>
      <c r="X51" s="194"/>
      <c r="Y51" s="193"/>
      <c r="Z51" s="193"/>
      <c r="AA51" s="194"/>
      <c r="AB51" s="194"/>
      <c r="AC51" s="195"/>
      <c r="AD51" s="196"/>
      <c r="AE51" s="193"/>
      <c r="AF51" s="193"/>
      <c r="AG51" s="194"/>
      <c r="AH51" s="194"/>
      <c r="AI51" s="194"/>
      <c r="AJ51" s="194"/>
      <c r="AK51" s="193"/>
      <c r="AL51" s="193"/>
      <c r="AM51" s="194"/>
      <c r="AN51" s="215"/>
      <c r="AO51" s="689"/>
      <c r="AP51" s="194"/>
      <c r="AQ51" s="193"/>
      <c r="AR51" s="193"/>
      <c r="AS51" s="194"/>
      <c r="AT51" s="194"/>
      <c r="AU51" s="194"/>
      <c r="AV51" s="194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7"/>
    </row>
    <row r="52" spans="1:77" ht="14.25" thickBot="1" x14ac:dyDescent="0.2">
      <c r="A52" s="1085"/>
      <c r="B52" s="1086"/>
      <c r="C52" s="1096"/>
      <c r="D52" s="1097"/>
      <c r="E52" s="1098"/>
      <c r="F52" s="1097"/>
      <c r="G52" s="510"/>
      <c r="H52" s="1070"/>
      <c r="I52" s="705">
        <f t="shared" si="3"/>
        <v>0</v>
      </c>
      <c r="J52" s="690"/>
      <c r="K52" s="200"/>
      <c r="L52" s="200"/>
      <c r="M52" s="200"/>
      <c r="N52" s="200"/>
      <c r="O52" s="200"/>
      <c r="P52" s="200"/>
      <c r="Q52" s="200"/>
      <c r="R52" s="200"/>
      <c r="S52" s="219"/>
      <c r="T52" s="219"/>
      <c r="U52" s="200"/>
      <c r="V52" s="200"/>
      <c r="W52" s="200"/>
      <c r="X52" s="200"/>
      <c r="Y52" s="219"/>
      <c r="Z52" s="219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19"/>
      <c r="AL52" s="219"/>
      <c r="AM52" s="200"/>
      <c r="AN52" s="681"/>
      <c r="AO52" s="690"/>
      <c r="AP52" s="200"/>
      <c r="AQ52" s="219"/>
      <c r="AR52" s="219"/>
      <c r="AS52" s="200"/>
      <c r="AT52" s="200"/>
      <c r="AU52" s="200"/>
      <c r="AV52" s="200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201"/>
    </row>
    <row r="53" spans="1:77" x14ac:dyDescent="0.15">
      <c r="A53" s="1092" t="s">
        <v>271</v>
      </c>
      <c r="B53" s="1093"/>
      <c r="C53" s="1101"/>
      <c r="D53" s="1102"/>
      <c r="E53" s="1103" t="s">
        <v>267</v>
      </c>
      <c r="F53" s="1102"/>
      <c r="G53" s="508"/>
      <c r="H53" s="1069"/>
      <c r="I53" s="703">
        <f t="shared" si="3"/>
        <v>0</v>
      </c>
      <c r="J53" s="696"/>
      <c r="K53" s="194"/>
      <c r="L53" s="194"/>
      <c r="M53" s="194"/>
      <c r="N53" s="194"/>
      <c r="O53" s="193"/>
      <c r="P53" s="193"/>
      <c r="Q53" s="194"/>
      <c r="R53" s="194"/>
      <c r="S53" s="194"/>
      <c r="T53" s="194"/>
      <c r="U53" s="193"/>
      <c r="V53" s="193"/>
      <c r="W53" s="194"/>
      <c r="X53" s="194"/>
      <c r="Y53" s="194"/>
      <c r="Z53" s="194"/>
      <c r="AA53" s="193"/>
      <c r="AB53" s="193"/>
      <c r="AC53" s="194"/>
      <c r="AD53" s="194"/>
      <c r="AE53" s="194"/>
      <c r="AF53" s="194"/>
      <c r="AG53" s="193"/>
      <c r="AH53" s="193"/>
      <c r="AI53" s="194"/>
      <c r="AJ53" s="194"/>
      <c r="AK53" s="194"/>
      <c r="AL53" s="194"/>
      <c r="AM53" s="193"/>
      <c r="AN53" s="695"/>
      <c r="AO53" s="689"/>
      <c r="AP53" s="194"/>
      <c r="AQ53" s="194"/>
      <c r="AR53" s="194"/>
      <c r="AS53" s="193"/>
      <c r="AT53" s="193"/>
      <c r="AU53" s="194"/>
      <c r="AV53" s="195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4"/>
    </row>
    <row r="54" spans="1:77" ht="14.25" thickBot="1" x14ac:dyDescent="0.2">
      <c r="A54" s="1084"/>
      <c r="B54" s="1058"/>
      <c r="C54" s="1088"/>
      <c r="D54" s="1067"/>
      <c r="E54" s="1091"/>
      <c r="F54" s="1067"/>
      <c r="G54" s="510"/>
      <c r="H54" s="1070"/>
      <c r="I54" s="704">
        <f t="shared" si="3"/>
        <v>0</v>
      </c>
      <c r="J54" s="697"/>
      <c r="K54" s="200"/>
      <c r="L54" s="200"/>
      <c r="M54" s="200"/>
      <c r="N54" s="200"/>
      <c r="O54" s="219"/>
      <c r="P54" s="219"/>
      <c r="Q54" s="200"/>
      <c r="R54" s="200"/>
      <c r="S54" s="200"/>
      <c r="T54" s="200"/>
      <c r="U54" s="219"/>
      <c r="V54" s="219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19"/>
      <c r="AH54" s="219"/>
      <c r="AI54" s="200"/>
      <c r="AJ54" s="200"/>
      <c r="AK54" s="200"/>
      <c r="AL54" s="200"/>
      <c r="AM54" s="219"/>
      <c r="AN54" s="685"/>
      <c r="AO54" s="690"/>
      <c r="AP54" s="200"/>
      <c r="AQ54" s="200"/>
      <c r="AR54" s="200"/>
      <c r="AS54" s="200"/>
      <c r="AT54" s="200"/>
      <c r="AU54" s="200"/>
      <c r="AV54" s="200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6"/>
      <c r="BQ54" s="206"/>
      <c r="BR54" s="206"/>
      <c r="BS54" s="206"/>
      <c r="BT54" s="206"/>
      <c r="BU54" s="206"/>
      <c r="BV54" s="206"/>
      <c r="BW54" s="206"/>
      <c r="BX54" s="206"/>
      <c r="BY54" s="207"/>
    </row>
    <row r="55" spans="1:77" x14ac:dyDescent="0.15">
      <c r="A55" s="1084"/>
      <c r="B55" s="1058"/>
      <c r="C55" s="1088"/>
      <c r="D55" s="1067"/>
      <c r="E55" s="1091" t="s">
        <v>267</v>
      </c>
      <c r="F55" s="1067"/>
      <c r="G55" s="508"/>
      <c r="H55" s="1069"/>
      <c r="I55" s="703">
        <f t="shared" si="3"/>
        <v>0</v>
      </c>
      <c r="J55" s="694"/>
      <c r="K55" s="195"/>
      <c r="L55" s="196"/>
      <c r="M55" s="193"/>
      <c r="N55" s="193"/>
      <c r="O55" s="194"/>
      <c r="P55" s="194"/>
      <c r="Q55" s="194"/>
      <c r="R55" s="194"/>
      <c r="S55" s="193"/>
      <c r="T55" s="193"/>
      <c r="U55" s="194"/>
      <c r="V55" s="194"/>
      <c r="W55" s="194"/>
      <c r="X55" s="194"/>
      <c r="Y55" s="193"/>
      <c r="Z55" s="193"/>
      <c r="AA55" s="194"/>
      <c r="AB55" s="194"/>
      <c r="AC55" s="195"/>
      <c r="AD55" s="196"/>
      <c r="AE55" s="193"/>
      <c r="AF55" s="193"/>
      <c r="AG55" s="194"/>
      <c r="AH55" s="194"/>
      <c r="AI55" s="194"/>
      <c r="AJ55" s="194"/>
      <c r="AK55" s="193"/>
      <c r="AL55" s="193"/>
      <c r="AM55" s="194"/>
      <c r="AN55" s="215"/>
      <c r="AO55" s="689"/>
      <c r="AP55" s="194"/>
      <c r="AQ55" s="193"/>
      <c r="AR55" s="193"/>
      <c r="AS55" s="194"/>
      <c r="AT55" s="194"/>
      <c r="AU55" s="194"/>
      <c r="AV55" s="194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192"/>
      <c r="BR55" s="192"/>
      <c r="BS55" s="192"/>
      <c r="BT55" s="192"/>
      <c r="BU55" s="192"/>
      <c r="BV55" s="192"/>
      <c r="BW55" s="192"/>
      <c r="BX55" s="192"/>
      <c r="BY55" s="197"/>
    </row>
    <row r="56" spans="1:77" ht="14.25" thickBot="1" x14ac:dyDescent="0.2">
      <c r="A56" s="1094"/>
      <c r="B56" s="1095"/>
      <c r="C56" s="1099"/>
      <c r="D56" s="1068"/>
      <c r="E56" s="1100"/>
      <c r="F56" s="1068"/>
      <c r="G56" s="509"/>
      <c r="H56" s="1070"/>
      <c r="I56" s="704">
        <f t="shared" si="3"/>
        <v>0</v>
      </c>
      <c r="J56" s="697"/>
      <c r="K56" s="211"/>
      <c r="L56" s="211"/>
      <c r="M56" s="211"/>
      <c r="N56" s="211"/>
      <c r="O56" s="211"/>
      <c r="P56" s="211"/>
      <c r="Q56" s="211"/>
      <c r="R56" s="211"/>
      <c r="S56" s="220"/>
      <c r="T56" s="220"/>
      <c r="U56" s="211"/>
      <c r="V56" s="211"/>
      <c r="W56" s="211"/>
      <c r="X56" s="211"/>
      <c r="Y56" s="220"/>
      <c r="Z56" s="220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20"/>
      <c r="AL56" s="220"/>
      <c r="AM56" s="211"/>
      <c r="AN56" s="698"/>
      <c r="AO56" s="697"/>
      <c r="AP56" s="211"/>
      <c r="AQ56" s="220"/>
      <c r="AR56" s="220"/>
      <c r="AS56" s="211"/>
      <c r="AT56" s="211"/>
      <c r="AU56" s="211"/>
      <c r="AV56" s="211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6"/>
      <c r="BH56" s="206"/>
      <c r="BI56" s="206"/>
      <c r="BJ56" s="206"/>
      <c r="BK56" s="206"/>
      <c r="BL56" s="206"/>
      <c r="BM56" s="206"/>
      <c r="BN56" s="206"/>
      <c r="BO56" s="206"/>
      <c r="BP56" s="206"/>
      <c r="BQ56" s="206"/>
      <c r="BR56" s="206"/>
      <c r="BS56" s="206"/>
      <c r="BT56" s="206"/>
      <c r="BU56" s="206"/>
      <c r="BV56" s="206"/>
      <c r="BW56" s="206"/>
      <c r="BX56" s="206"/>
      <c r="BY56" s="207"/>
    </row>
    <row r="57" spans="1:77" ht="14.25" thickBot="1" x14ac:dyDescent="0.2">
      <c r="A57" s="70"/>
      <c r="B57" s="70"/>
      <c r="C57" s="70"/>
      <c r="D57" s="212">
        <f>SUM(D37:D56)</f>
        <v>0</v>
      </c>
      <c r="E57" s="212"/>
      <c r="F57" s="212"/>
      <c r="G57" s="213"/>
      <c r="H57" s="213"/>
      <c r="I57" s="707" t="s">
        <v>272</v>
      </c>
      <c r="J57" s="687">
        <f t="shared" ref="J57:AI58" si="4">IF(J39="○",$D$9)+IF(J37="○",$D$11)+IF(J41="○",$D$13)+IF(J43="○",$D$15)+IF(J45="○",$D$17)+IF(J47="○",$D$19)+IF(J49="○",$D$21)+IF(J51="○",$D$23)+IF(J53="○",$D$25)+IF(J55="○",$D$27)</f>
        <v>0</v>
      </c>
      <c r="K57" s="202">
        <f t="shared" si="4"/>
        <v>0</v>
      </c>
      <c r="L57" s="202">
        <f t="shared" si="4"/>
        <v>0</v>
      </c>
      <c r="M57" s="202">
        <f t="shared" si="4"/>
        <v>0</v>
      </c>
      <c r="N57" s="202">
        <f t="shared" si="4"/>
        <v>0</v>
      </c>
      <c r="O57" s="202">
        <f t="shared" si="4"/>
        <v>0</v>
      </c>
      <c r="P57" s="202">
        <f t="shared" si="4"/>
        <v>0</v>
      </c>
      <c r="Q57" s="202">
        <f t="shared" si="4"/>
        <v>0</v>
      </c>
      <c r="R57" s="202">
        <f t="shared" si="4"/>
        <v>0</v>
      </c>
      <c r="S57" s="202">
        <f t="shared" si="4"/>
        <v>0</v>
      </c>
      <c r="T57" s="202">
        <f t="shared" si="4"/>
        <v>0</v>
      </c>
      <c r="U57" s="202">
        <f t="shared" si="4"/>
        <v>0</v>
      </c>
      <c r="V57" s="202">
        <f t="shared" si="4"/>
        <v>0</v>
      </c>
      <c r="W57" s="202">
        <f t="shared" si="4"/>
        <v>0</v>
      </c>
      <c r="X57" s="202">
        <f t="shared" si="4"/>
        <v>0</v>
      </c>
      <c r="Y57" s="202">
        <f t="shared" si="4"/>
        <v>0</v>
      </c>
      <c r="Z57" s="202">
        <f t="shared" si="4"/>
        <v>0</v>
      </c>
      <c r="AA57" s="202">
        <f t="shared" si="4"/>
        <v>0</v>
      </c>
      <c r="AB57" s="202">
        <f t="shared" si="4"/>
        <v>0</v>
      </c>
      <c r="AC57" s="202">
        <f t="shared" si="4"/>
        <v>0</v>
      </c>
      <c r="AD57" s="202">
        <f t="shared" si="4"/>
        <v>0</v>
      </c>
      <c r="AE57" s="202">
        <f t="shared" si="4"/>
        <v>0</v>
      </c>
      <c r="AF57" s="202">
        <f t="shared" si="4"/>
        <v>0</v>
      </c>
      <c r="AG57" s="202">
        <f t="shared" si="4"/>
        <v>0</v>
      </c>
      <c r="AH57" s="202">
        <f t="shared" si="4"/>
        <v>0</v>
      </c>
      <c r="AI57" s="202">
        <f t="shared" si="4"/>
        <v>0</v>
      </c>
      <c r="AJ57" s="202">
        <f>IF(AJ39="○",$D$9)+IF(AJ37="○",$D$11)+IF(AJ41="○",$D$13)+IF(AJ43="○",$D$15)+IF(AJ45="○",$D$17)+IF(AJ47="○",$D$19)+IF(AJ49="○",$D$21)+IF(AJ51="○",$D$23)+IF(AJ53="○",$D$25)+IF(AJ55="○",$D$27)</f>
        <v>0</v>
      </c>
      <c r="AK57" s="202">
        <f t="shared" ref="AK57:BY58" si="5">IF(AK39="○",$D$9)+IF(AK37="○",$D$11)+IF(AK41="○",$D$13)+IF(AK43="○",$D$15)+IF(AK45="○",$D$17)+IF(AK47="○",$D$19)+IF(AK49="○",$D$21)+IF(AK51="○",$D$23)+IF(AK53="○",$D$25)+IF(AK55="○",$D$27)</f>
        <v>0</v>
      </c>
      <c r="AL57" s="202">
        <f t="shared" si="5"/>
        <v>0</v>
      </c>
      <c r="AM57" s="202">
        <f t="shared" si="5"/>
        <v>0</v>
      </c>
      <c r="AN57" s="215">
        <f t="shared" si="5"/>
        <v>0</v>
      </c>
      <c r="AO57" s="687">
        <f t="shared" si="5"/>
        <v>0</v>
      </c>
      <c r="AP57" s="202">
        <f t="shared" si="5"/>
        <v>0</v>
      </c>
      <c r="AQ57" s="202">
        <f t="shared" si="5"/>
        <v>0</v>
      </c>
      <c r="AR57" s="202">
        <f t="shared" si="5"/>
        <v>0</v>
      </c>
      <c r="AS57" s="202">
        <f t="shared" si="5"/>
        <v>0</v>
      </c>
      <c r="AT57" s="202">
        <f t="shared" si="5"/>
        <v>0</v>
      </c>
      <c r="AU57" s="202">
        <f t="shared" si="5"/>
        <v>0</v>
      </c>
      <c r="AV57" s="202">
        <f t="shared" si="5"/>
        <v>0</v>
      </c>
      <c r="AW57" s="202">
        <f t="shared" si="5"/>
        <v>0</v>
      </c>
      <c r="AX57" s="202">
        <f t="shared" si="5"/>
        <v>0</v>
      </c>
      <c r="AY57" s="202">
        <f t="shared" si="5"/>
        <v>0</v>
      </c>
      <c r="AZ57" s="202">
        <f t="shared" si="5"/>
        <v>0</v>
      </c>
      <c r="BA57" s="202">
        <f t="shared" si="5"/>
        <v>0</v>
      </c>
      <c r="BB57" s="202">
        <f t="shared" si="5"/>
        <v>0</v>
      </c>
      <c r="BC57" s="202">
        <f t="shared" si="5"/>
        <v>0</v>
      </c>
      <c r="BD57" s="202">
        <f t="shared" si="5"/>
        <v>0</v>
      </c>
      <c r="BE57" s="202">
        <f t="shared" si="5"/>
        <v>0</v>
      </c>
      <c r="BF57" s="202">
        <f t="shared" si="5"/>
        <v>0</v>
      </c>
      <c r="BG57" s="202">
        <f t="shared" si="5"/>
        <v>0</v>
      </c>
      <c r="BH57" s="202">
        <f t="shared" si="5"/>
        <v>0</v>
      </c>
      <c r="BI57" s="202">
        <f t="shared" si="5"/>
        <v>0</v>
      </c>
      <c r="BJ57" s="202">
        <f t="shared" si="5"/>
        <v>0</v>
      </c>
      <c r="BK57" s="202">
        <f t="shared" si="5"/>
        <v>0</v>
      </c>
      <c r="BL57" s="202">
        <f t="shared" si="5"/>
        <v>0</v>
      </c>
      <c r="BM57" s="202">
        <f t="shared" si="5"/>
        <v>0</v>
      </c>
      <c r="BN57" s="202">
        <f t="shared" si="5"/>
        <v>0</v>
      </c>
      <c r="BO57" s="202">
        <f t="shared" si="5"/>
        <v>0</v>
      </c>
      <c r="BP57" s="202">
        <f t="shared" si="5"/>
        <v>0</v>
      </c>
      <c r="BQ57" s="202">
        <f t="shared" si="5"/>
        <v>0</v>
      </c>
      <c r="BR57" s="202">
        <f t="shared" si="5"/>
        <v>0</v>
      </c>
      <c r="BS57" s="202">
        <f t="shared" si="5"/>
        <v>0</v>
      </c>
      <c r="BT57" s="202">
        <f t="shared" si="5"/>
        <v>0</v>
      </c>
      <c r="BU57" s="202">
        <f t="shared" si="5"/>
        <v>0</v>
      </c>
      <c r="BV57" s="202">
        <f t="shared" si="5"/>
        <v>0</v>
      </c>
      <c r="BW57" s="202">
        <f t="shared" si="5"/>
        <v>0</v>
      </c>
      <c r="BX57" s="202">
        <f t="shared" si="5"/>
        <v>0</v>
      </c>
      <c r="BY57" s="215">
        <f t="shared" si="5"/>
        <v>0</v>
      </c>
    </row>
    <row r="58" spans="1:77" ht="14.25" thickBot="1" x14ac:dyDescent="0.2">
      <c r="A58" s="70"/>
      <c r="B58" s="70"/>
      <c r="C58" s="70"/>
      <c r="D58" s="212"/>
      <c r="E58" s="212"/>
      <c r="F58" s="212"/>
      <c r="G58" s="213"/>
      <c r="H58" s="213"/>
      <c r="I58" s="708" t="s">
        <v>164</v>
      </c>
      <c r="J58" s="688">
        <f t="shared" si="4"/>
        <v>0</v>
      </c>
      <c r="K58" s="217">
        <f t="shared" si="4"/>
        <v>0</v>
      </c>
      <c r="L58" s="217">
        <f t="shared" si="4"/>
        <v>0</v>
      </c>
      <c r="M58" s="217">
        <f t="shared" si="4"/>
        <v>0</v>
      </c>
      <c r="N58" s="217">
        <f t="shared" si="4"/>
        <v>0</v>
      </c>
      <c r="O58" s="217">
        <f t="shared" si="4"/>
        <v>0</v>
      </c>
      <c r="P58" s="217">
        <f t="shared" si="4"/>
        <v>0</v>
      </c>
      <c r="Q58" s="217">
        <f t="shared" si="4"/>
        <v>0</v>
      </c>
      <c r="R58" s="217">
        <f t="shared" si="4"/>
        <v>0</v>
      </c>
      <c r="S58" s="217">
        <f t="shared" si="4"/>
        <v>0</v>
      </c>
      <c r="T58" s="217">
        <f t="shared" si="4"/>
        <v>0</v>
      </c>
      <c r="U58" s="217">
        <f t="shared" si="4"/>
        <v>0</v>
      </c>
      <c r="V58" s="217">
        <f t="shared" si="4"/>
        <v>0</v>
      </c>
      <c r="W58" s="217">
        <f t="shared" si="4"/>
        <v>0</v>
      </c>
      <c r="X58" s="217">
        <f t="shared" si="4"/>
        <v>0</v>
      </c>
      <c r="Y58" s="217">
        <f t="shared" si="4"/>
        <v>0</v>
      </c>
      <c r="Z58" s="217">
        <f t="shared" si="4"/>
        <v>0</v>
      </c>
      <c r="AA58" s="217">
        <f t="shared" si="4"/>
        <v>0</v>
      </c>
      <c r="AB58" s="217">
        <f t="shared" si="4"/>
        <v>0</v>
      </c>
      <c r="AC58" s="217">
        <f t="shared" si="4"/>
        <v>0</v>
      </c>
      <c r="AD58" s="217">
        <f t="shared" si="4"/>
        <v>0</v>
      </c>
      <c r="AE58" s="217">
        <f t="shared" si="4"/>
        <v>0</v>
      </c>
      <c r="AF58" s="217">
        <f t="shared" si="4"/>
        <v>0</v>
      </c>
      <c r="AG58" s="217">
        <f t="shared" si="4"/>
        <v>0</v>
      </c>
      <c r="AH58" s="217">
        <f t="shared" si="4"/>
        <v>0</v>
      </c>
      <c r="AI58" s="217">
        <f t="shared" si="4"/>
        <v>0</v>
      </c>
      <c r="AJ58" s="217">
        <f>IF(AJ40="○",$D$9)+IF(AJ38="○",$D$11)+IF(AJ42="○",$D$13)+IF(AJ44="○",$D$15)+IF(AJ46="○",$D$17)+IF(AJ48="○",$D$19)+IF(AJ50="○",$D$21)+IF(AJ52="○",$D$23)+IF(AJ54="○",$D$25)+IF(AJ56="○",$D$27)</f>
        <v>0</v>
      </c>
      <c r="AK58" s="217">
        <f t="shared" si="5"/>
        <v>0</v>
      </c>
      <c r="AL58" s="217">
        <f t="shared" si="5"/>
        <v>0</v>
      </c>
      <c r="AM58" s="217">
        <f t="shared" si="5"/>
        <v>0</v>
      </c>
      <c r="AN58" s="218">
        <f t="shared" si="5"/>
        <v>0</v>
      </c>
      <c r="AO58" s="688">
        <f t="shared" si="5"/>
        <v>0</v>
      </c>
      <c r="AP58" s="217">
        <f t="shared" si="5"/>
        <v>0</v>
      </c>
      <c r="AQ58" s="217">
        <f t="shared" si="5"/>
        <v>0</v>
      </c>
      <c r="AR58" s="217">
        <f t="shared" si="5"/>
        <v>0</v>
      </c>
      <c r="AS58" s="217">
        <f t="shared" si="5"/>
        <v>0</v>
      </c>
      <c r="AT58" s="217">
        <f t="shared" si="5"/>
        <v>0</v>
      </c>
      <c r="AU58" s="217">
        <f t="shared" si="5"/>
        <v>0</v>
      </c>
      <c r="AV58" s="217">
        <f t="shared" si="5"/>
        <v>0</v>
      </c>
      <c r="AW58" s="217">
        <f t="shared" si="5"/>
        <v>0</v>
      </c>
      <c r="AX58" s="217">
        <f t="shared" si="5"/>
        <v>0</v>
      </c>
      <c r="AY58" s="217">
        <f t="shared" si="5"/>
        <v>0</v>
      </c>
      <c r="AZ58" s="217">
        <f t="shared" si="5"/>
        <v>0</v>
      </c>
      <c r="BA58" s="217">
        <f t="shared" si="5"/>
        <v>0</v>
      </c>
      <c r="BB58" s="217">
        <f t="shared" si="5"/>
        <v>0</v>
      </c>
      <c r="BC58" s="217">
        <f t="shared" si="5"/>
        <v>0</v>
      </c>
      <c r="BD58" s="217">
        <f t="shared" si="5"/>
        <v>0</v>
      </c>
      <c r="BE58" s="217">
        <f t="shared" si="5"/>
        <v>0</v>
      </c>
      <c r="BF58" s="217">
        <f t="shared" si="5"/>
        <v>0</v>
      </c>
      <c r="BG58" s="217">
        <f t="shared" si="5"/>
        <v>0</v>
      </c>
      <c r="BH58" s="217">
        <f t="shared" si="5"/>
        <v>0</v>
      </c>
      <c r="BI58" s="217">
        <f t="shared" si="5"/>
        <v>0</v>
      </c>
      <c r="BJ58" s="217">
        <f t="shared" si="5"/>
        <v>0</v>
      </c>
      <c r="BK58" s="217">
        <f t="shared" si="5"/>
        <v>0</v>
      </c>
      <c r="BL58" s="217">
        <f t="shared" si="5"/>
        <v>0</v>
      </c>
      <c r="BM58" s="217">
        <f t="shared" si="5"/>
        <v>0</v>
      </c>
      <c r="BN58" s="217">
        <f t="shared" si="5"/>
        <v>0</v>
      </c>
      <c r="BO58" s="217">
        <f t="shared" si="5"/>
        <v>0</v>
      </c>
      <c r="BP58" s="217">
        <f t="shared" si="5"/>
        <v>0</v>
      </c>
      <c r="BQ58" s="217">
        <f t="shared" si="5"/>
        <v>0</v>
      </c>
      <c r="BR58" s="217">
        <f t="shared" si="5"/>
        <v>0</v>
      </c>
      <c r="BS58" s="217">
        <f t="shared" si="5"/>
        <v>0</v>
      </c>
      <c r="BT58" s="217">
        <f t="shared" si="5"/>
        <v>0</v>
      </c>
      <c r="BU58" s="217">
        <f t="shared" si="5"/>
        <v>0</v>
      </c>
      <c r="BV58" s="217">
        <f t="shared" si="5"/>
        <v>0</v>
      </c>
      <c r="BW58" s="217">
        <f t="shared" si="5"/>
        <v>0</v>
      </c>
      <c r="BX58" s="217">
        <f t="shared" si="5"/>
        <v>0</v>
      </c>
      <c r="BY58" s="218">
        <f t="shared" si="5"/>
        <v>0</v>
      </c>
    </row>
    <row r="61" spans="1:77" ht="14.25" thickBot="1" x14ac:dyDescent="0.2">
      <c r="X61" s="565" t="s">
        <v>720</v>
      </c>
    </row>
    <row r="62" spans="1:77" ht="14.25" thickBot="1" x14ac:dyDescent="0.2">
      <c r="A62" s="1071" t="s">
        <v>274</v>
      </c>
      <c r="B62" s="1072"/>
      <c r="C62" s="1072"/>
      <c r="D62" s="1072"/>
      <c r="E62" s="1072"/>
      <c r="F62" s="1072"/>
      <c r="G62" s="1072"/>
      <c r="H62" s="1073"/>
      <c r="I62" s="214" t="s">
        <v>272</v>
      </c>
      <c r="J62" s="202">
        <f>J29+J57</f>
        <v>0</v>
      </c>
      <c r="K62" s="202">
        <f t="shared" ref="K62:BV63" si="6">K29+K57</f>
        <v>0</v>
      </c>
      <c r="L62" s="202">
        <f t="shared" si="6"/>
        <v>0</v>
      </c>
      <c r="M62" s="202">
        <f t="shared" si="6"/>
        <v>0</v>
      </c>
      <c r="N62" s="202">
        <f t="shared" si="6"/>
        <v>0</v>
      </c>
      <c r="O62" s="202">
        <f t="shared" si="6"/>
        <v>0</v>
      </c>
      <c r="P62" s="202">
        <f t="shared" si="6"/>
        <v>0</v>
      </c>
      <c r="Q62" s="202">
        <f t="shared" si="6"/>
        <v>0</v>
      </c>
      <c r="R62" s="202">
        <f t="shared" si="6"/>
        <v>0</v>
      </c>
      <c r="S62" s="202">
        <f t="shared" si="6"/>
        <v>0</v>
      </c>
      <c r="T62" s="202">
        <f t="shared" si="6"/>
        <v>0</v>
      </c>
      <c r="U62" s="202">
        <f t="shared" si="6"/>
        <v>0</v>
      </c>
      <c r="V62" s="202">
        <f t="shared" si="6"/>
        <v>0</v>
      </c>
      <c r="W62" s="202">
        <f t="shared" si="6"/>
        <v>0</v>
      </c>
      <c r="X62" s="202">
        <f t="shared" si="6"/>
        <v>0</v>
      </c>
      <c r="Y62" s="202">
        <f t="shared" si="6"/>
        <v>0</v>
      </c>
      <c r="Z62" s="202">
        <f t="shared" si="6"/>
        <v>0</v>
      </c>
      <c r="AA62" s="202">
        <f t="shared" si="6"/>
        <v>0</v>
      </c>
      <c r="AB62" s="202">
        <f t="shared" si="6"/>
        <v>0</v>
      </c>
      <c r="AC62" s="202">
        <f t="shared" si="6"/>
        <v>0</v>
      </c>
      <c r="AD62" s="202">
        <f t="shared" si="6"/>
        <v>0</v>
      </c>
      <c r="AE62" s="202">
        <f t="shared" si="6"/>
        <v>0</v>
      </c>
      <c r="AF62" s="202">
        <f t="shared" si="6"/>
        <v>0</v>
      </c>
      <c r="AG62" s="202">
        <f t="shared" si="6"/>
        <v>0</v>
      </c>
      <c r="AH62" s="202">
        <f t="shared" si="6"/>
        <v>0</v>
      </c>
      <c r="AI62" s="202">
        <f t="shared" si="6"/>
        <v>0</v>
      </c>
      <c r="AJ62" s="202">
        <f t="shared" si="6"/>
        <v>0</v>
      </c>
      <c r="AK62" s="202">
        <f t="shared" si="6"/>
        <v>0</v>
      </c>
      <c r="AL62" s="202">
        <f t="shared" si="6"/>
        <v>0</v>
      </c>
      <c r="AM62" s="202">
        <f t="shared" si="6"/>
        <v>0</v>
      </c>
      <c r="AN62" s="202">
        <f t="shared" si="6"/>
        <v>0</v>
      </c>
      <c r="AO62" s="202">
        <f t="shared" si="6"/>
        <v>0</v>
      </c>
      <c r="AP62" s="202">
        <f t="shared" si="6"/>
        <v>0</v>
      </c>
      <c r="AQ62" s="202">
        <f t="shared" si="6"/>
        <v>0</v>
      </c>
      <c r="AR62" s="202">
        <f t="shared" si="6"/>
        <v>0</v>
      </c>
      <c r="AS62" s="202">
        <f t="shared" si="6"/>
        <v>0</v>
      </c>
      <c r="AT62" s="202">
        <f t="shared" si="6"/>
        <v>0</v>
      </c>
      <c r="AU62" s="202">
        <f t="shared" si="6"/>
        <v>0</v>
      </c>
      <c r="AV62" s="202">
        <f t="shared" si="6"/>
        <v>0</v>
      </c>
      <c r="AW62" s="202">
        <f t="shared" si="6"/>
        <v>0</v>
      </c>
      <c r="AX62" s="202">
        <f t="shared" si="6"/>
        <v>0</v>
      </c>
      <c r="AY62" s="202">
        <f t="shared" si="6"/>
        <v>0</v>
      </c>
      <c r="AZ62" s="202">
        <f t="shared" si="6"/>
        <v>0</v>
      </c>
      <c r="BA62" s="202">
        <f t="shared" si="6"/>
        <v>0</v>
      </c>
      <c r="BB62" s="202">
        <f t="shared" si="6"/>
        <v>0</v>
      </c>
      <c r="BC62" s="202">
        <f t="shared" si="6"/>
        <v>0</v>
      </c>
      <c r="BD62" s="202">
        <f t="shared" si="6"/>
        <v>0</v>
      </c>
      <c r="BE62" s="202">
        <f t="shared" si="6"/>
        <v>0</v>
      </c>
      <c r="BF62" s="202">
        <f t="shared" si="6"/>
        <v>0</v>
      </c>
      <c r="BG62" s="202">
        <f t="shared" si="6"/>
        <v>0</v>
      </c>
      <c r="BH62" s="202">
        <f t="shared" si="6"/>
        <v>0</v>
      </c>
      <c r="BI62" s="202">
        <f t="shared" si="6"/>
        <v>0</v>
      </c>
      <c r="BJ62" s="202">
        <f t="shared" si="6"/>
        <v>0</v>
      </c>
      <c r="BK62" s="202">
        <f t="shared" si="6"/>
        <v>0</v>
      </c>
      <c r="BL62" s="202">
        <f t="shared" si="6"/>
        <v>0</v>
      </c>
      <c r="BM62" s="202">
        <f t="shared" si="6"/>
        <v>0</v>
      </c>
      <c r="BN62" s="202">
        <f t="shared" si="6"/>
        <v>0</v>
      </c>
      <c r="BO62" s="202">
        <f t="shared" si="6"/>
        <v>0</v>
      </c>
      <c r="BP62" s="202">
        <f t="shared" si="6"/>
        <v>0</v>
      </c>
      <c r="BQ62" s="202">
        <f t="shared" si="6"/>
        <v>0</v>
      </c>
      <c r="BR62" s="202">
        <f t="shared" si="6"/>
        <v>0</v>
      </c>
      <c r="BS62" s="202">
        <f t="shared" si="6"/>
        <v>0</v>
      </c>
      <c r="BT62" s="202">
        <f t="shared" si="6"/>
        <v>0</v>
      </c>
      <c r="BU62" s="202">
        <f t="shared" si="6"/>
        <v>0</v>
      </c>
      <c r="BV62" s="202">
        <f t="shared" si="6"/>
        <v>0</v>
      </c>
      <c r="BW62" s="202">
        <f t="shared" ref="BW62:BY63" si="7">BW29+BW57</f>
        <v>0</v>
      </c>
      <c r="BX62" s="202">
        <f t="shared" si="7"/>
        <v>0</v>
      </c>
      <c r="BY62" s="215">
        <f t="shared" si="7"/>
        <v>0</v>
      </c>
    </row>
    <row r="63" spans="1:77" ht="14.25" thickBot="1" x14ac:dyDescent="0.2">
      <c r="A63" s="1074"/>
      <c r="B63" s="1075"/>
      <c r="C63" s="1075"/>
      <c r="D63" s="1075"/>
      <c r="E63" s="1075"/>
      <c r="F63" s="1075"/>
      <c r="G63" s="1075"/>
      <c r="H63" s="1076"/>
      <c r="I63" s="216" t="s">
        <v>164</v>
      </c>
      <c r="J63" s="217">
        <f>J30+J58</f>
        <v>0</v>
      </c>
      <c r="K63" s="217">
        <f t="shared" si="6"/>
        <v>0</v>
      </c>
      <c r="L63" s="217">
        <f t="shared" si="6"/>
        <v>0</v>
      </c>
      <c r="M63" s="217">
        <f t="shared" si="6"/>
        <v>0</v>
      </c>
      <c r="N63" s="217">
        <f t="shared" si="6"/>
        <v>0</v>
      </c>
      <c r="O63" s="217">
        <f t="shared" si="6"/>
        <v>0</v>
      </c>
      <c r="P63" s="217">
        <f t="shared" si="6"/>
        <v>0</v>
      </c>
      <c r="Q63" s="217">
        <f t="shared" si="6"/>
        <v>0</v>
      </c>
      <c r="R63" s="217">
        <f t="shared" si="6"/>
        <v>0</v>
      </c>
      <c r="S63" s="217">
        <f t="shared" si="6"/>
        <v>0</v>
      </c>
      <c r="T63" s="217">
        <f t="shared" si="6"/>
        <v>0</v>
      </c>
      <c r="U63" s="217">
        <f t="shared" si="6"/>
        <v>0</v>
      </c>
      <c r="V63" s="217">
        <f t="shared" si="6"/>
        <v>0</v>
      </c>
      <c r="W63" s="217">
        <f t="shared" si="6"/>
        <v>0</v>
      </c>
      <c r="X63" s="217">
        <f t="shared" si="6"/>
        <v>0</v>
      </c>
      <c r="Y63" s="217">
        <f t="shared" si="6"/>
        <v>0</v>
      </c>
      <c r="Z63" s="217">
        <f t="shared" si="6"/>
        <v>0</v>
      </c>
      <c r="AA63" s="217">
        <f t="shared" si="6"/>
        <v>0</v>
      </c>
      <c r="AB63" s="217">
        <f t="shared" si="6"/>
        <v>0</v>
      </c>
      <c r="AC63" s="217">
        <f t="shared" si="6"/>
        <v>0</v>
      </c>
      <c r="AD63" s="217">
        <f t="shared" si="6"/>
        <v>0</v>
      </c>
      <c r="AE63" s="217">
        <f t="shared" si="6"/>
        <v>0</v>
      </c>
      <c r="AF63" s="217">
        <f t="shared" si="6"/>
        <v>0</v>
      </c>
      <c r="AG63" s="217">
        <f t="shared" si="6"/>
        <v>0</v>
      </c>
      <c r="AH63" s="217">
        <f t="shared" si="6"/>
        <v>0</v>
      </c>
      <c r="AI63" s="217">
        <f t="shared" si="6"/>
        <v>0</v>
      </c>
      <c r="AJ63" s="217">
        <f t="shared" si="6"/>
        <v>0</v>
      </c>
      <c r="AK63" s="217">
        <f t="shared" si="6"/>
        <v>0</v>
      </c>
      <c r="AL63" s="217">
        <f t="shared" si="6"/>
        <v>0</v>
      </c>
      <c r="AM63" s="217">
        <f t="shared" si="6"/>
        <v>0</v>
      </c>
      <c r="AN63" s="217">
        <f t="shared" si="6"/>
        <v>0</v>
      </c>
      <c r="AO63" s="217">
        <f t="shared" si="6"/>
        <v>0</v>
      </c>
      <c r="AP63" s="217">
        <f t="shared" si="6"/>
        <v>0</v>
      </c>
      <c r="AQ63" s="217">
        <f t="shared" si="6"/>
        <v>0</v>
      </c>
      <c r="AR63" s="217">
        <f t="shared" si="6"/>
        <v>0</v>
      </c>
      <c r="AS63" s="217">
        <f t="shared" si="6"/>
        <v>0</v>
      </c>
      <c r="AT63" s="217">
        <f t="shared" si="6"/>
        <v>0</v>
      </c>
      <c r="AU63" s="217">
        <f t="shared" si="6"/>
        <v>0</v>
      </c>
      <c r="AV63" s="217">
        <f t="shared" si="6"/>
        <v>0</v>
      </c>
      <c r="AW63" s="217">
        <f t="shared" si="6"/>
        <v>0</v>
      </c>
      <c r="AX63" s="217">
        <f t="shared" si="6"/>
        <v>0</v>
      </c>
      <c r="AY63" s="217">
        <f t="shared" si="6"/>
        <v>0</v>
      </c>
      <c r="AZ63" s="217">
        <f t="shared" si="6"/>
        <v>0</v>
      </c>
      <c r="BA63" s="217">
        <f t="shared" si="6"/>
        <v>0</v>
      </c>
      <c r="BB63" s="217">
        <f t="shared" si="6"/>
        <v>0</v>
      </c>
      <c r="BC63" s="217">
        <f t="shared" si="6"/>
        <v>0</v>
      </c>
      <c r="BD63" s="217">
        <f t="shared" si="6"/>
        <v>0</v>
      </c>
      <c r="BE63" s="217">
        <f t="shared" si="6"/>
        <v>0</v>
      </c>
      <c r="BF63" s="217">
        <f t="shared" si="6"/>
        <v>0</v>
      </c>
      <c r="BG63" s="217">
        <f t="shared" si="6"/>
        <v>0</v>
      </c>
      <c r="BH63" s="217">
        <f t="shared" si="6"/>
        <v>0</v>
      </c>
      <c r="BI63" s="217">
        <f t="shared" si="6"/>
        <v>0</v>
      </c>
      <c r="BJ63" s="217">
        <f t="shared" si="6"/>
        <v>0</v>
      </c>
      <c r="BK63" s="217">
        <f t="shared" si="6"/>
        <v>0</v>
      </c>
      <c r="BL63" s="217">
        <f t="shared" si="6"/>
        <v>0</v>
      </c>
      <c r="BM63" s="217">
        <f t="shared" si="6"/>
        <v>0</v>
      </c>
      <c r="BN63" s="217">
        <f t="shared" si="6"/>
        <v>0</v>
      </c>
      <c r="BO63" s="217">
        <f t="shared" si="6"/>
        <v>0</v>
      </c>
      <c r="BP63" s="217">
        <f t="shared" si="6"/>
        <v>0</v>
      </c>
      <c r="BQ63" s="217">
        <f t="shared" si="6"/>
        <v>0</v>
      </c>
      <c r="BR63" s="217">
        <f t="shared" si="6"/>
        <v>0</v>
      </c>
      <c r="BS63" s="217">
        <f t="shared" si="6"/>
        <v>0</v>
      </c>
      <c r="BT63" s="217">
        <f t="shared" si="6"/>
        <v>0</v>
      </c>
      <c r="BU63" s="217">
        <f t="shared" si="6"/>
        <v>0</v>
      </c>
      <c r="BV63" s="217">
        <f t="shared" si="6"/>
        <v>0</v>
      </c>
      <c r="BW63" s="217">
        <f t="shared" si="7"/>
        <v>0</v>
      </c>
      <c r="BX63" s="217">
        <f t="shared" si="7"/>
        <v>0</v>
      </c>
      <c r="BY63" s="218">
        <f t="shared" si="7"/>
        <v>0</v>
      </c>
    </row>
    <row r="66" spans="1:71" ht="14.25" thickBot="1" x14ac:dyDescent="0.2">
      <c r="A66" s="21"/>
      <c r="B66" s="221"/>
      <c r="C66" t="s">
        <v>555</v>
      </c>
      <c r="U66" t="s">
        <v>290</v>
      </c>
    </row>
    <row r="67" spans="1:71" x14ac:dyDescent="0.15">
      <c r="A67" s="26"/>
      <c r="B67" s="221"/>
      <c r="C67" s="1071" t="s">
        <v>275</v>
      </c>
      <c r="D67" s="1072"/>
      <c r="E67" s="1072"/>
      <c r="F67" s="1072"/>
      <c r="G67" s="1072"/>
      <c r="H67" s="1073"/>
      <c r="I67" s="1077"/>
      <c r="J67" s="1078"/>
      <c r="K67" s="1078"/>
      <c r="L67" s="1078"/>
      <c r="M67" s="1078"/>
      <c r="N67" s="1078"/>
      <c r="O67" s="1078"/>
      <c r="P67" s="1079"/>
      <c r="Q67" s="1062" t="s">
        <v>276</v>
      </c>
      <c r="R67" s="1063"/>
      <c r="U67" s="1058" t="s">
        <v>251</v>
      </c>
      <c r="V67" s="1058"/>
      <c r="W67" s="1058"/>
      <c r="X67" s="1058"/>
      <c r="Y67" s="1058"/>
      <c r="Z67" s="1057"/>
      <c r="AA67" s="1057"/>
      <c r="AB67" s="1057"/>
      <c r="AC67" s="1057"/>
      <c r="AD67" s="1057"/>
      <c r="AE67" s="1057"/>
      <c r="AF67" s="1057"/>
      <c r="AG67" s="1057"/>
      <c r="AH67" s="1057"/>
      <c r="AI67" s="1057"/>
      <c r="AJ67" s="1057"/>
      <c r="AK67" s="1057"/>
      <c r="AL67" s="1057"/>
      <c r="AM67" s="1057"/>
      <c r="AN67" s="1057"/>
      <c r="AO67" s="1057"/>
      <c r="AP67" s="1057"/>
      <c r="AQ67" s="1057"/>
      <c r="AR67" s="1057"/>
      <c r="AS67" s="1057"/>
      <c r="AT67" s="1057"/>
      <c r="AU67" s="1057"/>
      <c r="AV67" s="1057"/>
      <c r="AW67" s="1057"/>
    </row>
    <row r="68" spans="1:71" ht="14.25" thickBot="1" x14ac:dyDescent="0.2">
      <c r="C68" s="1074"/>
      <c r="D68" s="1075"/>
      <c r="E68" s="1075"/>
      <c r="F68" s="1075"/>
      <c r="G68" s="1075"/>
      <c r="H68" s="1076"/>
      <c r="I68" s="1080"/>
      <c r="J68" s="1080"/>
      <c r="K68" s="1080"/>
      <c r="L68" s="1080"/>
      <c r="M68" s="1080"/>
      <c r="N68" s="1080"/>
      <c r="O68" s="1080"/>
      <c r="P68" s="1081"/>
      <c r="Q68" s="1064"/>
      <c r="R68" s="1065"/>
      <c r="U68" s="1058"/>
      <c r="V68" s="1058"/>
      <c r="W68" s="1058"/>
      <c r="X68" s="1058"/>
      <c r="Y68" s="1058"/>
      <c r="Z68" s="1057"/>
      <c r="AA68" s="1057"/>
      <c r="AB68" s="1057"/>
      <c r="AC68" s="1057"/>
      <c r="AD68" s="1057"/>
      <c r="AE68" s="1057"/>
      <c r="AF68" s="1057"/>
      <c r="AG68" s="1057"/>
      <c r="AH68" s="1057"/>
      <c r="AI68" s="1057"/>
      <c r="AJ68" s="1057"/>
      <c r="AK68" s="1057"/>
      <c r="AL68" s="1057"/>
      <c r="AM68" s="1057"/>
      <c r="AN68" s="1057"/>
      <c r="AO68" s="1057"/>
      <c r="AP68" s="1057"/>
      <c r="AQ68" s="1057"/>
      <c r="AR68" s="1057"/>
      <c r="AS68" s="1057"/>
      <c r="AT68" s="1057"/>
      <c r="AU68" s="1057"/>
      <c r="AV68" s="1057"/>
      <c r="AW68" s="1057"/>
    </row>
    <row r="69" spans="1:71" x14ac:dyDescent="0.15">
      <c r="C69" s="1071" t="s">
        <v>277</v>
      </c>
      <c r="D69" s="1072"/>
      <c r="E69" s="1072"/>
      <c r="F69" s="1072"/>
      <c r="G69" s="1072"/>
      <c r="H69" s="1073"/>
      <c r="I69" s="1077"/>
      <c r="J69" s="1078"/>
      <c r="K69" s="1078"/>
      <c r="L69" s="1078"/>
      <c r="M69" s="1078"/>
      <c r="N69" s="1078"/>
      <c r="O69" s="1078"/>
      <c r="P69" s="1079"/>
      <c r="Q69" s="1062" t="s">
        <v>276</v>
      </c>
      <c r="R69" s="1063"/>
      <c r="U69" s="1058"/>
      <c r="V69" s="1058"/>
      <c r="W69" s="1058"/>
      <c r="X69" s="1058"/>
      <c r="Y69" s="1058"/>
      <c r="Z69" s="1057"/>
      <c r="AA69" s="1057"/>
      <c r="AB69" s="1057"/>
      <c r="AC69" s="1057"/>
      <c r="AD69" s="1057"/>
      <c r="AE69" s="1057"/>
      <c r="AF69" s="1057"/>
      <c r="AG69" s="1057"/>
      <c r="AH69" s="1057"/>
      <c r="AI69" s="1057"/>
      <c r="AJ69" s="1057"/>
      <c r="AK69" s="1057"/>
      <c r="AL69" s="1057"/>
      <c r="AM69" s="1057"/>
      <c r="AN69" s="1057"/>
      <c r="AO69" s="1057"/>
      <c r="AP69" s="1057"/>
      <c r="AQ69" s="1057"/>
      <c r="AR69" s="1057"/>
      <c r="AS69" s="1057"/>
      <c r="AT69" s="1057"/>
      <c r="AU69" s="1057"/>
      <c r="AV69" s="1057"/>
      <c r="AW69" s="1057"/>
    </row>
    <row r="70" spans="1:71" ht="14.25" thickBot="1" x14ac:dyDescent="0.2">
      <c r="C70" s="1074"/>
      <c r="D70" s="1075"/>
      <c r="E70" s="1075"/>
      <c r="F70" s="1075"/>
      <c r="G70" s="1075"/>
      <c r="H70" s="1076"/>
      <c r="I70" s="1080"/>
      <c r="J70" s="1080"/>
      <c r="K70" s="1080"/>
      <c r="L70" s="1080"/>
      <c r="M70" s="1080"/>
      <c r="N70" s="1080"/>
      <c r="O70" s="1080"/>
      <c r="P70" s="1081"/>
      <c r="Q70" s="1064"/>
      <c r="R70" s="1065"/>
      <c r="U70" s="1058" t="s">
        <v>252</v>
      </c>
      <c r="V70" s="1058"/>
      <c r="W70" s="1058"/>
      <c r="X70" s="1058"/>
      <c r="Y70" s="1058"/>
      <c r="Z70" s="1057"/>
      <c r="AA70" s="1057"/>
      <c r="AB70" s="1057"/>
      <c r="AC70" s="1057"/>
      <c r="AD70" s="1057"/>
      <c r="AE70" s="1057"/>
      <c r="AF70" s="1057"/>
      <c r="AG70" s="1057"/>
      <c r="AH70" s="1057"/>
      <c r="AI70" s="1057"/>
      <c r="AJ70" s="1057"/>
      <c r="AK70" s="1057"/>
      <c r="AL70" s="1057"/>
      <c r="AM70" s="1057"/>
      <c r="AN70" s="1057"/>
      <c r="AO70" s="1057"/>
      <c r="AP70" s="1057"/>
      <c r="AQ70" s="1057"/>
      <c r="AR70" s="1057"/>
      <c r="AS70" s="1057"/>
      <c r="AT70" s="1057"/>
      <c r="AU70" s="1057"/>
      <c r="AV70" s="1057"/>
      <c r="AW70" s="1057"/>
    </row>
    <row r="71" spans="1:71" x14ac:dyDescent="0.15">
      <c r="C71" s="1071" t="s">
        <v>278</v>
      </c>
      <c r="D71" s="1072"/>
      <c r="E71" s="1072"/>
      <c r="F71" s="1072"/>
      <c r="G71" s="1072"/>
      <c r="H71" s="1073"/>
      <c r="I71" s="1077"/>
      <c r="J71" s="1078"/>
      <c r="K71" s="1078"/>
      <c r="L71" s="1078"/>
      <c r="M71" s="1078"/>
      <c r="N71" s="1078"/>
      <c r="O71" s="1078"/>
      <c r="P71" s="1079"/>
      <c r="Q71" s="1062" t="s">
        <v>276</v>
      </c>
      <c r="R71" s="1063"/>
      <c r="U71" s="1058"/>
      <c r="V71" s="1058"/>
      <c r="W71" s="1058"/>
      <c r="X71" s="1058"/>
      <c r="Y71" s="1058"/>
      <c r="Z71" s="1057"/>
      <c r="AA71" s="1057"/>
      <c r="AB71" s="1057"/>
      <c r="AC71" s="1057"/>
      <c r="AD71" s="1057"/>
      <c r="AE71" s="1057"/>
      <c r="AF71" s="1057"/>
      <c r="AG71" s="1057"/>
      <c r="AH71" s="1057"/>
      <c r="AI71" s="1057"/>
      <c r="AJ71" s="1057"/>
      <c r="AK71" s="1057"/>
      <c r="AL71" s="1057"/>
      <c r="AM71" s="1057"/>
      <c r="AN71" s="1057"/>
      <c r="AO71" s="1057"/>
      <c r="AP71" s="1057"/>
      <c r="AQ71" s="1057"/>
      <c r="AR71" s="1057"/>
      <c r="AS71" s="1057"/>
      <c r="AT71" s="1057"/>
      <c r="AU71" s="1057"/>
      <c r="AV71" s="1057"/>
      <c r="AW71" s="1057"/>
    </row>
    <row r="72" spans="1:71" ht="14.25" thickBot="1" x14ac:dyDescent="0.2">
      <c r="C72" s="1074"/>
      <c r="D72" s="1075"/>
      <c r="E72" s="1075"/>
      <c r="F72" s="1075"/>
      <c r="G72" s="1075"/>
      <c r="H72" s="1076"/>
      <c r="I72" s="1080"/>
      <c r="J72" s="1080"/>
      <c r="K72" s="1080"/>
      <c r="L72" s="1080"/>
      <c r="M72" s="1080"/>
      <c r="N72" s="1080"/>
      <c r="O72" s="1080"/>
      <c r="P72" s="1081"/>
      <c r="Q72" s="1064"/>
      <c r="R72" s="1065"/>
      <c r="U72" s="1058"/>
      <c r="V72" s="1058"/>
      <c r="W72" s="1058"/>
      <c r="X72" s="1058"/>
      <c r="Y72" s="1058"/>
      <c r="Z72" s="1057"/>
      <c r="AA72" s="1057"/>
      <c r="AB72" s="1057"/>
      <c r="AC72" s="1057"/>
      <c r="AD72" s="1057"/>
      <c r="AE72" s="1057"/>
      <c r="AF72" s="1057"/>
      <c r="AG72" s="1057"/>
      <c r="AH72" s="1057"/>
      <c r="AI72" s="1057"/>
      <c r="AJ72" s="1057"/>
      <c r="AK72" s="1057"/>
      <c r="AL72" s="1057"/>
      <c r="AM72" s="1057"/>
      <c r="AN72" s="1057"/>
      <c r="AO72" s="1057"/>
      <c r="AP72" s="1057"/>
      <c r="AQ72" s="1057"/>
      <c r="AR72" s="1057"/>
      <c r="AS72" s="1057"/>
      <c r="AT72" s="1057"/>
      <c r="AU72" s="1057"/>
      <c r="AV72" s="1057"/>
      <c r="AW72" s="1057"/>
    </row>
    <row r="73" spans="1:71" x14ac:dyDescent="0.15">
      <c r="R73" s="222"/>
      <c r="T73" s="222"/>
      <c r="U73" s="1058" t="s">
        <v>554</v>
      </c>
      <c r="V73" s="1058"/>
      <c r="W73" s="1058"/>
      <c r="X73" s="1058"/>
      <c r="Y73" s="1058"/>
      <c r="Z73" s="1059"/>
      <c r="AA73" s="1059"/>
      <c r="AB73" s="1059"/>
      <c r="AC73" s="1059"/>
      <c r="AD73" s="1059"/>
      <c r="AE73" s="1059"/>
      <c r="AF73" s="1059"/>
      <c r="AG73" s="1059"/>
      <c r="AH73" s="1059"/>
      <c r="AI73" s="1059"/>
      <c r="AJ73" s="1059"/>
      <c r="AK73" s="1059"/>
      <c r="AL73" s="1059"/>
      <c r="AM73" s="1059"/>
      <c r="AN73" s="1059"/>
      <c r="AO73" s="1059"/>
      <c r="AP73" s="1059"/>
      <c r="AQ73" s="1059"/>
      <c r="AR73" s="1059"/>
      <c r="AS73" s="1059"/>
      <c r="AT73" s="1059"/>
      <c r="AU73" s="1059"/>
      <c r="AV73" s="1059"/>
      <c r="AW73" s="1059"/>
    </row>
    <row r="74" spans="1:71" x14ac:dyDescent="0.15">
      <c r="R74" s="223"/>
      <c r="U74" s="1058"/>
      <c r="V74" s="1058"/>
      <c r="W74" s="1058"/>
      <c r="X74" s="1058"/>
      <c r="Y74" s="1058"/>
      <c r="Z74" s="1059"/>
      <c r="AA74" s="1059"/>
      <c r="AB74" s="1059"/>
      <c r="AC74" s="1059"/>
      <c r="AD74" s="1059"/>
      <c r="AE74" s="1059"/>
      <c r="AF74" s="1059"/>
      <c r="AG74" s="1059"/>
      <c r="AH74" s="1059"/>
      <c r="AI74" s="1059"/>
      <c r="AJ74" s="1059"/>
      <c r="AK74" s="1059"/>
      <c r="AL74" s="1059"/>
      <c r="AM74" s="1059"/>
      <c r="AN74" s="1059"/>
      <c r="AO74" s="1059"/>
      <c r="AP74" s="1059"/>
      <c r="AQ74" s="1059"/>
      <c r="AR74" s="1059"/>
      <c r="AS74" s="1059"/>
      <c r="AT74" s="1059"/>
      <c r="AU74" s="1059"/>
      <c r="AV74" s="1059"/>
      <c r="AW74" s="1059"/>
    </row>
    <row r="75" spans="1:71" x14ac:dyDescent="0.15">
      <c r="C75" t="s">
        <v>556</v>
      </c>
      <c r="U75" s="1058"/>
      <c r="V75" s="1058"/>
      <c r="W75" s="1058"/>
      <c r="X75" s="1058"/>
      <c r="Y75" s="1058"/>
      <c r="Z75" s="1059"/>
      <c r="AA75" s="1059"/>
      <c r="AB75" s="1059"/>
      <c r="AC75" s="1059"/>
      <c r="AD75" s="1059"/>
      <c r="AE75" s="1059"/>
      <c r="AF75" s="1059"/>
      <c r="AG75" s="1059"/>
      <c r="AH75" s="1059"/>
      <c r="AI75" s="1059"/>
      <c r="AJ75" s="1059"/>
      <c r="AK75" s="1059"/>
      <c r="AL75" s="1059"/>
      <c r="AM75" s="1059"/>
      <c r="AN75" s="1059"/>
      <c r="AO75" s="1059"/>
      <c r="AP75" s="1059"/>
      <c r="AQ75" s="1059"/>
      <c r="AR75" s="1059"/>
      <c r="AS75" s="1059"/>
      <c r="AT75" s="1059"/>
      <c r="AU75" s="1059"/>
      <c r="AV75" s="1059"/>
      <c r="AW75" s="1059"/>
    </row>
    <row r="76" spans="1:71" ht="23.25" customHeight="1" x14ac:dyDescent="0.15">
      <c r="C76" s="850"/>
      <c r="D76" s="850"/>
      <c r="E76" s="850"/>
      <c r="F76" s="850"/>
      <c r="G76" s="188" t="s">
        <v>279</v>
      </c>
      <c r="H76" s="850" t="s">
        <v>280</v>
      </c>
      <c r="I76" s="850"/>
      <c r="J76" s="850"/>
      <c r="K76" s="850"/>
      <c r="L76" s="850" t="s">
        <v>281</v>
      </c>
      <c r="M76" s="850"/>
      <c r="N76" s="850"/>
      <c r="O76" s="850"/>
      <c r="P76" s="850"/>
      <c r="U76" s="1058"/>
      <c r="V76" s="1058"/>
      <c r="W76" s="1058"/>
      <c r="X76" s="1058"/>
      <c r="Y76" s="1058"/>
      <c r="Z76" s="1059"/>
      <c r="AA76" s="1059"/>
      <c r="AB76" s="1059"/>
      <c r="AC76" s="1059"/>
      <c r="AD76" s="1059"/>
      <c r="AE76" s="1059"/>
      <c r="AF76" s="1059"/>
      <c r="AG76" s="1059"/>
      <c r="AH76" s="1059"/>
      <c r="AI76" s="1059"/>
      <c r="AJ76" s="1059"/>
      <c r="AK76" s="1059"/>
      <c r="AL76" s="1059"/>
      <c r="AM76" s="1059"/>
      <c r="AN76" s="1059"/>
      <c r="AO76" s="1059"/>
      <c r="AP76" s="1059"/>
      <c r="AQ76" s="1059"/>
      <c r="AR76" s="1059"/>
      <c r="AS76" s="1059"/>
      <c r="AT76" s="1059"/>
      <c r="AU76" s="1059"/>
      <c r="AV76" s="1059"/>
      <c r="AW76" s="1059"/>
      <c r="AX76" s="231"/>
      <c r="AY76" s="231"/>
      <c r="AZ76" s="231"/>
      <c r="BA76" s="231"/>
      <c r="BB76" s="231"/>
      <c r="BC76" s="231"/>
      <c r="BD76" s="231"/>
      <c r="BE76" s="231"/>
      <c r="BF76" s="231"/>
      <c r="BG76" s="231"/>
      <c r="BH76" s="231"/>
      <c r="BI76" s="231"/>
      <c r="BJ76" s="231"/>
      <c r="BK76" s="231"/>
      <c r="BL76" s="231"/>
      <c r="BM76" s="231"/>
      <c r="BN76" s="231"/>
      <c r="BO76" s="231"/>
      <c r="BP76" s="231"/>
      <c r="BQ76" s="231"/>
      <c r="BR76" s="231"/>
      <c r="BS76" s="232"/>
    </row>
    <row r="77" spans="1:71" ht="23.25" customHeight="1" x14ac:dyDescent="0.15">
      <c r="C77" s="850" t="s">
        <v>282</v>
      </c>
      <c r="D77" s="850"/>
      <c r="E77" s="850"/>
      <c r="F77" s="224" t="s">
        <v>735</v>
      </c>
      <c r="G77" s="516">
        <f>SUMIF(H9:H28,1,D9:D28)</f>
        <v>0</v>
      </c>
      <c r="H77" s="1060">
        <f>L77-I67-I69-I71</f>
        <v>0</v>
      </c>
      <c r="I77" s="1060"/>
      <c r="J77" s="1060"/>
      <c r="K77" s="1060"/>
      <c r="L77" s="1061"/>
      <c r="M77" s="1061"/>
      <c r="N77" s="1061"/>
      <c r="O77" s="1061"/>
      <c r="P77" s="1061"/>
      <c r="U77" s="1058"/>
      <c r="V77" s="1058"/>
      <c r="W77" s="1058"/>
      <c r="X77" s="1058"/>
      <c r="Y77" s="1058"/>
      <c r="Z77" s="1059"/>
      <c r="AA77" s="1059"/>
      <c r="AB77" s="1059"/>
      <c r="AC77" s="1059"/>
      <c r="AD77" s="1059"/>
      <c r="AE77" s="1059"/>
      <c r="AF77" s="1059"/>
      <c r="AG77" s="1059"/>
      <c r="AH77" s="1059"/>
      <c r="AI77" s="1059"/>
      <c r="AJ77" s="1059"/>
      <c r="AK77" s="1059"/>
      <c r="AL77" s="1059"/>
      <c r="AM77" s="1059"/>
      <c r="AN77" s="1059"/>
      <c r="AO77" s="1059"/>
      <c r="AP77" s="1059"/>
      <c r="AQ77" s="1059"/>
      <c r="AR77" s="1059"/>
      <c r="AS77" s="1059"/>
      <c r="AT77" s="1059"/>
      <c r="AU77" s="1059"/>
      <c r="AV77" s="1059"/>
      <c r="AW77" s="1059"/>
      <c r="AX77" s="233"/>
      <c r="AY77" s="233"/>
      <c r="AZ77" s="233"/>
      <c r="BA77" s="233"/>
      <c r="BB77" s="233"/>
      <c r="BC77" s="233"/>
      <c r="BD77" s="233"/>
      <c r="BE77" s="233"/>
      <c r="BF77" s="233"/>
      <c r="BG77" s="233"/>
      <c r="BH77" s="233"/>
      <c r="BI77" s="233"/>
      <c r="BJ77" s="233"/>
      <c r="BK77" s="233"/>
      <c r="BL77" s="233"/>
      <c r="BM77" s="233"/>
      <c r="BN77" s="233"/>
      <c r="BO77" s="233"/>
      <c r="BP77" s="233"/>
      <c r="BQ77" s="233"/>
      <c r="BR77" s="233"/>
      <c r="BS77" s="234"/>
    </row>
    <row r="78" spans="1:71" ht="23.25" customHeight="1" x14ac:dyDescent="0.15">
      <c r="C78" s="850"/>
      <c r="D78" s="850"/>
      <c r="E78" s="850"/>
      <c r="F78" s="225" t="s">
        <v>284</v>
      </c>
      <c r="G78" s="517">
        <f>SUMIF(H9:H28,2,D9:D28)</f>
        <v>0</v>
      </c>
      <c r="H78" s="1060">
        <f>L78-I67-I69-I71</f>
        <v>0</v>
      </c>
      <c r="I78" s="1060"/>
      <c r="J78" s="1060"/>
      <c r="K78" s="1060"/>
      <c r="L78" s="1061"/>
      <c r="M78" s="1061"/>
      <c r="N78" s="1061"/>
      <c r="O78" s="1061"/>
      <c r="P78" s="1061"/>
      <c r="U78" s="1058"/>
      <c r="V78" s="1058"/>
      <c r="W78" s="1058"/>
      <c r="X78" s="1058"/>
      <c r="Y78" s="1058"/>
      <c r="Z78" s="1059"/>
      <c r="AA78" s="1059"/>
      <c r="AB78" s="1059"/>
      <c r="AC78" s="1059"/>
      <c r="AD78" s="1059"/>
      <c r="AE78" s="1059"/>
      <c r="AF78" s="1059"/>
      <c r="AG78" s="1059"/>
      <c r="AH78" s="1059"/>
      <c r="AI78" s="1059"/>
      <c r="AJ78" s="1059"/>
      <c r="AK78" s="1059"/>
      <c r="AL78" s="1059"/>
      <c r="AM78" s="1059"/>
      <c r="AN78" s="1059"/>
      <c r="AO78" s="1059"/>
      <c r="AP78" s="1059"/>
      <c r="AQ78" s="1059"/>
      <c r="AR78" s="1059"/>
      <c r="AS78" s="1059"/>
      <c r="AT78" s="1059"/>
      <c r="AU78" s="1059"/>
      <c r="AV78" s="1059"/>
      <c r="AW78" s="1059"/>
      <c r="AX78" s="469"/>
      <c r="AY78" s="469"/>
      <c r="AZ78" s="469"/>
      <c r="BA78" s="469"/>
      <c r="BB78" s="469"/>
      <c r="BC78" s="469"/>
      <c r="BD78" s="469"/>
      <c r="BE78" s="469"/>
      <c r="BF78" s="469"/>
      <c r="BG78" s="469"/>
      <c r="BH78" s="469"/>
      <c r="BI78" s="469"/>
      <c r="BJ78" s="469"/>
      <c r="BK78" s="469"/>
      <c r="BL78" s="469"/>
      <c r="BM78" s="469"/>
      <c r="BN78" s="469"/>
      <c r="BO78" s="469"/>
      <c r="BP78" s="469"/>
      <c r="BQ78" s="469"/>
      <c r="BR78" s="469"/>
      <c r="BS78" s="470"/>
    </row>
    <row r="79" spans="1:71" ht="23.25" customHeight="1" x14ac:dyDescent="0.15">
      <c r="C79" s="850" t="s">
        <v>285</v>
      </c>
      <c r="D79" s="850"/>
      <c r="E79" s="850"/>
      <c r="F79" s="225" t="s">
        <v>735</v>
      </c>
      <c r="G79" s="516">
        <f>SUMIF(H37:H56,1,D37:D56)</f>
        <v>0</v>
      </c>
      <c r="H79" s="1060">
        <f>L79-I67-I69-I71</f>
        <v>0</v>
      </c>
      <c r="I79" s="1060"/>
      <c r="J79" s="1060"/>
      <c r="K79" s="1060"/>
      <c r="L79" s="1061"/>
      <c r="M79" s="1061"/>
      <c r="N79" s="1061"/>
      <c r="O79" s="1061"/>
      <c r="P79" s="1061"/>
      <c r="U79" s="1058"/>
      <c r="V79" s="1058"/>
      <c r="W79" s="1058"/>
      <c r="X79" s="1058"/>
      <c r="Y79" s="1058"/>
      <c r="Z79" s="1059"/>
      <c r="AA79" s="1059"/>
      <c r="AB79" s="1059"/>
      <c r="AC79" s="1059"/>
      <c r="AD79" s="1059"/>
      <c r="AE79" s="1059"/>
      <c r="AF79" s="1059"/>
      <c r="AG79" s="1059"/>
      <c r="AH79" s="1059"/>
      <c r="AI79" s="1059"/>
      <c r="AJ79" s="1059"/>
      <c r="AK79" s="1059"/>
      <c r="AL79" s="1059"/>
      <c r="AM79" s="1059"/>
      <c r="AN79" s="1059"/>
      <c r="AO79" s="1059"/>
      <c r="AP79" s="1059"/>
      <c r="AQ79" s="1059"/>
      <c r="AR79" s="1059"/>
      <c r="AS79" s="1059"/>
      <c r="AT79" s="1059"/>
      <c r="AU79" s="1059"/>
      <c r="AV79" s="1059"/>
      <c r="AW79" s="1059"/>
      <c r="AX79" s="231"/>
      <c r="AY79" s="231"/>
      <c r="AZ79" s="231"/>
      <c r="BA79" s="231"/>
      <c r="BB79" s="231"/>
      <c r="BC79" s="231"/>
      <c r="BD79" s="231"/>
      <c r="BE79" s="231"/>
      <c r="BF79" s="231"/>
      <c r="BG79" s="231"/>
      <c r="BH79" s="231"/>
      <c r="BI79" s="231"/>
      <c r="BJ79" s="231"/>
      <c r="BK79" s="231"/>
      <c r="BL79" s="231"/>
      <c r="BM79" s="231"/>
      <c r="BN79" s="231"/>
      <c r="BO79" s="231"/>
      <c r="BP79" s="231"/>
      <c r="BQ79" s="231"/>
      <c r="BR79" s="231"/>
      <c r="BS79" s="232"/>
    </row>
    <row r="80" spans="1:71" ht="23.25" customHeight="1" x14ac:dyDescent="0.15">
      <c r="C80" s="850"/>
      <c r="D80" s="850"/>
      <c r="E80" s="850"/>
      <c r="F80" s="225" t="s">
        <v>284</v>
      </c>
      <c r="G80" s="516">
        <f>SUMIF(H37:H56,1,D37:D56)</f>
        <v>0</v>
      </c>
      <c r="H80" s="1060">
        <f>L80-I67-I69-I71</f>
        <v>0</v>
      </c>
      <c r="I80" s="1060"/>
      <c r="J80" s="1060"/>
      <c r="K80" s="1060"/>
      <c r="L80" s="1061"/>
      <c r="M80" s="1061"/>
      <c r="N80" s="1061"/>
      <c r="O80" s="1061"/>
      <c r="P80" s="1061"/>
      <c r="U80" s="1058"/>
      <c r="V80" s="1058"/>
      <c r="W80" s="1058"/>
      <c r="X80" s="1058"/>
      <c r="Y80" s="1058"/>
      <c r="Z80" s="1059"/>
      <c r="AA80" s="1059"/>
      <c r="AB80" s="1059"/>
      <c r="AC80" s="1059"/>
      <c r="AD80" s="1059"/>
      <c r="AE80" s="1059"/>
      <c r="AF80" s="1059"/>
      <c r="AG80" s="1059"/>
      <c r="AH80" s="1059"/>
      <c r="AI80" s="1059"/>
      <c r="AJ80" s="1059"/>
      <c r="AK80" s="1059"/>
      <c r="AL80" s="1059"/>
      <c r="AM80" s="1059"/>
      <c r="AN80" s="1059"/>
      <c r="AO80" s="1059"/>
      <c r="AP80" s="1059"/>
      <c r="AQ80" s="1059"/>
      <c r="AR80" s="1059"/>
      <c r="AS80" s="1059"/>
      <c r="AT80" s="1059"/>
      <c r="AU80" s="1059"/>
      <c r="AV80" s="1059"/>
      <c r="AW80" s="1059"/>
      <c r="AX80" s="233"/>
      <c r="AY80" s="233"/>
      <c r="AZ80" s="233"/>
      <c r="BA80" s="233"/>
      <c r="BB80" s="233"/>
      <c r="BC80" s="233"/>
      <c r="BD80" s="233"/>
      <c r="BE80" s="233"/>
      <c r="BF80" s="233"/>
      <c r="BG80" s="233"/>
      <c r="BH80" s="233"/>
      <c r="BI80" s="233"/>
      <c r="BJ80" s="233"/>
      <c r="BK80" s="233"/>
      <c r="BL80" s="233"/>
      <c r="BM80" s="233"/>
      <c r="BN80" s="233"/>
      <c r="BO80" s="233"/>
      <c r="BP80" s="233"/>
      <c r="BQ80" s="233"/>
      <c r="BR80" s="233"/>
      <c r="BS80" s="234"/>
    </row>
    <row r="81" spans="50:71" ht="24" customHeight="1" x14ac:dyDescent="0.15">
      <c r="AX81" s="469"/>
      <c r="AY81" s="469"/>
      <c r="AZ81" s="469"/>
      <c r="BA81" s="469"/>
      <c r="BB81" s="469"/>
      <c r="BC81" s="469"/>
      <c r="BD81" s="469"/>
      <c r="BE81" s="469"/>
      <c r="BF81" s="469"/>
      <c r="BG81" s="469"/>
      <c r="BH81" s="469"/>
      <c r="BI81" s="469"/>
      <c r="BJ81" s="469"/>
      <c r="BK81" s="469"/>
      <c r="BL81" s="469"/>
      <c r="BM81" s="469"/>
      <c r="BN81" s="469"/>
      <c r="BO81" s="469"/>
      <c r="BP81" s="469"/>
      <c r="BQ81" s="469"/>
      <c r="BR81" s="469"/>
      <c r="BS81" s="470"/>
    </row>
    <row r="82" spans="50:71" ht="24" customHeight="1" x14ac:dyDescent="0.15">
      <c r="AX82" s="503"/>
      <c r="AY82" s="503"/>
      <c r="AZ82" s="503"/>
      <c r="BA82" s="503"/>
      <c r="BB82" s="503"/>
      <c r="BC82" s="503"/>
      <c r="BD82" s="503"/>
      <c r="BE82" s="503"/>
      <c r="BF82" s="503"/>
      <c r="BG82" s="503"/>
      <c r="BH82" s="503"/>
      <c r="BI82" s="503"/>
      <c r="BJ82" s="503"/>
      <c r="BK82" s="503"/>
      <c r="BL82" s="503"/>
      <c r="BM82" s="503"/>
      <c r="BN82" s="503"/>
      <c r="BO82" s="503"/>
      <c r="BP82" s="503"/>
      <c r="BQ82" s="503"/>
      <c r="BR82" s="503"/>
      <c r="BS82" s="504"/>
    </row>
    <row r="83" spans="50:71" ht="24" customHeight="1" x14ac:dyDescent="0.15"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505"/>
    </row>
    <row r="84" spans="50:71" ht="24" customHeight="1" x14ac:dyDescent="0.15">
      <c r="AX84" s="506"/>
      <c r="AY84" s="506"/>
      <c r="AZ84" s="506"/>
      <c r="BA84" s="506"/>
      <c r="BB84" s="506"/>
      <c r="BC84" s="506"/>
      <c r="BD84" s="506"/>
      <c r="BE84" s="506"/>
      <c r="BF84" s="506"/>
      <c r="BG84" s="506"/>
      <c r="BH84" s="506"/>
      <c r="BI84" s="506"/>
      <c r="BJ84" s="506"/>
      <c r="BK84" s="506"/>
      <c r="BL84" s="506"/>
      <c r="BM84" s="506"/>
      <c r="BN84" s="506"/>
      <c r="BO84" s="506"/>
      <c r="BP84" s="506"/>
      <c r="BQ84" s="506"/>
      <c r="BR84" s="506"/>
      <c r="BS84" s="507"/>
    </row>
  </sheetData>
  <mergeCells count="298">
    <mergeCell ref="L5:M5"/>
    <mergeCell ref="N5:O5"/>
    <mergeCell ref="H9:H10"/>
    <mergeCell ref="C11:C12"/>
    <mergeCell ref="D11:D12"/>
    <mergeCell ref="E11:E12"/>
    <mergeCell ref="F11:F12"/>
    <mergeCell ref="H11:H12"/>
    <mergeCell ref="P5:Q5"/>
    <mergeCell ref="C9:C10"/>
    <mergeCell ref="D9:D10"/>
    <mergeCell ref="E9:E10"/>
    <mergeCell ref="F9:F10"/>
    <mergeCell ref="A5:H6"/>
    <mergeCell ref="J5:K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BP5:BQ5"/>
    <mergeCell ref="BR5:BS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BF6:BG6"/>
    <mergeCell ref="BH6:BI6"/>
    <mergeCell ref="BT5:BU5"/>
    <mergeCell ref="BV5:BW5"/>
    <mergeCell ref="BX5:BY5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BJ6:BK6"/>
    <mergeCell ref="AN6:AO6"/>
    <mergeCell ref="AP6:AQ6"/>
    <mergeCell ref="BN5:BO5"/>
    <mergeCell ref="AR6:AS6"/>
    <mergeCell ref="AT6:AU6"/>
    <mergeCell ref="AV6:AW6"/>
    <mergeCell ref="E13:E14"/>
    <mergeCell ref="F13:F14"/>
    <mergeCell ref="BX6:BY6"/>
    <mergeCell ref="A7:B8"/>
    <mergeCell ref="C7:C8"/>
    <mergeCell ref="D7:D8"/>
    <mergeCell ref="E7:E8"/>
    <mergeCell ref="F7:F8"/>
    <mergeCell ref="H7:H8"/>
    <mergeCell ref="J7:AN8"/>
    <mergeCell ref="AO7:BY8"/>
    <mergeCell ref="BL6:BM6"/>
    <mergeCell ref="AX6:AY6"/>
    <mergeCell ref="BN6:BO6"/>
    <mergeCell ref="BP6:BQ6"/>
    <mergeCell ref="BR6:BS6"/>
    <mergeCell ref="BT6:BU6"/>
    <mergeCell ref="BV6:BW6"/>
    <mergeCell ref="AZ6:BA6"/>
    <mergeCell ref="BB6:BC6"/>
    <mergeCell ref="BD6:BE6"/>
    <mergeCell ref="A17:B20"/>
    <mergeCell ref="C17:C18"/>
    <mergeCell ref="D17:D18"/>
    <mergeCell ref="E17:E18"/>
    <mergeCell ref="F17:F18"/>
    <mergeCell ref="H17:H18"/>
    <mergeCell ref="C19:C20"/>
    <mergeCell ref="AS15:AV15"/>
    <mergeCell ref="D19:D20"/>
    <mergeCell ref="E19:E20"/>
    <mergeCell ref="F19:F20"/>
    <mergeCell ref="H19:H20"/>
    <mergeCell ref="A9:A16"/>
    <mergeCell ref="B9:B12"/>
    <mergeCell ref="F15:F16"/>
    <mergeCell ref="H13:H14"/>
    <mergeCell ref="C15:C16"/>
    <mergeCell ref="D15:D16"/>
    <mergeCell ref="E15:E16"/>
    <mergeCell ref="H15:H16"/>
    <mergeCell ref="AS11:AV11"/>
    <mergeCell ref="B13:B16"/>
    <mergeCell ref="C13:C14"/>
    <mergeCell ref="D13:D14"/>
    <mergeCell ref="A21:B24"/>
    <mergeCell ref="C21:C22"/>
    <mergeCell ref="D21:D22"/>
    <mergeCell ref="E21:E22"/>
    <mergeCell ref="F21:F22"/>
    <mergeCell ref="H21:H22"/>
    <mergeCell ref="C23:C24"/>
    <mergeCell ref="D23:D24"/>
    <mergeCell ref="C25:C26"/>
    <mergeCell ref="D25:D26"/>
    <mergeCell ref="E25:E26"/>
    <mergeCell ref="F25:F26"/>
    <mergeCell ref="H25:H26"/>
    <mergeCell ref="E23:E24"/>
    <mergeCell ref="F23:F24"/>
    <mergeCell ref="H23:H24"/>
    <mergeCell ref="P33:Q33"/>
    <mergeCell ref="R33:S33"/>
    <mergeCell ref="T33:U33"/>
    <mergeCell ref="C27:C28"/>
    <mergeCell ref="D27:D28"/>
    <mergeCell ref="E27:E28"/>
    <mergeCell ref="F27:F28"/>
    <mergeCell ref="H27:H28"/>
    <mergeCell ref="A33:H34"/>
    <mergeCell ref="A25:B28"/>
    <mergeCell ref="L33:M33"/>
    <mergeCell ref="N33:O33"/>
    <mergeCell ref="J33:K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BJ33:BK33"/>
    <mergeCell ref="BL33:BM33"/>
    <mergeCell ref="BN33:BO33"/>
    <mergeCell ref="BP33:BQ33"/>
    <mergeCell ref="BR33:BS33"/>
    <mergeCell ref="BT33:BU33"/>
    <mergeCell ref="BV33:BW33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BX33:BY33"/>
    <mergeCell ref="J34:K34"/>
    <mergeCell ref="L34:M34"/>
    <mergeCell ref="N34:O34"/>
    <mergeCell ref="P34:Q34"/>
    <mergeCell ref="R34:S34"/>
    <mergeCell ref="T34:U34"/>
    <mergeCell ref="AP34:AQ34"/>
    <mergeCell ref="AR34:AS34"/>
    <mergeCell ref="V34:W34"/>
    <mergeCell ref="X34:Y34"/>
    <mergeCell ref="Z34:AA34"/>
    <mergeCell ref="AB34:AC34"/>
    <mergeCell ref="AD34:AE34"/>
    <mergeCell ref="AF34:AG34"/>
    <mergeCell ref="BP34:BQ34"/>
    <mergeCell ref="AT34:AU34"/>
    <mergeCell ref="AV34:AW34"/>
    <mergeCell ref="AX34:AY34"/>
    <mergeCell ref="AZ34:BA34"/>
    <mergeCell ref="BB34:BC34"/>
    <mergeCell ref="BD34:BE34"/>
    <mergeCell ref="BF33:BG33"/>
    <mergeCell ref="BH33:BI33"/>
    <mergeCell ref="BR34:BS34"/>
    <mergeCell ref="BT34:BU34"/>
    <mergeCell ref="BV34:BW34"/>
    <mergeCell ref="BX34:BY34"/>
    <mergeCell ref="A35:B36"/>
    <mergeCell ref="C35:C36"/>
    <mergeCell ref="D35:D36"/>
    <mergeCell ref="E35:E36"/>
    <mergeCell ref="F35:F36"/>
    <mergeCell ref="J35:AN36"/>
    <mergeCell ref="AO35:BY36"/>
    <mergeCell ref="H35:H36"/>
    <mergeCell ref="BF34:BG34"/>
    <mergeCell ref="BH34:BI34"/>
    <mergeCell ref="BJ34:BK34"/>
    <mergeCell ref="BL34:BM34"/>
    <mergeCell ref="BN34:BO34"/>
    <mergeCell ref="AH34:AI34"/>
    <mergeCell ref="AJ34:AK34"/>
    <mergeCell ref="AL34:AM34"/>
    <mergeCell ref="AN34:AO34"/>
    <mergeCell ref="A45:B48"/>
    <mergeCell ref="C45:C46"/>
    <mergeCell ref="D45:D46"/>
    <mergeCell ref="E45:E46"/>
    <mergeCell ref="F45:F46"/>
    <mergeCell ref="D39:D40"/>
    <mergeCell ref="E39:E40"/>
    <mergeCell ref="F39:F40"/>
    <mergeCell ref="H43:H44"/>
    <mergeCell ref="A37:A44"/>
    <mergeCell ref="B37:B40"/>
    <mergeCell ref="C37:C38"/>
    <mergeCell ref="D37:D38"/>
    <mergeCell ref="E37:E38"/>
    <mergeCell ref="F37:F38"/>
    <mergeCell ref="H37:H38"/>
    <mergeCell ref="C39:C40"/>
    <mergeCell ref="F43:F44"/>
    <mergeCell ref="H39:H40"/>
    <mergeCell ref="B41:B44"/>
    <mergeCell ref="C41:C42"/>
    <mergeCell ref="D41:D42"/>
    <mergeCell ref="E41:E42"/>
    <mergeCell ref="F41:F42"/>
    <mergeCell ref="H41:H42"/>
    <mergeCell ref="C43:C44"/>
    <mergeCell ref="D43:D44"/>
    <mergeCell ref="E43:E44"/>
    <mergeCell ref="C55:C56"/>
    <mergeCell ref="D55:D56"/>
    <mergeCell ref="E55:E56"/>
    <mergeCell ref="H45:H46"/>
    <mergeCell ref="C47:C48"/>
    <mergeCell ref="D47:D48"/>
    <mergeCell ref="E47:E48"/>
    <mergeCell ref="F47:F48"/>
    <mergeCell ref="H47:H48"/>
    <mergeCell ref="C53:C54"/>
    <mergeCell ref="D53:D54"/>
    <mergeCell ref="E53:E54"/>
    <mergeCell ref="F53:F54"/>
    <mergeCell ref="H53:H54"/>
    <mergeCell ref="F49:F50"/>
    <mergeCell ref="H49:H50"/>
    <mergeCell ref="C51:C52"/>
    <mergeCell ref="D51:D52"/>
    <mergeCell ref="E51:E52"/>
    <mergeCell ref="F51:F52"/>
    <mergeCell ref="A1:F1"/>
    <mergeCell ref="C76:F76"/>
    <mergeCell ref="H76:K76"/>
    <mergeCell ref="L76:P76"/>
    <mergeCell ref="F55:F56"/>
    <mergeCell ref="H55:H56"/>
    <mergeCell ref="C77:E78"/>
    <mergeCell ref="H77:K77"/>
    <mergeCell ref="L77:P77"/>
    <mergeCell ref="H78:K78"/>
    <mergeCell ref="L78:P78"/>
    <mergeCell ref="C69:H70"/>
    <mergeCell ref="I69:P70"/>
    <mergeCell ref="C71:H72"/>
    <mergeCell ref="I71:P72"/>
    <mergeCell ref="A49:B52"/>
    <mergeCell ref="C49:C50"/>
    <mergeCell ref="D49:D50"/>
    <mergeCell ref="E49:E50"/>
    <mergeCell ref="A62:H63"/>
    <mergeCell ref="C67:H68"/>
    <mergeCell ref="I67:P68"/>
    <mergeCell ref="H51:H52"/>
    <mergeCell ref="A53:B56"/>
    <mergeCell ref="Z67:AW69"/>
    <mergeCell ref="Z70:AW72"/>
    <mergeCell ref="U73:Y80"/>
    <mergeCell ref="Z73:AW80"/>
    <mergeCell ref="C79:E80"/>
    <mergeCell ref="H79:K79"/>
    <mergeCell ref="L79:P79"/>
    <mergeCell ref="H80:K80"/>
    <mergeCell ref="L80:P80"/>
    <mergeCell ref="Q69:R70"/>
    <mergeCell ref="Q71:R72"/>
    <mergeCell ref="Q67:R68"/>
    <mergeCell ref="U67:Y69"/>
    <mergeCell ref="U70:Y72"/>
  </mergeCells>
  <phoneticPr fontId="1"/>
  <pageMargins left="0.99" right="0.70866141732283472" top="0.19685039370078741" bottom="0.19685039370078741" header="0.31496062992125984" footer="0.19685039370078741"/>
  <pageSetup paperSize="8" scale="7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84"/>
  <sheetViews>
    <sheetView zoomScaleNormal="100" workbookViewId="0">
      <selection activeCell="E114" sqref="E114"/>
    </sheetView>
  </sheetViews>
  <sheetFormatPr defaultRowHeight="13.5" x14ac:dyDescent="0.15"/>
  <cols>
    <col min="1" max="1" width="5.625" customWidth="1"/>
    <col min="2" max="3" width="7.25" customWidth="1"/>
    <col min="4" max="4" width="6.5" customWidth="1"/>
    <col min="5" max="5" width="3.75" customWidth="1"/>
    <col min="10" max="45" width="3.875" customWidth="1"/>
    <col min="46" max="49" width="3.375" customWidth="1"/>
    <col min="50" max="77" width="3.375" hidden="1" customWidth="1"/>
  </cols>
  <sheetData>
    <row r="1" spans="1:77" ht="24" customHeight="1" x14ac:dyDescent="0.15">
      <c r="A1" s="1153" t="s">
        <v>737</v>
      </c>
      <c r="B1" s="1153"/>
      <c r="C1" s="1153"/>
      <c r="D1" s="1153"/>
      <c r="E1" s="1153"/>
      <c r="F1" s="1153"/>
      <c r="G1" s="1154"/>
      <c r="H1" s="1154"/>
    </row>
    <row r="4" spans="1:77" ht="14.25" thickBot="1" x14ac:dyDescent="0.2">
      <c r="F4" t="s">
        <v>291</v>
      </c>
    </row>
    <row r="5" spans="1:77" x14ac:dyDescent="0.15">
      <c r="A5" s="1136" t="s">
        <v>253</v>
      </c>
      <c r="B5" s="1137"/>
      <c r="C5" s="1137"/>
      <c r="D5" s="1137"/>
      <c r="E5" s="1137"/>
      <c r="F5" s="1137"/>
      <c r="G5" s="1137"/>
      <c r="H5" s="1138"/>
      <c r="I5" s="699" t="s">
        <v>254</v>
      </c>
      <c r="J5" s="1142">
        <v>0</v>
      </c>
      <c r="K5" s="1127"/>
      <c r="L5" s="1124">
        <v>4.1666666666666664E-2</v>
      </c>
      <c r="M5" s="1127"/>
      <c r="N5" s="1124">
        <v>8.3333333333333329E-2</v>
      </c>
      <c r="O5" s="1127"/>
      <c r="P5" s="1124">
        <v>0.125</v>
      </c>
      <c r="Q5" s="1127"/>
      <c r="R5" s="1124">
        <v>0.16666666666666699</v>
      </c>
      <c r="S5" s="1127"/>
      <c r="T5" s="1124">
        <v>0.20833333333333301</v>
      </c>
      <c r="U5" s="1127"/>
      <c r="V5" s="1124">
        <v>0.25</v>
      </c>
      <c r="W5" s="1127"/>
      <c r="X5" s="1124">
        <v>0.29166666666666702</v>
      </c>
      <c r="Y5" s="1127"/>
      <c r="Z5" s="1124">
        <v>0.33333333333333298</v>
      </c>
      <c r="AA5" s="1127"/>
      <c r="AB5" s="1124">
        <v>0.375</v>
      </c>
      <c r="AC5" s="1127"/>
      <c r="AD5" s="1124">
        <v>0.41666666666666702</v>
      </c>
      <c r="AE5" s="1127"/>
      <c r="AF5" s="1124">
        <v>0.45833333333333298</v>
      </c>
      <c r="AG5" s="1127"/>
      <c r="AH5" s="1124">
        <v>0.5</v>
      </c>
      <c r="AI5" s="1127"/>
      <c r="AJ5" s="1124">
        <v>0.54166666666666696</v>
      </c>
      <c r="AK5" s="1127"/>
      <c r="AL5" s="1124">
        <v>0.58333333333333304</v>
      </c>
      <c r="AM5" s="1127"/>
      <c r="AN5" s="1124">
        <v>0.625</v>
      </c>
      <c r="AO5" s="1127"/>
      <c r="AP5" s="1124">
        <v>0.66666666666666696</v>
      </c>
      <c r="AQ5" s="1127"/>
      <c r="AR5" s="1124">
        <v>0.70833333333333304</v>
      </c>
      <c r="AS5" s="1127"/>
      <c r="AT5" s="1124">
        <v>0.75</v>
      </c>
      <c r="AU5" s="1127"/>
      <c r="AV5" s="1124">
        <v>0.79166666666666696</v>
      </c>
      <c r="AW5" s="1127"/>
      <c r="AX5" s="1124">
        <v>0.83333333333333304</v>
      </c>
      <c r="AY5" s="1127"/>
      <c r="AZ5" s="1124">
        <v>0.875</v>
      </c>
      <c r="BA5" s="1127"/>
      <c r="BB5" s="1124">
        <v>0.91666666666666696</v>
      </c>
      <c r="BC5" s="1127"/>
      <c r="BD5" s="1124">
        <v>0.95833333333333304</v>
      </c>
      <c r="BE5" s="1127"/>
      <c r="BF5" s="1124">
        <v>1</v>
      </c>
      <c r="BG5" s="1127"/>
      <c r="BH5" s="1124">
        <v>1.0416666666666701</v>
      </c>
      <c r="BI5" s="1127"/>
      <c r="BJ5" s="1124">
        <v>1.0833333333333299</v>
      </c>
      <c r="BK5" s="1127"/>
      <c r="BL5" s="1124">
        <v>1.125</v>
      </c>
      <c r="BM5" s="1127"/>
      <c r="BN5" s="1124">
        <v>1.1666666666666701</v>
      </c>
      <c r="BO5" s="1127"/>
      <c r="BP5" s="1124">
        <v>1.2083333333333299</v>
      </c>
      <c r="BQ5" s="1127"/>
      <c r="BR5" s="1124">
        <v>1.25</v>
      </c>
      <c r="BS5" s="1127"/>
      <c r="BT5" s="1124">
        <v>1.2916666666666701</v>
      </c>
      <c r="BU5" s="1127"/>
      <c r="BV5" s="1124">
        <v>1.3333333333333299</v>
      </c>
      <c r="BW5" s="1127"/>
      <c r="BX5" s="1124">
        <v>1.375</v>
      </c>
      <c r="BY5" s="1125"/>
    </row>
    <row r="6" spans="1:77" ht="14.25" thickBot="1" x14ac:dyDescent="0.2">
      <c r="A6" s="1139"/>
      <c r="B6" s="1140"/>
      <c r="C6" s="1140"/>
      <c r="D6" s="1140"/>
      <c r="E6" s="1140"/>
      <c r="F6" s="1140"/>
      <c r="G6" s="1140"/>
      <c r="H6" s="1141"/>
      <c r="I6" s="700" t="s">
        <v>255</v>
      </c>
      <c r="J6" s="1126">
        <v>0.375</v>
      </c>
      <c r="K6" s="1105"/>
      <c r="L6" s="1104">
        <v>0.41666666666666669</v>
      </c>
      <c r="M6" s="1105"/>
      <c r="N6" s="1104">
        <v>0.45833333333333298</v>
      </c>
      <c r="O6" s="1105"/>
      <c r="P6" s="1104">
        <v>0.5</v>
      </c>
      <c r="Q6" s="1105"/>
      <c r="R6" s="1104">
        <v>0.54166666666666696</v>
      </c>
      <c r="S6" s="1105"/>
      <c r="T6" s="1104">
        <v>0.58333333333333304</v>
      </c>
      <c r="U6" s="1105"/>
      <c r="V6" s="1104">
        <v>0.625</v>
      </c>
      <c r="W6" s="1105"/>
      <c r="X6" s="1104">
        <v>0.66666666666666696</v>
      </c>
      <c r="Y6" s="1105"/>
      <c r="Z6" s="1104">
        <v>0.70833333333333304</v>
      </c>
      <c r="AA6" s="1105"/>
      <c r="AB6" s="1104">
        <v>0.75</v>
      </c>
      <c r="AC6" s="1105"/>
      <c r="AD6" s="1104">
        <v>0.79166666666666696</v>
      </c>
      <c r="AE6" s="1105"/>
      <c r="AF6" s="1104">
        <v>0.83333333333333404</v>
      </c>
      <c r="AG6" s="1105"/>
      <c r="AH6" s="1104">
        <v>0.875</v>
      </c>
      <c r="AI6" s="1105"/>
      <c r="AJ6" s="1104">
        <v>0.91666666666666696</v>
      </c>
      <c r="AK6" s="1105"/>
      <c r="AL6" s="1104">
        <v>0.95833333333333404</v>
      </c>
      <c r="AM6" s="1105"/>
      <c r="AN6" s="1104">
        <v>1</v>
      </c>
      <c r="AO6" s="1105"/>
      <c r="AP6" s="1104">
        <v>1.0416666666666701</v>
      </c>
      <c r="AQ6" s="1105"/>
      <c r="AR6" s="1104">
        <v>1.0833333333333299</v>
      </c>
      <c r="AS6" s="1105"/>
      <c r="AT6" s="1104">
        <v>1.125</v>
      </c>
      <c r="AU6" s="1105"/>
      <c r="AV6" s="1104">
        <v>1.1666666666666701</v>
      </c>
      <c r="AW6" s="1105"/>
      <c r="AX6" s="1104">
        <v>1.2083333333333299</v>
      </c>
      <c r="AY6" s="1105"/>
      <c r="AZ6" s="1104">
        <v>1.25</v>
      </c>
      <c r="BA6" s="1105"/>
      <c r="BB6" s="1104">
        <v>1.2916666666666701</v>
      </c>
      <c r="BC6" s="1105"/>
      <c r="BD6" s="1104">
        <v>1.3333333333333299</v>
      </c>
      <c r="BE6" s="1105"/>
      <c r="BF6" s="1104">
        <v>1.375</v>
      </c>
      <c r="BG6" s="1105"/>
      <c r="BH6" s="1104">
        <v>1.4166666666666701</v>
      </c>
      <c r="BI6" s="1105"/>
      <c r="BJ6" s="1104">
        <v>1.4583333333333299</v>
      </c>
      <c r="BK6" s="1105"/>
      <c r="BL6" s="1104">
        <v>1.5</v>
      </c>
      <c r="BM6" s="1105"/>
      <c r="BN6" s="1104">
        <v>1.5416666666666701</v>
      </c>
      <c r="BO6" s="1105"/>
      <c r="BP6" s="1104">
        <v>1.5833333333333299</v>
      </c>
      <c r="BQ6" s="1105"/>
      <c r="BR6" s="1104">
        <v>1.625</v>
      </c>
      <c r="BS6" s="1105"/>
      <c r="BT6" s="1104">
        <v>1.6666666666666701</v>
      </c>
      <c r="BU6" s="1105"/>
      <c r="BV6" s="1104">
        <v>1.7083333333333299</v>
      </c>
      <c r="BW6" s="1105"/>
      <c r="BX6" s="1104">
        <v>1.75</v>
      </c>
      <c r="BY6" s="1106"/>
    </row>
    <row r="7" spans="1:77" x14ac:dyDescent="0.15">
      <c r="A7" s="1092" t="s">
        <v>256</v>
      </c>
      <c r="B7" s="1093"/>
      <c r="C7" s="1107" t="s">
        <v>257</v>
      </c>
      <c r="D7" s="1109" t="s">
        <v>258</v>
      </c>
      <c r="E7" s="1111"/>
      <c r="F7" s="1103" t="s">
        <v>259</v>
      </c>
      <c r="G7" s="236" t="s">
        <v>260</v>
      </c>
      <c r="H7" s="1111" t="s">
        <v>261</v>
      </c>
      <c r="I7" s="701" t="s">
        <v>262</v>
      </c>
      <c r="J7" s="1117"/>
      <c r="K7" s="1118"/>
      <c r="L7" s="1118"/>
      <c r="M7" s="1118"/>
      <c r="N7" s="1118"/>
      <c r="O7" s="1118"/>
      <c r="P7" s="1118"/>
      <c r="Q7" s="1118"/>
      <c r="R7" s="1118"/>
      <c r="S7" s="1118"/>
      <c r="T7" s="1118"/>
      <c r="U7" s="1118"/>
      <c r="V7" s="1118"/>
      <c r="W7" s="1118"/>
      <c r="X7" s="1118"/>
      <c r="Y7" s="1118"/>
      <c r="Z7" s="1118"/>
      <c r="AA7" s="1118"/>
      <c r="AB7" s="1118"/>
      <c r="AC7" s="1118"/>
      <c r="AD7" s="1118"/>
      <c r="AE7" s="1118"/>
      <c r="AF7" s="1118"/>
      <c r="AG7" s="1118"/>
      <c r="AH7" s="1118"/>
      <c r="AI7" s="1118"/>
      <c r="AJ7" s="1118"/>
      <c r="AK7" s="1118"/>
      <c r="AL7" s="1118"/>
      <c r="AM7" s="1118"/>
      <c r="AN7" s="1119"/>
      <c r="AO7" s="1117"/>
      <c r="AP7" s="1118"/>
      <c r="AQ7" s="1118"/>
      <c r="AR7" s="1118"/>
      <c r="AS7" s="1118"/>
      <c r="AT7" s="1118"/>
      <c r="AU7" s="1118"/>
      <c r="AV7" s="1118"/>
      <c r="AW7" s="1118"/>
      <c r="AX7" s="1118"/>
      <c r="AY7" s="1118"/>
      <c r="AZ7" s="1118"/>
      <c r="BA7" s="1118"/>
      <c r="BB7" s="1118"/>
      <c r="BC7" s="1118"/>
      <c r="BD7" s="1118"/>
      <c r="BE7" s="1118"/>
      <c r="BF7" s="1118"/>
      <c r="BG7" s="1118"/>
      <c r="BH7" s="1118"/>
      <c r="BI7" s="1118"/>
      <c r="BJ7" s="1118"/>
      <c r="BK7" s="1118"/>
      <c r="BL7" s="1118"/>
      <c r="BM7" s="1118"/>
      <c r="BN7" s="1118"/>
      <c r="BO7" s="1118"/>
      <c r="BP7" s="1118"/>
      <c r="BQ7" s="1118"/>
      <c r="BR7" s="1118"/>
      <c r="BS7" s="1118"/>
      <c r="BT7" s="1118"/>
      <c r="BU7" s="1118"/>
      <c r="BV7" s="1118"/>
      <c r="BW7" s="1118"/>
      <c r="BX7" s="1118"/>
      <c r="BY7" s="1119"/>
    </row>
    <row r="8" spans="1:77" ht="14.25" thickBot="1" x14ac:dyDescent="0.2">
      <c r="A8" s="1094"/>
      <c r="B8" s="1095"/>
      <c r="C8" s="1151"/>
      <c r="D8" s="1152"/>
      <c r="E8" s="1123"/>
      <c r="F8" s="1100"/>
      <c r="G8" s="235" t="s">
        <v>263</v>
      </c>
      <c r="H8" s="1123"/>
      <c r="I8" s="702" t="s">
        <v>264</v>
      </c>
      <c r="J8" s="1120"/>
      <c r="K8" s="1121"/>
      <c r="L8" s="1121"/>
      <c r="M8" s="1121"/>
      <c r="N8" s="1121"/>
      <c r="O8" s="1121"/>
      <c r="P8" s="1121"/>
      <c r="Q8" s="1121"/>
      <c r="R8" s="1121"/>
      <c r="S8" s="1121"/>
      <c r="T8" s="1121"/>
      <c r="U8" s="1121"/>
      <c r="V8" s="1121"/>
      <c r="W8" s="1121"/>
      <c r="X8" s="1121"/>
      <c r="Y8" s="1121"/>
      <c r="Z8" s="1121"/>
      <c r="AA8" s="1121"/>
      <c r="AB8" s="1121"/>
      <c r="AC8" s="1121"/>
      <c r="AD8" s="1121"/>
      <c r="AE8" s="1121"/>
      <c r="AF8" s="1121"/>
      <c r="AG8" s="1121"/>
      <c r="AH8" s="1121"/>
      <c r="AI8" s="1121"/>
      <c r="AJ8" s="1121"/>
      <c r="AK8" s="1121"/>
      <c r="AL8" s="1121"/>
      <c r="AM8" s="1121"/>
      <c r="AN8" s="1122"/>
      <c r="AO8" s="1120"/>
      <c r="AP8" s="1121"/>
      <c r="AQ8" s="1121"/>
      <c r="AR8" s="1121"/>
      <c r="AS8" s="1121"/>
      <c r="AT8" s="1121"/>
      <c r="AU8" s="1121"/>
      <c r="AV8" s="1121"/>
      <c r="AW8" s="1121"/>
      <c r="AX8" s="1121"/>
      <c r="AY8" s="1121"/>
      <c r="AZ8" s="1121"/>
      <c r="BA8" s="1121"/>
      <c r="BB8" s="1121"/>
      <c r="BC8" s="1121"/>
      <c r="BD8" s="1121"/>
      <c r="BE8" s="1121"/>
      <c r="BF8" s="1121"/>
      <c r="BG8" s="1121"/>
      <c r="BH8" s="1121"/>
      <c r="BI8" s="1121"/>
      <c r="BJ8" s="1121"/>
      <c r="BK8" s="1121"/>
      <c r="BL8" s="1121"/>
      <c r="BM8" s="1121"/>
      <c r="BN8" s="1121"/>
      <c r="BO8" s="1121"/>
      <c r="BP8" s="1121"/>
      <c r="BQ8" s="1121"/>
      <c r="BR8" s="1121"/>
      <c r="BS8" s="1121"/>
      <c r="BT8" s="1121"/>
      <c r="BU8" s="1121"/>
      <c r="BV8" s="1121"/>
      <c r="BW8" s="1121"/>
      <c r="BX8" s="1121"/>
      <c r="BY8" s="1122"/>
    </row>
    <row r="9" spans="1:77" x14ac:dyDescent="0.15">
      <c r="A9" s="1092" t="s">
        <v>732</v>
      </c>
      <c r="B9" s="1093" t="s">
        <v>733</v>
      </c>
      <c r="C9" s="1128">
        <v>1</v>
      </c>
      <c r="D9" s="1130">
        <v>7</v>
      </c>
      <c r="E9" s="1132" t="s">
        <v>267</v>
      </c>
      <c r="F9" s="1134">
        <v>3</v>
      </c>
      <c r="G9" s="512">
        <v>0.375</v>
      </c>
      <c r="H9" s="1069">
        <v>1</v>
      </c>
      <c r="I9" s="703">
        <f>COUNTIF(J9:BY9,"○")*30/60</f>
        <v>6</v>
      </c>
      <c r="J9" s="678"/>
      <c r="K9" s="191" t="s">
        <v>268</v>
      </c>
      <c r="L9" s="191" t="s">
        <v>268</v>
      </c>
      <c r="M9" s="191" t="s">
        <v>268</v>
      </c>
      <c r="N9" s="191" t="s">
        <v>268</v>
      </c>
      <c r="O9" s="192"/>
      <c r="P9" s="192"/>
      <c r="Q9" s="191" t="s">
        <v>268</v>
      </c>
      <c r="R9" s="191" t="s">
        <v>268</v>
      </c>
      <c r="S9" s="191" t="s">
        <v>268</v>
      </c>
      <c r="T9" s="191" t="s">
        <v>268</v>
      </c>
      <c r="U9" s="192"/>
      <c r="V9" s="192"/>
      <c r="W9" s="191" t="s">
        <v>268</v>
      </c>
      <c r="X9" s="191" t="s">
        <v>268</v>
      </c>
      <c r="Y9" s="191" t="s">
        <v>268</v>
      </c>
      <c r="Z9" s="191" t="s">
        <v>268</v>
      </c>
      <c r="AA9" s="193"/>
      <c r="AB9" s="193"/>
      <c r="AC9" s="194"/>
      <c r="AD9" s="195"/>
      <c r="AE9" s="195"/>
      <c r="AF9" s="196"/>
      <c r="AG9" s="194"/>
      <c r="AH9" s="196"/>
      <c r="AI9" s="194"/>
      <c r="AJ9" s="195"/>
      <c r="AK9" s="195"/>
      <c r="AL9" s="196"/>
      <c r="AM9" s="194"/>
      <c r="AN9" s="679"/>
      <c r="AO9" s="689"/>
      <c r="AP9" s="195"/>
      <c r="AQ9" s="195"/>
      <c r="AR9" s="196"/>
      <c r="AS9" s="193"/>
      <c r="AT9" s="193"/>
      <c r="AU9" s="193"/>
      <c r="AV9" s="193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7"/>
    </row>
    <row r="10" spans="1:77" ht="14.25" thickBot="1" x14ac:dyDescent="0.2">
      <c r="A10" s="1084"/>
      <c r="B10" s="1058"/>
      <c r="C10" s="1143"/>
      <c r="D10" s="1131"/>
      <c r="E10" s="1133"/>
      <c r="F10" s="1135"/>
      <c r="G10" s="513">
        <v>0.70833333333333337</v>
      </c>
      <c r="H10" s="1070"/>
      <c r="I10" s="704">
        <f t="shared" ref="I10:I28" si="0">COUNTIF(J10:BY10,"○")*30/60</f>
        <v>2</v>
      </c>
      <c r="J10" s="680"/>
      <c r="K10" s="198"/>
      <c r="L10" s="198"/>
      <c r="M10" s="198"/>
      <c r="N10" s="198"/>
      <c r="O10" s="199" t="s">
        <v>268</v>
      </c>
      <c r="P10" s="199" t="s">
        <v>268</v>
      </c>
      <c r="Q10" s="198"/>
      <c r="R10" s="198"/>
      <c r="S10" s="198"/>
      <c r="T10" s="198"/>
      <c r="U10" s="199" t="s">
        <v>268</v>
      </c>
      <c r="V10" s="199" t="s">
        <v>268</v>
      </c>
      <c r="W10" s="198"/>
      <c r="X10" s="198"/>
      <c r="Y10" s="198"/>
      <c r="Z10" s="198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681"/>
      <c r="AO10" s="690"/>
      <c r="AP10" s="200"/>
      <c r="AQ10" s="200"/>
      <c r="AR10" s="200"/>
      <c r="AS10" s="200"/>
      <c r="AT10" s="200"/>
      <c r="AU10" s="200"/>
      <c r="AV10" s="200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201"/>
    </row>
    <row r="11" spans="1:77" x14ac:dyDescent="0.15">
      <c r="A11" s="1084"/>
      <c r="B11" s="1058"/>
      <c r="C11" s="1128">
        <v>2</v>
      </c>
      <c r="D11" s="1130">
        <v>7</v>
      </c>
      <c r="E11" s="1132" t="s">
        <v>267</v>
      </c>
      <c r="F11" s="1134">
        <v>3</v>
      </c>
      <c r="G11" s="512">
        <v>0.45833333333333331</v>
      </c>
      <c r="H11" s="1069">
        <v>2</v>
      </c>
      <c r="I11" s="703">
        <f t="shared" si="0"/>
        <v>6</v>
      </c>
      <c r="J11" s="678"/>
      <c r="K11" s="192"/>
      <c r="L11" s="192"/>
      <c r="M11" s="192"/>
      <c r="N11" s="192"/>
      <c r="O11" s="191" t="s">
        <v>268</v>
      </c>
      <c r="P11" s="191" t="s">
        <v>268</v>
      </c>
      <c r="Q11" s="191" t="s">
        <v>268</v>
      </c>
      <c r="R11" s="191" t="s">
        <v>268</v>
      </c>
      <c r="S11" s="192"/>
      <c r="T11" s="192"/>
      <c r="U11" s="191" t="s">
        <v>268</v>
      </c>
      <c r="V11" s="191" t="s">
        <v>268</v>
      </c>
      <c r="W11" s="191" t="s">
        <v>268</v>
      </c>
      <c r="X11" s="191" t="s">
        <v>268</v>
      </c>
      <c r="Y11" s="192"/>
      <c r="Z11" s="192"/>
      <c r="AA11" s="191" t="s">
        <v>268</v>
      </c>
      <c r="AB11" s="191" t="s">
        <v>268</v>
      </c>
      <c r="AC11" s="191" t="s">
        <v>268</v>
      </c>
      <c r="AD11" s="191" t="s">
        <v>268</v>
      </c>
      <c r="AE11" s="193"/>
      <c r="AF11" s="193"/>
      <c r="AG11" s="194"/>
      <c r="AH11" s="195"/>
      <c r="AI11" s="195"/>
      <c r="AJ11" s="196"/>
      <c r="AK11" s="194"/>
      <c r="AL11" s="196"/>
      <c r="AM11" s="194"/>
      <c r="AN11" s="679"/>
      <c r="AO11" s="689"/>
      <c r="AP11" s="196"/>
      <c r="AQ11" s="194"/>
      <c r="AR11" s="196"/>
      <c r="AS11" s="1150"/>
      <c r="AT11" s="1150"/>
      <c r="AU11" s="1150"/>
      <c r="AV11" s="1150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7"/>
    </row>
    <row r="12" spans="1:77" ht="14.25" thickBot="1" x14ac:dyDescent="0.2">
      <c r="A12" s="1084"/>
      <c r="B12" s="1058"/>
      <c r="C12" s="1143"/>
      <c r="D12" s="1131"/>
      <c r="E12" s="1133"/>
      <c r="F12" s="1135"/>
      <c r="G12" s="513">
        <v>0.79166666666666663</v>
      </c>
      <c r="H12" s="1070"/>
      <c r="I12" s="704">
        <f t="shared" si="0"/>
        <v>2</v>
      </c>
      <c r="J12" s="680"/>
      <c r="K12" s="198"/>
      <c r="L12" s="198"/>
      <c r="M12" s="198"/>
      <c r="N12" s="198"/>
      <c r="O12" s="198"/>
      <c r="P12" s="198"/>
      <c r="Q12" s="198"/>
      <c r="R12" s="198"/>
      <c r="S12" s="199" t="s">
        <v>268</v>
      </c>
      <c r="T12" s="199" t="s">
        <v>268</v>
      </c>
      <c r="U12" s="198"/>
      <c r="V12" s="198"/>
      <c r="W12" s="198"/>
      <c r="X12" s="198"/>
      <c r="Y12" s="199" t="s">
        <v>268</v>
      </c>
      <c r="Z12" s="199" t="s">
        <v>268</v>
      </c>
      <c r="AA12" s="198"/>
      <c r="AB12" s="198"/>
      <c r="AC12" s="198"/>
      <c r="AD12" s="198"/>
      <c r="AE12" s="200"/>
      <c r="AF12" s="200"/>
      <c r="AG12" s="200"/>
      <c r="AH12" s="200"/>
      <c r="AI12" s="200"/>
      <c r="AJ12" s="200"/>
      <c r="AK12" s="200"/>
      <c r="AL12" s="200"/>
      <c r="AM12" s="200"/>
      <c r="AN12" s="681"/>
      <c r="AO12" s="690"/>
      <c r="AP12" s="200"/>
      <c r="AQ12" s="200"/>
      <c r="AR12" s="200"/>
      <c r="AS12" s="200"/>
      <c r="AT12" s="200"/>
      <c r="AU12" s="200"/>
      <c r="AV12" s="200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201"/>
    </row>
    <row r="13" spans="1:77" x14ac:dyDescent="0.15">
      <c r="A13" s="1084"/>
      <c r="B13" s="1058" t="s">
        <v>734</v>
      </c>
      <c r="C13" s="1128">
        <v>3</v>
      </c>
      <c r="D13" s="1130">
        <v>7</v>
      </c>
      <c r="E13" s="1132" t="s">
        <v>267</v>
      </c>
      <c r="F13" s="1134">
        <v>3</v>
      </c>
      <c r="G13" s="512">
        <v>0.375</v>
      </c>
      <c r="H13" s="1069">
        <v>1</v>
      </c>
      <c r="I13" s="703">
        <f t="shared" si="0"/>
        <v>6</v>
      </c>
      <c r="J13" s="678"/>
      <c r="K13" s="191" t="s">
        <v>268</v>
      </c>
      <c r="L13" s="191" t="s">
        <v>268</v>
      </c>
      <c r="M13" s="191" t="s">
        <v>268</v>
      </c>
      <c r="N13" s="191" t="s">
        <v>268</v>
      </c>
      <c r="O13" s="192"/>
      <c r="P13" s="192"/>
      <c r="Q13" s="191" t="s">
        <v>268</v>
      </c>
      <c r="R13" s="191" t="s">
        <v>268</v>
      </c>
      <c r="S13" s="191" t="s">
        <v>268</v>
      </c>
      <c r="T13" s="191" t="s">
        <v>268</v>
      </c>
      <c r="U13" s="192"/>
      <c r="V13" s="192"/>
      <c r="W13" s="191" t="s">
        <v>268</v>
      </c>
      <c r="X13" s="191" t="s">
        <v>268</v>
      </c>
      <c r="Y13" s="191" t="s">
        <v>268</v>
      </c>
      <c r="Z13" s="191" t="s">
        <v>268</v>
      </c>
      <c r="AA13" s="193"/>
      <c r="AB13" s="193"/>
      <c r="AC13" s="194"/>
      <c r="AD13" s="195"/>
      <c r="AE13" s="195"/>
      <c r="AF13" s="196"/>
      <c r="AG13" s="194"/>
      <c r="AH13" s="196"/>
      <c r="AI13" s="194"/>
      <c r="AJ13" s="195"/>
      <c r="AK13" s="195"/>
      <c r="AL13" s="196"/>
      <c r="AM13" s="194"/>
      <c r="AN13" s="679"/>
      <c r="AO13" s="689"/>
      <c r="AP13" s="195"/>
      <c r="AQ13" s="195"/>
      <c r="AR13" s="196"/>
      <c r="AS13" s="193"/>
      <c r="AT13" s="193"/>
      <c r="AU13" s="193"/>
      <c r="AV13" s="193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7"/>
    </row>
    <row r="14" spans="1:77" ht="14.25" thickBot="1" x14ac:dyDescent="0.2">
      <c r="A14" s="1084"/>
      <c r="B14" s="1058"/>
      <c r="C14" s="1143"/>
      <c r="D14" s="1131"/>
      <c r="E14" s="1133"/>
      <c r="F14" s="1135"/>
      <c r="G14" s="513">
        <v>0.70833333333333337</v>
      </c>
      <c r="H14" s="1070"/>
      <c r="I14" s="704">
        <f t="shared" si="0"/>
        <v>2</v>
      </c>
      <c r="J14" s="680"/>
      <c r="K14" s="198"/>
      <c r="L14" s="198"/>
      <c r="M14" s="198"/>
      <c r="N14" s="198"/>
      <c r="O14" s="199" t="s">
        <v>268</v>
      </c>
      <c r="P14" s="199" t="s">
        <v>268</v>
      </c>
      <c r="Q14" s="198"/>
      <c r="R14" s="198"/>
      <c r="S14" s="198"/>
      <c r="T14" s="198"/>
      <c r="U14" s="199" t="s">
        <v>268</v>
      </c>
      <c r="V14" s="199" t="s">
        <v>268</v>
      </c>
      <c r="W14" s="198"/>
      <c r="X14" s="198"/>
      <c r="Y14" s="198"/>
      <c r="Z14" s="198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681"/>
      <c r="AO14" s="690"/>
      <c r="AP14" s="200"/>
      <c r="AQ14" s="200"/>
      <c r="AR14" s="200"/>
      <c r="AS14" s="200"/>
      <c r="AT14" s="200"/>
      <c r="AU14" s="200"/>
      <c r="AV14" s="200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201"/>
    </row>
    <row r="15" spans="1:77" x14ac:dyDescent="0.15">
      <c r="A15" s="1084"/>
      <c r="B15" s="1058"/>
      <c r="C15" s="1128">
        <v>4</v>
      </c>
      <c r="D15" s="1130">
        <v>7</v>
      </c>
      <c r="E15" s="1132" t="s">
        <v>267</v>
      </c>
      <c r="F15" s="1134">
        <v>3</v>
      </c>
      <c r="G15" s="512">
        <v>0.45833333333333331</v>
      </c>
      <c r="H15" s="1069">
        <v>2</v>
      </c>
      <c r="I15" s="703">
        <f t="shared" si="0"/>
        <v>6</v>
      </c>
      <c r="J15" s="678"/>
      <c r="K15" s="192"/>
      <c r="L15" s="192"/>
      <c r="M15" s="192"/>
      <c r="N15" s="192"/>
      <c r="O15" s="191" t="s">
        <v>268</v>
      </c>
      <c r="P15" s="191" t="s">
        <v>268</v>
      </c>
      <c r="Q15" s="191" t="s">
        <v>268</v>
      </c>
      <c r="R15" s="191" t="s">
        <v>268</v>
      </c>
      <c r="S15" s="192"/>
      <c r="T15" s="192"/>
      <c r="U15" s="191" t="s">
        <v>268</v>
      </c>
      <c r="V15" s="191" t="s">
        <v>268</v>
      </c>
      <c r="W15" s="191" t="s">
        <v>268</v>
      </c>
      <c r="X15" s="191" t="s">
        <v>268</v>
      </c>
      <c r="Y15" s="192"/>
      <c r="Z15" s="192"/>
      <c r="AA15" s="191" t="s">
        <v>268</v>
      </c>
      <c r="AB15" s="191" t="s">
        <v>268</v>
      </c>
      <c r="AC15" s="191" t="s">
        <v>268</v>
      </c>
      <c r="AD15" s="191" t="s">
        <v>268</v>
      </c>
      <c r="AE15" s="193"/>
      <c r="AF15" s="193"/>
      <c r="AG15" s="194"/>
      <c r="AH15" s="195"/>
      <c r="AI15" s="195"/>
      <c r="AJ15" s="196"/>
      <c r="AK15" s="194"/>
      <c r="AL15" s="196"/>
      <c r="AM15" s="194"/>
      <c r="AN15" s="679"/>
      <c r="AO15" s="689"/>
      <c r="AP15" s="196"/>
      <c r="AQ15" s="194"/>
      <c r="AR15" s="196"/>
      <c r="AS15" s="1150"/>
      <c r="AT15" s="1150"/>
      <c r="AU15" s="1150"/>
      <c r="AV15" s="1150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7"/>
    </row>
    <row r="16" spans="1:77" ht="14.25" thickBot="1" x14ac:dyDescent="0.2">
      <c r="A16" s="1084"/>
      <c r="B16" s="1058"/>
      <c r="C16" s="1143"/>
      <c r="D16" s="1131"/>
      <c r="E16" s="1133"/>
      <c r="F16" s="1135"/>
      <c r="G16" s="513">
        <v>0.79166666666666663</v>
      </c>
      <c r="H16" s="1070"/>
      <c r="I16" s="704">
        <f t="shared" si="0"/>
        <v>2</v>
      </c>
      <c r="J16" s="680"/>
      <c r="K16" s="198"/>
      <c r="L16" s="198"/>
      <c r="M16" s="198"/>
      <c r="N16" s="198"/>
      <c r="O16" s="198"/>
      <c r="P16" s="198"/>
      <c r="Q16" s="198"/>
      <c r="R16" s="198"/>
      <c r="S16" s="199" t="s">
        <v>268</v>
      </c>
      <c r="T16" s="199" t="s">
        <v>268</v>
      </c>
      <c r="U16" s="198"/>
      <c r="V16" s="198"/>
      <c r="W16" s="198"/>
      <c r="X16" s="198"/>
      <c r="Y16" s="199" t="s">
        <v>268</v>
      </c>
      <c r="Z16" s="199" t="s">
        <v>268</v>
      </c>
      <c r="AA16" s="198"/>
      <c r="AB16" s="198"/>
      <c r="AC16" s="198"/>
      <c r="AD16" s="198"/>
      <c r="AE16" s="200"/>
      <c r="AF16" s="200"/>
      <c r="AG16" s="200"/>
      <c r="AH16" s="200"/>
      <c r="AI16" s="200"/>
      <c r="AJ16" s="200"/>
      <c r="AK16" s="200"/>
      <c r="AL16" s="200"/>
      <c r="AM16" s="200"/>
      <c r="AN16" s="681"/>
      <c r="AO16" s="690"/>
      <c r="AP16" s="200"/>
      <c r="AQ16" s="200"/>
      <c r="AR16" s="200"/>
      <c r="AS16" s="200"/>
      <c r="AT16" s="200"/>
      <c r="AU16" s="200"/>
      <c r="AV16" s="200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201"/>
    </row>
    <row r="17" spans="1:77" x14ac:dyDescent="0.15">
      <c r="A17" s="1084" t="s">
        <v>740</v>
      </c>
      <c r="B17" s="1058"/>
      <c r="C17" s="1128">
        <v>5</v>
      </c>
      <c r="D17" s="1130">
        <v>3</v>
      </c>
      <c r="E17" s="1132" t="s">
        <v>267</v>
      </c>
      <c r="F17" s="1134">
        <v>3</v>
      </c>
      <c r="G17" s="514">
        <v>0.375</v>
      </c>
      <c r="H17" s="1069">
        <v>1</v>
      </c>
      <c r="I17" s="703">
        <f t="shared" si="0"/>
        <v>6</v>
      </c>
      <c r="J17" s="682"/>
      <c r="K17" s="191" t="s">
        <v>268</v>
      </c>
      <c r="L17" s="191" t="s">
        <v>268</v>
      </c>
      <c r="M17" s="191" t="s">
        <v>268</v>
      </c>
      <c r="N17" s="191" t="s">
        <v>268</v>
      </c>
      <c r="O17" s="192"/>
      <c r="P17" s="192"/>
      <c r="Q17" s="191" t="s">
        <v>268</v>
      </c>
      <c r="R17" s="191" t="s">
        <v>268</v>
      </c>
      <c r="S17" s="191" t="s">
        <v>268</v>
      </c>
      <c r="T17" s="191" t="s">
        <v>268</v>
      </c>
      <c r="U17" s="192"/>
      <c r="V17" s="192"/>
      <c r="W17" s="191" t="s">
        <v>268</v>
      </c>
      <c r="X17" s="191" t="s">
        <v>268</v>
      </c>
      <c r="Y17" s="191" t="s">
        <v>268</v>
      </c>
      <c r="Z17" s="191" t="s">
        <v>268</v>
      </c>
      <c r="AA17" s="193"/>
      <c r="AB17" s="193"/>
      <c r="AC17" s="194"/>
      <c r="AD17" s="195"/>
      <c r="AE17" s="202"/>
      <c r="AF17" s="202"/>
      <c r="AG17" s="202"/>
      <c r="AH17" s="202"/>
      <c r="AI17" s="202"/>
      <c r="AJ17" s="202"/>
      <c r="AK17" s="202"/>
      <c r="AL17" s="202"/>
      <c r="AM17" s="202"/>
      <c r="AN17" s="215"/>
      <c r="AO17" s="687"/>
      <c r="AP17" s="202"/>
      <c r="AQ17" s="202"/>
      <c r="AR17" s="202"/>
      <c r="AS17" s="202"/>
      <c r="AT17" s="202"/>
      <c r="AU17" s="202"/>
      <c r="AV17" s="202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4"/>
    </row>
    <row r="18" spans="1:77" ht="14.25" thickBot="1" x14ac:dyDescent="0.2">
      <c r="A18" s="1084"/>
      <c r="B18" s="1058"/>
      <c r="C18" s="1143"/>
      <c r="D18" s="1144"/>
      <c r="E18" s="1145"/>
      <c r="F18" s="1146"/>
      <c r="G18" s="515">
        <v>0.70833333333333337</v>
      </c>
      <c r="H18" s="1070"/>
      <c r="I18" s="704">
        <f t="shared" si="0"/>
        <v>2</v>
      </c>
      <c r="J18" s="683"/>
      <c r="K18" s="198"/>
      <c r="L18" s="198"/>
      <c r="M18" s="198"/>
      <c r="N18" s="198"/>
      <c r="O18" s="199" t="s">
        <v>268</v>
      </c>
      <c r="P18" s="199" t="s">
        <v>268</v>
      </c>
      <c r="Q18" s="198"/>
      <c r="R18" s="198"/>
      <c r="S18" s="198"/>
      <c r="T18" s="198"/>
      <c r="U18" s="199" t="s">
        <v>268</v>
      </c>
      <c r="V18" s="199" t="s">
        <v>268</v>
      </c>
      <c r="W18" s="198"/>
      <c r="X18" s="198"/>
      <c r="Y18" s="198"/>
      <c r="Z18" s="198"/>
      <c r="AA18" s="200"/>
      <c r="AB18" s="200"/>
      <c r="AC18" s="200"/>
      <c r="AD18" s="200"/>
      <c r="AE18" s="205"/>
      <c r="AF18" s="205"/>
      <c r="AG18" s="205"/>
      <c r="AH18" s="205"/>
      <c r="AI18" s="205"/>
      <c r="AJ18" s="205"/>
      <c r="AK18" s="205"/>
      <c r="AL18" s="205"/>
      <c r="AM18" s="205"/>
      <c r="AN18" s="684"/>
      <c r="AO18" s="691"/>
      <c r="AP18" s="205"/>
      <c r="AQ18" s="205"/>
      <c r="AR18" s="205"/>
      <c r="AS18" s="205"/>
      <c r="AT18" s="205"/>
      <c r="AU18" s="205"/>
      <c r="AV18" s="205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7"/>
    </row>
    <row r="19" spans="1:77" x14ac:dyDescent="0.15">
      <c r="A19" s="1084"/>
      <c r="B19" s="1058"/>
      <c r="C19" s="1128">
        <v>6</v>
      </c>
      <c r="D19" s="1130">
        <v>3</v>
      </c>
      <c r="E19" s="1132" t="s">
        <v>267</v>
      </c>
      <c r="F19" s="1134">
        <v>3</v>
      </c>
      <c r="G19" s="512">
        <v>0.45833333333333331</v>
      </c>
      <c r="H19" s="1069">
        <v>2</v>
      </c>
      <c r="I19" s="703">
        <f t="shared" si="0"/>
        <v>6</v>
      </c>
      <c r="J19" s="678"/>
      <c r="K19" s="195"/>
      <c r="L19" s="196"/>
      <c r="M19" s="192"/>
      <c r="N19" s="192"/>
      <c r="O19" s="191" t="s">
        <v>268</v>
      </c>
      <c r="P19" s="191" t="s">
        <v>268</v>
      </c>
      <c r="Q19" s="191" t="s">
        <v>268</v>
      </c>
      <c r="R19" s="191" t="s">
        <v>268</v>
      </c>
      <c r="S19" s="192"/>
      <c r="T19" s="192"/>
      <c r="U19" s="191" t="s">
        <v>268</v>
      </c>
      <c r="V19" s="191" t="s">
        <v>268</v>
      </c>
      <c r="W19" s="191" t="s">
        <v>268</v>
      </c>
      <c r="X19" s="191" t="s">
        <v>268</v>
      </c>
      <c r="Y19" s="192"/>
      <c r="Z19" s="192"/>
      <c r="AA19" s="191" t="s">
        <v>268</v>
      </c>
      <c r="AB19" s="191" t="s">
        <v>268</v>
      </c>
      <c r="AC19" s="191" t="s">
        <v>268</v>
      </c>
      <c r="AD19" s="191" t="s">
        <v>268</v>
      </c>
      <c r="AE19" s="193"/>
      <c r="AF19" s="193"/>
      <c r="AG19" s="194"/>
      <c r="AH19" s="195"/>
      <c r="AI19" s="202"/>
      <c r="AJ19" s="202"/>
      <c r="AK19" s="202"/>
      <c r="AL19" s="202"/>
      <c r="AM19" s="202"/>
      <c r="AN19" s="215"/>
      <c r="AO19" s="687"/>
      <c r="AP19" s="202"/>
      <c r="AQ19" s="202"/>
      <c r="AR19" s="202"/>
      <c r="AS19" s="202"/>
      <c r="AT19" s="202"/>
      <c r="AU19" s="202"/>
      <c r="AV19" s="20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7"/>
    </row>
    <row r="20" spans="1:77" ht="14.25" thickBot="1" x14ac:dyDescent="0.2">
      <c r="A20" s="1084"/>
      <c r="B20" s="1058"/>
      <c r="C20" s="1143"/>
      <c r="D20" s="1131"/>
      <c r="E20" s="1133"/>
      <c r="F20" s="1135"/>
      <c r="G20" s="513">
        <v>0.79166666666666663</v>
      </c>
      <c r="H20" s="1070"/>
      <c r="I20" s="704">
        <f t="shared" si="0"/>
        <v>2</v>
      </c>
      <c r="J20" s="680"/>
      <c r="K20" s="198"/>
      <c r="L20" s="198"/>
      <c r="M20" s="198"/>
      <c r="N20" s="198"/>
      <c r="O20" s="198"/>
      <c r="P20" s="198"/>
      <c r="Q20" s="198"/>
      <c r="R20" s="198"/>
      <c r="S20" s="199" t="s">
        <v>268</v>
      </c>
      <c r="T20" s="199" t="s">
        <v>268</v>
      </c>
      <c r="U20" s="198"/>
      <c r="V20" s="198"/>
      <c r="W20" s="198"/>
      <c r="X20" s="198"/>
      <c r="Y20" s="199" t="s">
        <v>268</v>
      </c>
      <c r="Z20" s="199" t="s">
        <v>268</v>
      </c>
      <c r="AA20" s="198"/>
      <c r="AB20" s="198"/>
      <c r="AC20" s="198"/>
      <c r="AD20" s="198"/>
      <c r="AE20" s="200"/>
      <c r="AF20" s="200"/>
      <c r="AG20" s="200"/>
      <c r="AH20" s="200"/>
      <c r="AI20" s="208"/>
      <c r="AJ20" s="208"/>
      <c r="AK20" s="208"/>
      <c r="AL20" s="208"/>
      <c r="AM20" s="208"/>
      <c r="AN20" s="685"/>
      <c r="AO20" s="692"/>
      <c r="AP20" s="208"/>
      <c r="AQ20" s="208"/>
      <c r="AR20" s="208"/>
      <c r="AS20" s="208"/>
      <c r="AT20" s="208"/>
      <c r="AU20" s="208"/>
      <c r="AV20" s="20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201"/>
    </row>
    <row r="21" spans="1:77" x14ac:dyDescent="0.15">
      <c r="A21" s="1084" t="s">
        <v>184</v>
      </c>
      <c r="B21" s="1058"/>
      <c r="C21" s="1128">
        <v>7</v>
      </c>
      <c r="D21" s="1130">
        <v>2</v>
      </c>
      <c r="E21" s="1132" t="s">
        <v>267</v>
      </c>
      <c r="F21" s="1134">
        <v>3</v>
      </c>
      <c r="G21" s="514">
        <v>0.375</v>
      </c>
      <c r="H21" s="1069">
        <v>1</v>
      </c>
      <c r="I21" s="703">
        <f t="shared" si="0"/>
        <v>6</v>
      </c>
      <c r="J21" s="682"/>
      <c r="K21" s="191" t="s">
        <v>268</v>
      </c>
      <c r="L21" s="191" t="s">
        <v>268</v>
      </c>
      <c r="M21" s="191" t="s">
        <v>268</v>
      </c>
      <c r="N21" s="191" t="s">
        <v>268</v>
      </c>
      <c r="O21" s="192"/>
      <c r="P21" s="192"/>
      <c r="Q21" s="191" t="s">
        <v>268</v>
      </c>
      <c r="R21" s="191" t="s">
        <v>268</v>
      </c>
      <c r="S21" s="191" t="s">
        <v>268</v>
      </c>
      <c r="T21" s="191" t="s">
        <v>268</v>
      </c>
      <c r="U21" s="192"/>
      <c r="V21" s="192"/>
      <c r="W21" s="191" t="s">
        <v>268</v>
      </c>
      <c r="X21" s="191" t="s">
        <v>268</v>
      </c>
      <c r="Y21" s="191" t="s">
        <v>268</v>
      </c>
      <c r="Z21" s="191" t="s">
        <v>268</v>
      </c>
      <c r="AA21" s="193"/>
      <c r="AB21" s="193"/>
      <c r="AC21" s="194"/>
      <c r="AD21" s="195"/>
      <c r="AE21" s="209"/>
      <c r="AF21" s="209"/>
      <c r="AG21" s="209"/>
      <c r="AH21" s="209"/>
      <c r="AI21" s="209"/>
      <c r="AJ21" s="209"/>
      <c r="AK21" s="209"/>
      <c r="AL21" s="209"/>
      <c r="AM21" s="209"/>
      <c r="AN21" s="686"/>
      <c r="AO21" s="693"/>
      <c r="AP21" s="209"/>
      <c r="AQ21" s="209"/>
      <c r="AR21" s="209"/>
      <c r="AS21" s="209"/>
      <c r="AT21" s="209"/>
      <c r="AU21" s="209"/>
      <c r="AV21" s="209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4"/>
    </row>
    <row r="22" spans="1:77" ht="14.25" thickBot="1" x14ac:dyDescent="0.2">
      <c r="A22" s="1084"/>
      <c r="B22" s="1058"/>
      <c r="C22" s="1143"/>
      <c r="D22" s="1144"/>
      <c r="E22" s="1145"/>
      <c r="F22" s="1146"/>
      <c r="G22" s="515">
        <v>0.70833333333333337</v>
      </c>
      <c r="H22" s="1070"/>
      <c r="I22" s="704">
        <f t="shared" si="0"/>
        <v>2</v>
      </c>
      <c r="J22" s="683"/>
      <c r="K22" s="198"/>
      <c r="L22" s="198"/>
      <c r="M22" s="198"/>
      <c r="N22" s="198"/>
      <c r="O22" s="199" t="s">
        <v>268</v>
      </c>
      <c r="P22" s="199" t="s">
        <v>268</v>
      </c>
      <c r="Q22" s="198"/>
      <c r="R22" s="198"/>
      <c r="S22" s="198"/>
      <c r="T22" s="198"/>
      <c r="U22" s="199" t="s">
        <v>268</v>
      </c>
      <c r="V22" s="199" t="s">
        <v>268</v>
      </c>
      <c r="W22" s="198"/>
      <c r="X22" s="198"/>
      <c r="Y22" s="198"/>
      <c r="Z22" s="198"/>
      <c r="AA22" s="200"/>
      <c r="AB22" s="200"/>
      <c r="AC22" s="200"/>
      <c r="AD22" s="200"/>
      <c r="AE22" s="205"/>
      <c r="AF22" s="205"/>
      <c r="AG22" s="205"/>
      <c r="AH22" s="205"/>
      <c r="AI22" s="205"/>
      <c r="AJ22" s="205"/>
      <c r="AK22" s="205"/>
      <c r="AL22" s="205"/>
      <c r="AM22" s="205"/>
      <c r="AN22" s="684"/>
      <c r="AO22" s="691"/>
      <c r="AP22" s="205"/>
      <c r="AQ22" s="205"/>
      <c r="AR22" s="205"/>
      <c r="AS22" s="205"/>
      <c r="AT22" s="205"/>
      <c r="AU22" s="205"/>
      <c r="AV22" s="205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7"/>
    </row>
    <row r="23" spans="1:77" x14ac:dyDescent="0.15">
      <c r="A23" s="1084"/>
      <c r="B23" s="1058"/>
      <c r="C23" s="1128">
        <v>8</v>
      </c>
      <c r="D23" s="1130">
        <v>2</v>
      </c>
      <c r="E23" s="1132" t="s">
        <v>267</v>
      </c>
      <c r="F23" s="1134">
        <v>3</v>
      </c>
      <c r="G23" s="512">
        <v>0.45833333333333331</v>
      </c>
      <c r="H23" s="1069">
        <v>2</v>
      </c>
      <c r="I23" s="703">
        <f t="shared" si="0"/>
        <v>6</v>
      </c>
      <c r="J23" s="678"/>
      <c r="K23" s="195"/>
      <c r="L23" s="196"/>
      <c r="M23" s="192"/>
      <c r="N23" s="192"/>
      <c r="O23" s="191" t="s">
        <v>268</v>
      </c>
      <c r="P23" s="191" t="s">
        <v>268</v>
      </c>
      <c r="Q23" s="191" t="s">
        <v>268</v>
      </c>
      <c r="R23" s="191" t="s">
        <v>268</v>
      </c>
      <c r="S23" s="192"/>
      <c r="T23" s="192"/>
      <c r="U23" s="191" t="s">
        <v>268</v>
      </c>
      <c r="V23" s="191" t="s">
        <v>268</v>
      </c>
      <c r="W23" s="191" t="s">
        <v>268</v>
      </c>
      <c r="X23" s="191" t="s">
        <v>268</v>
      </c>
      <c r="Y23" s="192"/>
      <c r="Z23" s="192"/>
      <c r="AA23" s="191" t="s">
        <v>268</v>
      </c>
      <c r="AB23" s="191" t="s">
        <v>268</v>
      </c>
      <c r="AC23" s="191" t="s">
        <v>268</v>
      </c>
      <c r="AD23" s="191" t="s">
        <v>268</v>
      </c>
      <c r="AE23" s="193"/>
      <c r="AF23" s="193"/>
      <c r="AG23" s="194"/>
      <c r="AH23" s="195"/>
      <c r="AI23" s="202"/>
      <c r="AJ23" s="202"/>
      <c r="AK23" s="202"/>
      <c r="AL23" s="202"/>
      <c r="AM23" s="202"/>
      <c r="AN23" s="215"/>
      <c r="AO23" s="687"/>
      <c r="AP23" s="202"/>
      <c r="AQ23" s="202"/>
      <c r="AR23" s="202"/>
      <c r="AS23" s="202"/>
      <c r="AT23" s="202"/>
      <c r="AU23" s="202"/>
      <c r="AV23" s="20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7"/>
    </row>
    <row r="24" spans="1:77" ht="14.25" thickBot="1" x14ac:dyDescent="0.2">
      <c r="A24" s="1084"/>
      <c r="B24" s="1058"/>
      <c r="C24" s="1143"/>
      <c r="D24" s="1131"/>
      <c r="E24" s="1133"/>
      <c r="F24" s="1135"/>
      <c r="G24" s="513">
        <v>0.79166666666666663</v>
      </c>
      <c r="H24" s="1070"/>
      <c r="I24" s="704">
        <f t="shared" si="0"/>
        <v>2</v>
      </c>
      <c r="J24" s="680"/>
      <c r="K24" s="198"/>
      <c r="L24" s="198"/>
      <c r="M24" s="198"/>
      <c r="N24" s="198"/>
      <c r="O24" s="198"/>
      <c r="P24" s="198"/>
      <c r="Q24" s="198"/>
      <c r="R24" s="198"/>
      <c r="S24" s="199" t="s">
        <v>268</v>
      </c>
      <c r="T24" s="199" t="s">
        <v>268</v>
      </c>
      <c r="U24" s="198"/>
      <c r="V24" s="198"/>
      <c r="W24" s="198"/>
      <c r="X24" s="198"/>
      <c r="Y24" s="199" t="s">
        <v>268</v>
      </c>
      <c r="Z24" s="199" t="s">
        <v>268</v>
      </c>
      <c r="AA24" s="198"/>
      <c r="AB24" s="198"/>
      <c r="AC24" s="198"/>
      <c r="AD24" s="198"/>
      <c r="AE24" s="200"/>
      <c r="AF24" s="200"/>
      <c r="AG24" s="200"/>
      <c r="AH24" s="200"/>
      <c r="AI24" s="208"/>
      <c r="AJ24" s="208"/>
      <c r="AK24" s="208"/>
      <c r="AL24" s="208"/>
      <c r="AM24" s="208"/>
      <c r="AN24" s="685"/>
      <c r="AO24" s="692"/>
      <c r="AP24" s="208"/>
      <c r="AQ24" s="208"/>
      <c r="AR24" s="208"/>
      <c r="AS24" s="208"/>
      <c r="AT24" s="208"/>
      <c r="AU24" s="208"/>
      <c r="AV24" s="20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201"/>
    </row>
    <row r="25" spans="1:77" x14ac:dyDescent="0.15">
      <c r="A25" s="1084" t="s">
        <v>271</v>
      </c>
      <c r="B25" s="1058"/>
      <c r="C25" s="1128">
        <v>9</v>
      </c>
      <c r="D25" s="1147">
        <v>6</v>
      </c>
      <c r="E25" s="1148" t="s">
        <v>267</v>
      </c>
      <c r="F25" s="1149">
        <v>3</v>
      </c>
      <c r="G25" s="514">
        <v>0.375</v>
      </c>
      <c r="H25" s="1069">
        <v>1</v>
      </c>
      <c r="I25" s="703">
        <f t="shared" si="0"/>
        <v>6</v>
      </c>
      <c r="J25" s="682"/>
      <c r="K25" s="191" t="s">
        <v>268</v>
      </c>
      <c r="L25" s="191" t="s">
        <v>268</v>
      </c>
      <c r="M25" s="191" t="s">
        <v>268</v>
      </c>
      <c r="N25" s="191" t="s">
        <v>268</v>
      </c>
      <c r="O25" s="192"/>
      <c r="P25" s="192"/>
      <c r="Q25" s="191" t="s">
        <v>268</v>
      </c>
      <c r="R25" s="191" t="s">
        <v>268</v>
      </c>
      <c r="S25" s="191" t="s">
        <v>268</v>
      </c>
      <c r="T25" s="191" t="s">
        <v>268</v>
      </c>
      <c r="U25" s="192"/>
      <c r="V25" s="192"/>
      <c r="W25" s="191" t="s">
        <v>268</v>
      </c>
      <c r="X25" s="191" t="s">
        <v>268</v>
      </c>
      <c r="Y25" s="191" t="s">
        <v>268</v>
      </c>
      <c r="Z25" s="191" t="s">
        <v>268</v>
      </c>
      <c r="AA25" s="193"/>
      <c r="AB25" s="193"/>
      <c r="AC25" s="194"/>
      <c r="AD25" s="195"/>
      <c r="AE25" s="209"/>
      <c r="AF25" s="209"/>
      <c r="AG25" s="209"/>
      <c r="AH25" s="209"/>
      <c r="AI25" s="209"/>
      <c r="AJ25" s="209"/>
      <c r="AK25" s="209"/>
      <c r="AL25" s="209"/>
      <c r="AM25" s="209"/>
      <c r="AN25" s="686"/>
      <c r="AO25" s="693"/>
      <c r="AP25" s="209"/>
      <c r="AQ25" s="209"/>
      <c r="AR25" s="209"/>
      <c r="AS25" s="209"/>
      <c r="AT25" s="209"/>
      <c r="AU25" s="209"/>
      <c r="AV25" s="209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4"/>
    </row>
    <row r="26" spans="1:77" ht="14.25" thickBot="1" x14ac:dyDescent="0.2">
      <c r="A26" s="1084"/>
      <c r="B26" s="1058"/>
      <c r="C26" s="1143"/>
      <c r="D26" s="1144"/>
      <c r="E26" s="1145"/>
      <c r="F26" s="1146"/>
      <c r="G26" s="515">
        <v>0.70833333333333337</v>
      </c>
      <c r="H26" s="1070"/>
      <c r="I26" s="704">
        <f t="shared" si="0"/>
        <v>2</v>
      </c>
      <c r="J26" s="683"/>
      <c r="K26" s="198"/>
      <c r="L26" s="198"/>
      <c r="M26" s="198"/>
      <c r="N26" s="198"/>
      <c r="O26" s="199" t="s">
        <v>268</v>
      </c>
      <c r="P26" s="199" t="s">
        <v>268</v>
      </c>
      <c r="Q26" s="198"/>
      <c r="R26" s="198"/>
      <c r="S26" s="198"/>
      <c r="T26" s="198"/>
      <c r="U26" s="199" t="s">
        <v>268</v>
      </c>
      <c r="V26" s="199" t="s">
        <v>268</v>
      </c>
      <c r="W26" s="198"/>
      <c r="X26" s="198"/>
      <c r="Y26" s="198"/>
      <c r="Z26" s="198"/>
      <c r="AA26" s="200"/>
      <c r="AB26" s="200"/>
      <c r="AC26" s="200"/>
      <c r="AD26" s="200"/>
      <c r="AE26" s="205"/>
      <c r="AF26" s="205"/>
      <c r="AG26" s="205"/>
      <c r="AH26" s="205"/>
      <c r="AI26" s="205"/>
      <c r="AJ26" s="205"/>
      <c r="AK26" s="205"/>
      <c r="AL26" s="205"/>
      <c r="AM26" s="205"/>
      <c r="AN26" s="684"/>
      <c r="AO26" s="691"/>
      <c r="AP26" s="205"/>
      <c r="AQ26" s="205"/>
      <c r="AR26" s="205"/>
      <c r="AS26" s="205"/>
      <c r="AT26" s="205"/>
      <c r="AU26" s="205"/>
      <c r="AV26" s="205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7"/>
    </row>
    <row r="27" spans="1:77" x14ac:dyDescent="0.15">
      <c r="A27" s="1084"/>
      <c r="B27" s="1058"/>
      <c r="C27" s="1128">
        <v>10</v>
      </c>
      <c r="D27" s="1130">
        <v>6</v>
      </c>
      <c r="E27" s="1132" t="s">
        <v>267</v>
      </c>
      <c r="F27" s="1134">
        <v>3</v>
      </c>
      <c r="G27" s="512">
        <v>0.45833333333333331</v>
      </c>
      <c r="H27" s="1069">
        <v>2</v>
      </c>
      <c r="I27" s="703">
        <f t="shared" si="0"/>
        <v>6</v>
      </c>
      <c r="J27" s="678"/>
      <c r="K27" s="195"/>
      <c r="L27" s="196"/>
      <c r="M27" s="192"/>
      <c r="N27" s="192"/>
      <c r="O27" s="191" t="s">
        <v>268</v>
      </c>
      <c r="P27" s="191" t="s">
        <v>268</v>
      </c>
      <c r="Q27" s="191" t="s">
        <v>268</v>
      </c>
      <c r="R27" s="191" t="s">
        <v>268</v>
      </c>
      <c r="S27" s="192"/>
      <c r="T27" s="192"/>
      <c r="U27" s="191" t="s">
        <v>268</v>
      </c>
      <c r="V27" s="191" t="s">
        <v>268</v>
      </c>
      <c r="W27" s="191" t="s">
        <v>268</v>
      </c>
      <c r="X27" s="191" t="s">
        <v>268</v>
      </c>
      <c r="Y27" s="192"/>
      <c r="Z27" s="192"/>
      <c r="AA27" s="191" t="s">
        <v>268</v>
      </c>
      <c r="AB27" s="191" t="s">
        <v>268</v>
      </c>
      <c r="AC27" s="191" t="s">
        <v>268</v>
      </c>
      <c r="AD27" s="191" t="s">
        <v>268</v>
      </c>
      <c r="AE27" s="193"/>
      <c r="AF27" s="193"/>
      <c r="AG27" s="194"/>
      <c r="AH27" s="195"/>
      <c r="AI27" s="202"/>
      <c r="AJ27" s="202"/>
      <c r="AK27" s="202"/>
      <c r="AL27" s="202"/>
      <c r="AM27" s="202"/>
      <c r="AN27" s="215"/>
      <c r="AO27" s="687"/>
      <c r="AP27" s="202"/>
      <c r="AQ27" s="202"/>
      <c r="AR27" s="202"/>
      <c r="AS27" s="202"/>
      <c r="AT27" s="202"/>
      <c r="AU27" s="202"/>
      <c r="AV27" s="20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7"/>
    </row>
    <row r="28" spans="1:77" ht="14.25" thickBot="1" x14ac:dyDescent="0.2">
      <c r="A28" s="1094"/>
      <c r="B28" s="1095"/>
      <c r="C28" s="1129"/>
      <c r="D28" s="1131"/>
      <c r="E28" s="1133"/>
      <c r="F28" s="1135"/>
      <c r="G28" s="513">
        <v>0.79166666666666663</v>
      </c>
      <c r="H28" s="1070"/>
      <c r="I28" s="704">
        <f t="shared" si="0"/>
        <v>2</v>
      </c>
      <c r="J28" s="683"/>
      <c r="K28" s="206"/>
      <c r="L28" s="206"/>
      <c r="M28" s="206"/>
      <c r="N28" s="206"/>
      <c r="O28" s="206"/>
      <c r="P28" s="206"/>
      <c r="Q28" s="206"/>
      <c r="R28" s="206"/>
      <c r="S28" s="210" t="s">
        <v>268</v>
      </c>
      <c r="T28" s="210" t="s">
        <v>268</v>
      </c>
      <c r="U28" s="206"/>
      <c r="V28" s="206"/>
      <c r="W28" s="206"/>
      <c r="X28" s="206"/>
      <c r="Y28" s="210" t="s">
        <v>268</v>
      </c>
      <c r="Z28" s="210" t="s">
        <v>268</v>
      </c>
      <c r="AA28" s="206"/>
      <c r="AB28" s="206"/>
      <c r="AC28" s="206"/>
      <c r="AD28" s="206"/>
      <c r="AE28" s="211"/>
      <c r="AF28" s="211"/>
      <c r="AG28" s="211"/>
      <c r="AH28" s="211"/>
      <c r="AI28" s="205"/>
      <c r="AJ28" s="205"/>
      <c r="AK28" s="205"/>
      <c r="AL28" s="205"/>
      <c r="AM28" s="205"/>
      <c r="AN28" s="684"/>
      <c r="AO28" s="691"/>
      <c r="AP28" s="205"/>
      <c r="AQ28" s="205"/>
      <c r="AR28" s="205"/>
      <c r="AS28" s="205"/>
      <c r="AT28" s="205"/>
      <c r="AU28" s="205"/>
      <c r="AV28" s="205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7"/>
    </row>
    <row r="29" spans="1:77" ht="14.25" thickBot="1" x14ac:dyDescent="0.2">
      <c r="A29" s="70"/>
      <c r="B29" s="70"/>
      <c r="C29" s="70"/>
      <c r="D29" s="212">
        <f>SUM(D9:D28)</f>
        <v>50</v>
      </c>
      <c r="E29" s="212"/>
      <c r="F29" s="212"/>
      <c r="G29" s="213"/>
      <c r="H29" s="213"/>
      <c r="I29" s="709" t="s">
        <v>272</v>
      </c>
      <c r="J29" s="687">
        <f t="shared" ref="J29:AI30" si="1">IF(J11="○",$D$9)+IF(J9="○",$D$11)+IF(J13="○",$D$13)+IF(J15="○",$D$15)+IF(J17="○",$D$17)+IF(J19="○",$D$19)+IF(J21="○",$D$21)+IF(J23="○",$D$23)+IF(J25="○",$D$25)+IF(J27="○",$D$27)</f>
        <v>0</v>
      </c>
      <c r="K29" s="202">
        <f t="shared" si="1"/>
        <v>25</v>
      </c>
      <c r="L29" s="202">
        <f t="shared" si="1"/>
        <v>25</v>
      </c>
      <c r="M29" s="202">
        <f t="shared" si="1"/>
        <v>25</v>
      </c>
      <c r="N29" s="202">
        <f t="shared" si="1"/>
        <v>25</v>
      </c>
      <c r="O29" s="202">
        <f t="shared" si="1"/>
        <v>25</v>
      </c>
      <c r="P29" s="202">
        <f t="shared" si="1"/>
        <v>25</v>
      </c>
      <c r="Q29" s="202">
        <f t="shared" si="1"/>
        <v>50</v>
      </c>
      <c r="R29" s="202">
        <f t="shared" si="1"/>
        <v>50</v>
      </c>
      <c r="S29" s="202">
        <f t="shared" si="1"/>
        <v>25</v>
      </c>
      <c r="T29" s="202">
        <f t="shared" si="1"/>
        <v>25</v>
      </c>
      <c r="U29" s="202">
        <f t="shared" si="1"/>
        <v>25</v>
      </c>
      <c r="V29" s="202">
        <f t="shared" si="1"/>
        <v>25</v>
      </c>
      <c r="W29" s="202">
        <f t="shared" si="1"/>
        <v>50</v>
      </c>
      <c r="X29" s="202">
        <f t="shared" si="1"/>
        <v>50</v>
      </c>
      <c r="Y29" s="202">
        <f t="shared" si="1"/>
        <v>25</v>
      </c>
      <c r="Z29" s="202">
        <f t="shared" si="1"/>
        <v>25</v>
      </c>
      <c r="AA29" s="202">
        <f t="shared" si="1"/>
        <v>25</v>
      </c>
      <c r="AB29" s="202">
        <f t="shared" si="1"/>
        <v>25</v>
      </c>
      <c r="AC29" s="202">
        <f t="shared" si="1"/>
        <v>25</v>
      </c>
      <c r="AD29" s="202">
        <f t="shared" si="1"/>
        <v>25</v>
      </c>
      <c r="AE29" s="202">
        <f t="shared" si="1"/>
        <v>0</v>
      </c>
      <c r="AF29" s="202">
        <f t="shared" si="1"/>
        <v>0</v>
      </c>
      <c r="AG29" s="202">
        <f t="shared" si="1"/>
        <v>0</v>
      </c>
      <c r="AH29" s="202">
        <f t="shared" si="1"/>
        <v>0</v>
      </c>
      <c r="AI29" s="202">
        <f t="shared" si="1"/>
        <v>0</v>
      </c>
      <c r="AJ29" s="202">
        <f>IF(AJ11="○",$D$9)+IF(AJ9="○",$D$11)+IF(AJ13="○",$D$13)+IF(AJ15="○",$D$15)+IF(AJ17="○",$D$17)+IF(AJ19="○",$D$19)+IF(AJ21="○",$D$21)+IF(AJ23="○",$D$23)+IF(AJ25="○",$D$25)+IF(AJ27="○",$D$27)</f>
        <v>0</v>
      </c>
      <c r="AK29" s="202">
        <f t="shared" ref="AK29:BY30" si="2">IF(AK11="○",$D$9)+IF(AK9="○",$D$11)+IF(AK13="○",$D$13)+IF(AK15="○",$D$15)+IF(AK17="○",$D$17)+IF(AK19="○",$D$19)+IF(AK21="○",$D$21)+IF(AK23="○",$D$23)+IF(AK25="○",$D$25)+IF(AK27="○",$D$27)</f>
        <v>0</v>
      </c>
      <c r="AL29" s="202">
        <f t="shared" si="2"/>
        <v>0</v>
      </c>
      <c r="AM29" s="202">
        <f t="shared" si="2"/>
        <v>0</v>
      </c>
      <c r="AN29" s="215">
        <f t="shared" si="2"/>
        <v>0</v>
      </c>
      <c r="AO29" s="687">
        <f t="shared" si="2"/>
        <v>0</v>
      </c>
      <c r="AP29" s="202">
        <f t="shared" si="2"/>
        <v>0</v>
      </c>
      <c r="AQ29" s="202">
        <f t="shared" si="2"/>
        <v>0</v>
      </c>
      <c r="AR29" s="202">
        <f t="shared" si="2"/>
        <v>0</v>
      </c>
      <c r="AS29" s="202">
        <f t="shared" si="2"/>
        <v>0</v>
      </c>
      <c r="AT29" s="202">
        <f t="shared" si="2"/>
        <v>0</v>
      </c>
      <c r="AU29" s="202">
        <f t="shared" si="2"/>
        <v>0</v>
      </c>
      <c r="AV29" s="202">
        <f t="shared" si="2"/>
        <v>0</v>
      </c>
      <c r="AW29" s="202">
        <f t="shared" si="2"/>
        <v>0</v>
      </c>
      <c r="AX29" s="202">
        <f t="shared" si="2"/>
        <v>0</v>
      </c>
      <c r="AY29" s="202">
        <f t="shared" si="2"/>
        <v>0</v>
      </c>
      <c r="AZ29" s="202">
        <f t="shared" si="2"/>
        <v>0</v>
      </c>
      <c r="BA29" s="202">
        <f t="shared" si="2"/>
        <v>0</v>
      </c>
      <c r="BB29" s="202">
        <f t="shared" si="2"/>
        <v>0</v>
      </c>
      <c r="BC29" s="202">
        <f t="shared" si="2"/>
        <v>0</v>
      </c>
      <c r="BD29" s="202">
        <f t="shared" si="2"/>
        <v>0</v>
      </c>
      <c r="BE29" s="202">
        <f t="shared" si="2"/>
        <v>0</v>
      </c>
      <c r="BF29" s="202">
        <f t="shared" si="2"/>
        <v>0</v>
      </c>
      <c r="BG29" s="202">
        <f t="shared" si="2"/>
        <v>0</v>
      </c>
      <c r="BH29" s="202">
        <f t="shared" si="2"/>
        <v>0</v>
      </c>
      <c r="BI29" s="202">
        <f t="shared" si="2"/>
        <v>0</v>
      </c>
      <c r="BJ29" s="202">
        <f t="shared" si="2"/>
        <v>0</v>
      </c>
      <c r="BK29" s="202">
        <f t="shared" si="2"/>
        <v>0</v>
      </c>
      <c r="BL29" s="202">
        <f t="shared" si="2"/>
        <v>0</v>
      </c>
      <c r="BM29" s="202">
        <f t="shared" si="2"/>
        <v>0</v>
      </c>
      <c r="BN29" s="202">
        <f t="shared" si="2"/>
        <v>0</v>
      </c>
      <c r="BO29" s="202">
        <f t="shared" si="2"/>
        <v>0</v>
      </c>
      <c r="BP29" s="202">
        <f t="shared" si="2"/>
        <v>0</v>
      </c>
      <c r="BQ29" s="202">
        <f t="shared" si="2"/>
        <v>0</v>
      </c>
      <c r="BR29" s="202">
        <f t="shared" si="2"/>
        <v>0</v>
      </c>
      <c r="BS29" s="202">
        <f t="shared" si="2"/>
        <v>0</v>
      </c>
      <c r="BT29" s="202">
        <f t="shared" si="2"/>
        <v>0</v>
      </c>
      <c r="BU29" s="202">
        <f t="shared" si="2"/>
        <v>0</v>
      </c>
      <c r="BV29" s="202">
        <f t="shared" si="2"/>
        <v>0</v>
      </c>
      <c r="BW29" s="202">
        <f t="shared" si="2"/>
        <v>0</v>
      </c>
      <c r="BX29" s="202">
        <f t="shared" si="2"/>
        <v>0</v>
      </c>
      <c r="BY29" s="215">
        <f t="shared" si="2"/>
        <v>0</v>
      </c>
    </row>
    <row r="30" spans="1:77" ht="14.25" thickBot="1" x14ac:dyDescent="0.2">
      <c r="A30" s="70"/>
      <c r="B30" s="70"/>
      <c r="C30" s="70"/>
      <c r="D30" s="212"/>
      <c r="E30" s="212"/>
      <c r="F30" s="212"/>
      <c r="G30" s="213"/>
      <c r="H30" s="213"/>
      <c r="I30" s="708" t="s">
        <v>164</v>
      </c>
      <c r="J30" s="688">
        <f t="shared" si="1"/>
        <v>0</v>
      </c>
      <c r="K30" s="217">
        <f t="shared" si="1"/>
        <v>0</v>
      </c>
      <c r="L30" s="217">
        <f t="shared" si="1"/>
        <v>0</v>
      </c>
      <c r="M30" s="217">
        <f t="shared" si="1"/>
        <v>0</v>
      </c>
      <c r="N30" s="217">
        <f t="shared" si="1"/>
        <v>0</v>
      </c>
      <c r="O30" s="217">
        <f t="shared" si="1"/>
        <v>25</v>
      </c>
      <c r="P30" s="217">
        <f t="shared" si="1"/>
        <v>25</v>
      </c>
      <c r="Q30" s="217">
        <f t="shared" si="1"/>
        <v>0</v>
      </c>
      <c r="R30" s="217">
        <f t="shared" si="1"/>
        <v>0</v>
      </c>
      <c r="S30" s="217">
        <f t="shared" si="1"/>
        <v>25</v>
      </c>
      <c r="T30" s="217">
        <f t="shared" si="1"/>
        <v>25</v>
      </c>
      <c r="U30" s="217">
        <f t="shared" si="1"/>
        <v>25</v>
      </c>
      <c r="V30" s="217">
        <f t="shared" si="1"/>
        <v>25</v>
      </c>
      <c r="W30" s="217">
        <f t="shared" si="1"/>
        <v>0</v>
      </c>
      <c r="X30" s="217">
        <f t="shared" si="1"/>
        <v>0</v>
      </c>
      <c r="Y30" s="217">
        <f t="shared" si="1"/>
        <v>25</v>
      </c>
      <c r="Z30" s="217">
        <f t="shared" si="1"/>
        <v>25</v>
      </c>
      <c r="AA30" s="217">
        <f t="shared" si="1"/>
        <v>0</v>
      </c>
      <c r="AB30" s="217">
        <f t="shared" si="1"/>
        <v>0</v>
      </c>
      <c r="AC30" s="217">
        <f t="shared" si="1"/>
        <v>0</v>
      </c>
      <c r="AD30" s="217">
        <f t="shared" si="1"/>
        <v>0</v>
      </c>
      <c r="AE30" s="217">
        <f t="shared" si="1"/>
        <v>0</v>
      </c>
      <c r="AF30" s="217">
        <f t="shared" si="1"/>
        <v>0</v>
      </c>
      <c r="AG30" s="217">
        <f t="shared" si="1"/>
        <v>0</v>
      </c>
      <c r="AH30" s="217">
        <f t="shared" si="1"/>
        <v>0</v>
      </c>
      <c r="AI30" s="217">
        <f t="shared" si="1"/>
        <v>0</v>
      </c>
      <c r="AJ30" s="217">
        <f>IF(AJ12="○",$D$9)+IF(AJ10="○",$D$11)+IF(AJ14="○",$D$13)+IF(AJ16="○",$D$15)+IF(AJ18="○",$D$17)+IF(AJ20="○",$D$19)+IF(AJ22="○",$D$21)+IF(AJ24="○",$D$23)+IF(AJ26="○",$D$25)+IF(AJ28="○",$D$27)</f>
        <v>0</v>
      </c>
      <c r="AK30" s="217">
        <f t="shared" si="2"/>
        <v>0</v>
      </c>
      <c r="AL30" s="217">
        <f t="shared" si="2"/>
        <v>0</v>
      </c>
      <c r="AM30" s="217">
        <f t="shared" si="2"/>
        <v>0</v>
      </c>
      <c r="AN30" s="218">
        <f t="shared" si="2"/>
        <v>0</v>
      </c>
      <c r="AO30" s="688">
        <f t="shared" si="2"/>
        <v>0</v>
      </c>
      <c r="AP30" s="217">
        <f t="shared" si="2"/>
        <v>0</v>
      </c>
      <c r="AQ30" s="217">
        <f t="shared" si="2"/>
        <v>0</v>
      </c>
      <c r="AR30" s="217">
        <f t="shared" si="2"/>
        <v>0</v>
      </c>
      <c r="AS30" s="217">
        <f t="shared" si="2"/>
        <v>0</v>
      </c>
      <c r="AT30" s="217">
        <f t="shared" si="2"/>
        <v>0</v>
      </c>
      <c r="AU30" s="217">
        <f t="shared" si="2"/>
        <v>0</v>
      </c>
      <c r="AV30" s="217">
        <f t="shared" si="2"/>
        <v>0</v>
      </c>
      <c r="AW30" s="217">
        <f t="shared" si="2"/>
        <v>0</v>
      </c>
      <c r="AX30" s="217">
        <f t="shared" si="2"/>
        <v>0</v>
      </c>
      <c r="AY30" s="217">
        <f t="shared" si="2"/>
        <v>0</v>
      </c>
      <c r="AZ30" s="217">
        <f t="shared" si="2"/>
        <v>0</v>
      </c>
      <c r="BA30" s="217">
        <f t="shared" si="2"/>
        <v>0</v>
      </c>
      <c r="BB30" s="217">
        <f t="shared" si="2"/>
        <v>0</v>
      </c>
      <c r="BC30" s="217">
        <f t="shared" si="2"/>
        <v>0</v>
      </c>
      <c r="BD30" s="217">
        <f t="shared" si="2"/>
        <v>0</v>
      </c>
      <c r="BE30" s="217">
        <f t="shared" si="2"/>
        <v>0</v>
      </c>
      <c r="BF30" s="217">
        <f t="shared" si="2"/>
        <v>0</v>
      </c>
      <c r="BG30" s="217">
        <f t="shared" si="2"/>
        <v>0</v>
      </c>
      <c r="BH30" s="217">
        <f t="shared" si="2"/>
        <v>0</v>
      </c>
      <c r="BI30" s="217">
        <f t="shared" si="2"/>
        <v>0</v>
      </c>
      <c r="BJ30" s="217">
        <f t="shared" si="2"/>
        <v>0</v>
      </c>
      <c r="BK30" s="217">
        <f t="shared" si="2"/>
        <v>0</v>
      </c>
      <c r="BL30" s="217">
        <f t="shared" si="2"/>
        <v>0</v>
      </c>
      <c r="BM30" s="217">
        <f t="shared" si="2"/>
        <v>0</v>
      </c>
      <c r="BN30" s="217">
        <f t="shared" si="2"/>
        <v>0</v>
      </c>
      <c r="BO30" s="217">
        <f t="shared" si="2"/>
        <v>0</v>
      </c>
      <c r="BP30" s="217">
        <f t="shared" si="2"/>
        <v>0</v>
      </c>
      <c r="BQ30" s="217">
        <f t="shared" si="2"/>
        <v>0</v>
      </c>
      <c r="BR30" s="217">
        <f t="shared" si="2"/>
        <v>0</v>
      </c>
      <c r="BS30" s="217">
        <f t="shared" si="2"/>
        <v>0</v>
      </c>
      <c r="BT30" s="217">
        <f t="shared" si="2"/>
        <v>0</v>
      </c>
      <c r="BU30" s="217">
        <f t="shared" si="2"/>
        <v>0</v>
      </c>
      <c r="BV30" s="217">
        <f t="shared" si="2"/>
        <v>0</v>
      </c>
      <c r="BW30" s="217">
        <f t="shared" si="2"/>
        <v>0</v>
      </c>
      <c r="BX30" s="217">
        <f t="shared" si="2"/>
        <v>0</v>
      </c>
      <c r="BY30" s="218">
        <f t="shared" si="2"/>
        <v>0</v>
      </c>
    </row>
    <row r="31" spans="1:77" x14ac:dyDescent="0.15">
      <c r="A31" s="70"/>
      <c r="B31" s="70"/>
      <c r="C31" s="70"/>
      <c r="D31" s="212"/>
      <c r="E31" s="212"/>
      <c r="F31" s="212"/>
      <c r="G31" s="213"/>
      <c r="H31" s="213"/>
      <c r="I31" s="212"/>
      <c r="J31" s="1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</row>
    <row r="32" spans="1:77" ht="14.25" thickBot="1" x14ac:dyDescent="0.2"/>
    <row r="33" spans="1:77" x14ac:dyDescent="0.15">
      <c r="A33" s="1136" t="s">
        <v>273</v>
      </c>
      <c r="B33" s="1137"/>
      <c r="C33" s="1137"/>
      <c r="D33" s="1137"/>
      <c r="E33" s="1137"/>
      <c r="F33" s="1137"/>
      <c r="G33" s="1137"/>
      <c r="H33" s="1138"/>
      <c r="I33" s="699" t="s">
        <v>254</v>
      </c>
      <c r="J33" s="1142">
        <v>0</v>
      </c>
      <c r="K33" s="1127"/>
      <c r="L33" s="1124">
        <v>4.1666666666666664E-2</v>
      </c>
      <c r="M33" s="1127"/>
      <c r="N33" s="1124">
        <v>8.3333333333333329E-2</v>
      </c>
      <c r="O33" s="1127"/>
      <c r="P33" s="1124">
        <v>0.125</v>
      </c>
      <c r="Q33" s="1127"/>
      <c r="R33" s="1124">
        <v>0.16666666666666699</v>
      </c>
      <c r="S33" s="1127"/>
      <c r="T33" s="1124">
        <v>0.20833333333333301</v>
      </c>
      <c r="U33" s="1127"/>
      <c r="V33" s="1124">
        <v>0.25</v>
      </c>
      <c r="W33" s="1127"/>
      <c r="X33" s="1124">
        <v>0.29166666666666702</v>
      </c>
      <c r="Y33" s="1127"/>
      <c r="Z33" s="1124">
        <v>0.33333333333333298</v>
      </c>
      <c r="AA33" s="1127"/>
      <c r="AB33" s="1124">
        <v>0.375</v>
      </c>
      <c r="AC33" s="1127"/>
      <c r="AD33" s="1124">
        <v>0.41666666666666702</v>
      </c>
      <c r="AE33" s="1127"/>
      <c r="AF33" s="1124">
        <v>0.45833333333333298</v>
      </c>
      <c r="AG33" s="1127"/>
      <c r="AH33" s="1124">
        <v>0.5</v>
      </c>
      <c r="AI33" s="1127"/>
      <c r="AJ33" s="1124">
        <v>0.54166666666666696</v>
      </c>
      <c r="AK33" s="1127"/>
      <c r="AL33" s="1124">
        <v>0.58333333333333304</v>
      </c>
      <c r="AM33" s="1127"/>
      <c r="AN33" s="1124">
        <v>0.625</v>
      </c>
      <c r="AO33" s="1127"/>
      <c r="AP33" s="1124">
        <v>0.66666666666666696</v>
      </c>
      <c r="AQ33" s="1127"/>
      <c r="AR33" s="1124">
        <v>0.70833333333333304</v>
      </c>
      <c r="AS33" s="1127"/>
      <c r="AT33" s="1124">
        <v>0.75</v>
      </c>
      <c r="AU33" s="1127"/>
      <c r="AV33" s="1124">
        <v>0.79166666666666696</v>
      </c>
      <c r="AW33" s="1127"/>
      <c r="AX33" s="1124">
        <v>0.83333333333333304</v>
      </c>
      <c r="AY33" s="1127"/>
      <c r="AZ33" s="1124">
        <v>0.875</v>
      </c>
      <c r="BA33" s="1127"/>
      <c r="BB33" s="1124">
        <v>0.91666666666666696</v>
      </c>
      <c r="BC33" s="1127"/>
      <c r="BD33" s="1124">
        <v>0.95833333333333304</v>
      </c>
      <c r="BE33" s="1127"/>
      <c r="BF33" s="1124">
        <v>1</v>
      </c>
      <c r="BG33" s="1127"/>
      <c r="BH33" s="1124">
        <v>1.0416666666666701</v>
      </c>
      <c r="BI33" s="1127"/>
      <c r="BJ33" s="1124">
        <v>1.0833333333333299</v>
      </c>
      <c r="BK33" s="1127"/>
      <c r="BL33" s="1124">
        <v>1.125</v>
      </c>
      <c r="BM33" s="1127"/>
      <c r="BN33" s="1124">
        <v>1.1666666666666701</v>
      </c>
      <c r="BO33" s="1127"/>
      <c r="BP33" s="1124">
        <v>1.2083333333333299</v>
      </c>
      <c r="BQ33" s="1127"/>
      <c r="BR33" s="1124">
        <v>1.25</v>
      </c>
      <c r="BS33" s="1127"/>
      <c r="BT33" s="1124">
        <v>1.2916666666666701</v>
      </c>
      <c r="BU33" s="1127"/>
      <c r="BV33" s="1124">
        <v>1.3333333333333299</v>
      </c>
      <c r="BW33" s="1127"/>
      <c r="BX33" s="1124">
        <v>1.375</v>
      </c>
      <c r="BY33" s="1125"/>
    </row>
    <row r="34" spans="1:77" ht="14.25" thickBot="1" x14ac:dyDescent="0.2">
      <c r="A34" s="1139"/>
      <c r="B34" s="1140"/>
      <c r="C34" s="1140"/>
      <c r="D34" s="1140"/>
      <c r="E34" s="1140"/>
      <c r="F34" s="1140"/>
      <c r="G34" s="1140"/>
      <c r="H34" s="1141"/>
      <c r="I34" s="700" t="s">
        <v>255</v>
      </c>
      <c r="J34" s="1126">
        <v>0.375</v>
      </c>
      <c r="K34" s="1105"/>
      <c r="L34" s="1104">
        <v>0.41666666666666669</v>
      </c>
      <c r="M34" s="1105"/>
      <c r="N34" s="1104">
        <v>0.45833333333333298</v>
      </c>
      <c r="O34" s="1105"/>
      <c r="P34" s="1104">
        <v>0.5</v>
      </c>
      <c r="Q34" s="1105"/>
      <c r="R34" s="1104">
        <v>0.54166666666666696</v>
      </c>
      <c r="S34" s="1105"/>
      <c r="T34" s="1104">
        <v>0.58333333333333304</v>
      </c>
      <c r="U34" s="1105"/>
      <c r="V34" s="1104">
        <v>0.625</v>
      </c>
      <c r="W34" s="1105"/>
      <c r="X34" s="1104">
        <v>0.66666666666666696</v>
      </c>
      <c r="Y34" s="1105"/>
      <c r="Z34" s="1104">
        <v>0.70833333333333304</v>
      </c>
      <c r="AA34" s="1105"/>
      <c r="AB34" s="1104">
        <v>0.75</v>
      </c>
      <c r="AC34" s="1105"/>
      <c r="AD34" s="1104">
        <v>0.79166666666666696</v>
      </c>
      <c r="AE34" s="1105"/>
      <c r="AF34" s="1104">
        <v>0.83333333333333404</v>
      </c>
      <c r="AG34" s="1105"/>
      <c r="AH34" s="1104">
        <v>0.875</v>
      </c>
      <c r="AI34" s="1105"/>
      <c r="AJ34" s="1104">
        <v>0.91666666666666696</v>
      </c>
      <c r="AK34" s="1105"/>
      <c r="AL34" s="1104">
        <v>0.95833333333333404</v>
      </c>
      <c r="AM34" s="1105"/>
      <c r="AN34" s="1104">
        <v>1</v>
      </c>
      <c r="AO34" s="1105"/>
      <c r="AP34" s="1104">
        <v>1.0416666666666701</v>
      </c>
      <c r="AQ34" s="1105"/>
      <c r="AR34" s="1104">
        <v>1.0833333333333299</v>
      </c>
      <c r="AS34" s="1105"/>
      <c r="AT34" s="1104">
        <v>1.125</v>
      </c>
      <c r="AU34" s="1105"/>
      <c r="AV34" s="1104">
        <v>1.1666666666666701</v>
      </c>
      <c r="AW34" s="1105"/>
      <c r="AX34" s="1104">
        <v>1.2083333333333299</v>
      </c>
      <c r="AY34" s="1105"/>
      <c r="AZ34" s="1104">
        <v>1.25</v>
      </c>
      <c r="BA34" s="1105"/>
      <c r="BB34" s="1104">
        <v>1.2916666666666701</v>
      </c>
      <c r="BC34" s="1105"/>
      <c r="BD34" s="1104">
        <v>1.3333333333333299</v>
      </c>
      <c r="BE34" s="1105"/>
      <c r="BF34" s="1104">
        <v>1.375</v>
      </c>
      <c r="BG34" s="1105"/>
      <c r="BH34" s="1104">
        <v>1.4166666666666701</v>
      </c>
      <c r="BI34" s="1105"/>
      <c r="BJ34" s="1104">
        <v>1.4583333333333299</v>
      </c>
      <c r="BK34" s="1105"/>
      <c r="BL34" s="1104">
        <v>1.5</v>
      </c>
      <c r="BM34" s="1105"/>
      <c r="BN34" s="1104">
        <v>1.5416666666666701</v>
      </c>
      <c r="BO34" s="1105"/>
      <c r="BP34" s="1104">
        <v>1.5833333333333299</v>
      </c>
      <c r="BQ34" s="1105"/>
      <c r="BR34" s="1104">
        <v>1.625</v>
      </c>
      <c r="BS34" s="1105"/>
      <c r="BT34" s="1104">
        <v>1.6666666666666701</v>
      </c>
      <c r="BU34" s="1105"/>
      <c r="BV34" s="1104">
        <v>1.7083333333333299</v>
      </c>
      <c r="BW34" s="1105"/>
      <c r="BX34" s="1104">
        <v>1.75</v>
      </c>
      <c r="BY34" s="1106"/>
    </row>
    <row r="35" spans="1:77" x14ac:dyDescent="0.15">
      <c r="A35" s="1092" t="s">
        <v>256</v>
      </c>
      <c r="B35" s="1093"/>
      <c r="C35" s="1107" t="s">
        <v>257</v>
      </c>
      <c r="D35" s="1109" t="s">
        <v>258</v>
      </c>
      <c r="E35" s="1111"/>
      <c r="F35" s="1103" t="s">
        <v>259</v>
      </c>
      <c r="G35" s="236" t="s">
        <v>260</v>
      </c>
      <c r="H35" s="1111" t="s">
        <v>261</v>
      </c>
      <c r="I35" s="701" t="s">
        <v>262</v>
      </c>
      <c r="J35" s="1117"/>
      <c r="K35" s="1118"/>
      <c r="L35" s="1118"/>
      <c r="M35" s="1118"/>
      <c r="N35" s="1118"/>
      <c r="O35" s="1118"/>
      <c r="P35" s="1118"/>
      <c r="Q35" s="1118"/>
      <c r="R35" s="1118"/>
      <c r="S35" s="1118"/>
      <c r="T35" s="1118"/>
      <c r="U35" s="1118"/>
      <c r="V35" s="1118"/>
      <c r="W35" s="1118"/>
      <c r="X35" s="1118"/>
      <c r="Y35" s="1118"/>
      <c r="Z35" s="1118"/>
      <c r="AA35" s="1118"/>
      <c r="AB35" s="1118"/>
      <c r="AC35" s="1118"/>
      <c r="AD35" s="1118"/>
      <c r="AE35" s="1118"/>
      <c r="AF35" s="1118"/>
      <c r="AG35" s="1118"/>
      <c r="AH35" s="1118"/>
      <c r="AI35" s="1118"/>
      <c r="AJ35" s="1118"/>
      <c r="AK35" s="1118"/>
      <c r="AL35" s="1118"/>
      <c r="AM35" s="1118"/>
      <c r="AN35" s="1119"/>
      <c r="AO35" s="1117"/>
      <c r="AP35" s="1118"/>
      <c r="AQ35" s="1118"/>
      <c r="AR35" s="1118"/>
      <c r="AS35" s="1118"/>
      <c r="AT35" s="1118"/>
      <c r="AU35" s="1118"/>
      <c r="AV35" s="1118"/>
      <c r="AW35" s="1118"/>
      <c r="AX35" s="1118"/>
      <c r="AY35" s="1118"/>
      <c r="AZ35" s="1118"/>
      <c r="BA35" s="1118"/>
      <c r="BB35" s="1118"/>
      <c r="BC35" s="1118"/>
      <c r="BD35" s="1118"/>
      <c r="BE35" s="1118"/>
      <c r="BF35" s="1118"/>
      <c r="BG35" s="1118"/>
      <c r="BH35" s="1118"/>
      <c r="BI35" s="1118"/>
      <c r="BJ35" s="1118"/>
      <c r="BK35" s="1118"/>
      <c r="BL35" s="1118"/>
      <c r="BM35" s="1118"/>
      <c r="BN35" s="1118"/>
      <c r="BO35" s="1118"/>
      <c r="BP35" s="1118"/>
      <c r="BQ35" s="1118"/>
      <c r="BR35" s="1118"/>
      <c r="BS35" s="1118"/>
      <c r="BT35" s="1118"/>
      <c r="BU35" s="1118"/>
      <c r="BV35" s="1118"/>
      <c r="BW35" s="1118"/>
      <c r="BX35" s="1118"/>
      <c r="BY35" s="1119"/>
    </row>
    <row r="36" spans="1:77" ht="14.25" thickBot="1" x14ac:dyDescent="0.2">
      <c r="A36" s="1094"/>
      <c r="B36" s="1095"/>
      <c r="C36" s="1108"/>
      <c r="D36" s="1110"/>
      <c r="E36" s="1112"/>
      <c r="F36" s="1098"/>
      <c r="G36" s="235" t="s">
        <v>263</v>
      </c>
      <c r="H36" s="1123"/>
      <c r="I36" s="702" t="s">
        <v>264</v>
      </c>
      <c r="J36" s="1120"/>
      <c r="K36" s="1121"/>
      <c r="L36" s="1121"/>
      <c r="M36" s="1121"/>
      <c r="N36" s="1121"/>
      <c r="O36" s="1121"/>
      <c r="P36" s="1121"/>
      <c r="Q36" s="1121"/>
      <c r="R36" s="1121"/>
      <c r="S36" s="1121"/>
      <c r="T36" s="1121"/>
      <c r="U36" s="1121"/>
      <c r="V36" s="1121"/>
      <c r="W36" s="1121"/>
      <c r="X36" s="1121"/>
      <c r="Y36" s="1121"/>
      <c r="Z36" s="1121"/>
      <c r="AA36" s="1121"/>
      <c r="AB36" s="1121"/>
      <c r="AC36" s="1121"/>
      <c r="AD36" s="1121"/>
      <c r="AE36" s="1121"/>
      <c r="AF36" s="1121"/>
      <c r="AG36" s="1121"/>
      <c r="AH36" s="1121"/>
      <c r="AI36" s="1121"/>
      <c r="AJ36" s="1121"/>
      <c r="AK36" s="1121"/>
      <c r="AL36" s="1121"/>
      <c r="AM36" s="1121"/>
      <c r="AN36" s="1122"/>
      <c r="AO36" s="1120"/>
      <c r="AP36" s="1121"/>
      <c r="AQ36" s="1121"/>
      <c r="AR36" s="1121"/>
      <c r="AS36" s="1121"/>
      <c r="AT36" s="1121"/>
      <c r="AU36" s="1121"/>
      <c r="AV36" s="1121"/>
      <c r="AW36" s="1121"/>
      <c r="AX36" s="1121"/>
      <c r="AY36" s="1121"/>
      <c r="AZ36" s="1121"/>
      <c r="BA36" s="1121"/>
      <c r="BB36" s="1121"/>
      <c r="BC36" s="1121"/>
      <c r="BD36" s="1121"/>
      <c r="BE36" s="1121"/>
      <c r="BF36" s="1121"/>
      <c r="BG36" s="1121"/>
      <c r="BH36" s="1121"/>
      <c r="BI36" s="1121"/>
      <c r="BJ36" s="1121"/>
      <c r="BK36" s="1121"/>
      <c r="BL36" s="1121"/>
      <c r="BM36" s="1121"/>
      <c r="BN36" s="1121"/>
      <c r="BO36" s="1121"/>
      <c r="BP36" s="1121"/>
      <c r="BQ36" s="1121"/>
      <c r="BR36" s="1121"/>
      <c r="BS36" s="1121"/>
      <c r="BT36" s="1121"/>
      <c r="BU36" s="1121"/>
      <c r="BV36" s="1121"/>
      <c r="BW36" s="1121"/>
      <c r="BX36" s="1121"/>
      <c r="BY36" s="1122"/>
    </row>
    <row r="37" spans="1:77" x14ac:dyDescent="0.15">
      <c r="A37" s="1092" t="s">
        <v>265</v>
      </c>
      <c r="B37" s="1093" t="s">
        <v>266</v>
      </c>
      <c r="C37" s="1088">
        <v>1</v>
      </c>
      <c r="D37" s="1067">
        <v>7</v>
      </c>
      <c r="E37" s="1091" t="s">
        <v>267</v>
      </c>
      <c r="F37" s="1067">
        <v>3</v>
      </c>
      <c r="G37" s="508">
        <v>0.375</v>
      </c>
      <c r="H37" s="1069">
        <v>1</v>
      </c>
      <c r="I37" s="703">
        <f>COUNTIF(J37:BY37,"○")*30/60</f>
        <v>6</v>
      </c>
      <c r="J37" s="694"/>
      <c r="K37" s="194"/>
      <c r="L37" s="194"/>
      <c r="M37" s="194"/>
      <c r="N37" s="194"/>
      <c r="O37" s="193"/>
      <c r="P37" s="193"/>
      <c r="Q37" s="194"/>
      <c r="R37" s="194"/>
      <c r="S37" s="194"/>
      <c r="T37" s="194"/>
      <c r="U37" s="193"/>
      <c r="V37" s="193"/>
      <c r="W37" s="194"/>
      <c r="X37" s="194"/>
      <c r="Y37" s="194"/>
      <c r="Z37" s="194"/>
      <c r="AA37" s="193"/>
      <c r="AB37" s="193"/>
      <c r="AC37" s="191" t="s">
        <v>268</v>
      </c>
      <c r="AD37" s="191" t="s">
        <v>268</v>
      </c>
      <c r="AE37" s="191" t="s">
        <v>268</v>
      </c>
      <c r="AF37" s="191" t="s">
        <v>268</v>
      </c>
      <c r="AG37" s="192"/>
      <c r="AH37" s="192"/>
      <c r="AI37" s="191" t="s">
        <v>268</v>
      </c>
      <c r="AJ37" s="191" t="s">
        <v>268</v>
      </c>
      <c r="AK37" s="191" t="s">
        <v>268</v>
      </c>
      <c r="AL37" s="191" t="s">
        <v>268</v>
      </c>
      <c r="AM37" s="192"/>
      <c r="AN37" s="197"/>
      <c r="AO37" s="710" t="s">
        <v>268</v>
      </c>
      <c r="AP37" s="191" t="s">
        <v>268</v>
      </c>
      <c r="AQ37" s="191" t="s">
        <v>268</v>
      </c>
      <c r="AR37" s="191" t="s">
        <v>268</v>
      </c>
      <c r="AS37" s="193"/>
      <c r="AT37" s="193"/>
      <c r="AU37" s="194"/>
      <c r="AV37" s="195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7"/>
    </row>
    <row r="38" spans="1:77" ht="14.25" thickBot="1" x14ac:dyDescent="0.2">
      <c r="A38" s="1084"/>
      <c r="B38" s="1058"/>
      <c r="C38" s="1088"/>
      <c r="D38" s="1067"/>
      <c r="E38" s="1091"/>
      <c r="F38" s="1067"/>
      <c r="G38" s="509">
        <v>0.70833333333333337</v>
      </c>
      <c r="H38" s="1070"/>
      <c r="I38" s="704">
        <f t="shared" ref="I38:I56" si="3">COUNTIF(J38:BY38,"○")*30/60</f>
        <v>2</v>
      </c>
      <c r="J38" s="690"/>
      <c r="K38" s="200"/>
      <c r="L38" s="200"/>
      <c r="M38" s="200"/>
      <c r="N38" s="200"/>
      <c r="O38" s="219"/>
      <c r="P38" s="219"/>
      <c r="Q38" s="200"/>
      <c r="R38" s="200"/>
      <c r="S38" s="200"/>
      <c r="T38" s="200"/>
      <c r="U38" s="219"/>
      <c r="V38" s="219"/>
      <c r="W38" s="200"/>
      <c r="X38" s="200"/>
      <c r="Y38" s="200"/>
      <c r="Z38" s="200"/>
      <c r="AA38" s="200"/>
      <c r="AB38" s="200"/>
      <c r="AC38" s="198"/>
      <c r="AD38" s="198"/>
      <c r="AE38" s="198"/>
      <c r="AF38" s="198"/>
      <c r="AG38" s="199" t="s">
        <v>268</v>
      </c>
      <c r="AH38" s="199" t="s">
        <v>268</v>
      </c>
      <c r="AI38" s="198"/>
      <c r="AJ38" s="198"/>
      <c r="AK38" s="198"/>
      <c r="AL38" s="198"/>
      <c r="AM38" s="199" t="s">
        <v>268</v>
      </c>
      <c r="AN38" s="711" t="s">
        <v>268</v>
      </c>
      <c r="AO38" s="680"/>
      <c r="AP38" s="198"/>
      <c r="AQ38" s="198"/>
      <c r="AR38" s="198"/>
      <c r="AS38" s="200"/>
      <c r="AT38" s="200"/>
      <c r="AU38" s="200"/>
      <c r="AV38" s="200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201"/>
    </row>
    <row r="39" spans="1:77" x14ac:dyDescent="0.15">
      <c r="A39" s="1084"/>
      <c r="B39" s="1058"/>
      <c r="C39" s="1088">
        <v>2</v>
      </c>
      <c r="D39" s="1067">
        <v>7</v>
      </c>
      <c r="E39" s="1091" t="s">
        <v>267</v>
      </c>
      <c r="F39" s="1067">
        <v>3</v>
      </c>
      <c r="G39" s="508">
        <v>0.45833333333333331</v>
      </c>
      <c r="H39" s="1069">
        <v>2</v>
      </c>
      <c r="I39" s="703">
        <f t="shared" si="3"/>
        <v>6</v>
      </c>
      <c r="J39" s="694"/>
      <c r="K39" s="193"/>
      <c r="L39" s="193"/>
      <c r="M39" s="193"/>
      <c r="N39" s="193"/>
      <c r="O39" s="194"/>
      <c r="P39" s="194"/>
      <c r="Q39" s="194"/>
      <c r="R39" s="194"/>
      <c r="S39" s="193"/>
      <c r="T39" s="193"/>
      <c r="U39" s="194"/>
      <c r="V39" s="194"/>
      <c r="W39" s="194"/>
      <c r="X39" s="194"/>
      <c r="Y39" s="193"/>
      <c r="Z39" s="193"/>
      <c r="AA39" s="194"/>
      <c r="AB39" s="194"/>
      <c r="AC39" s="192"/>
      <c r="AD39" s="192"/>
      <c r="AE39" s="192"/>
      <c r="AF39" s="192"/>
      <c r="AG39" s="191" t="s">
        <v>268</v>
      </c>
      <c r="AH39" s="191" t="s">
        <v>268</v>
      </c>
      <c r="AI39" s="191" t="s">
        <v>268</v>
      </c>
      <c r="AJ39" s="191" t="s">
        <v>268</v>
      </c>
      <c r="AK39" s="192"/>
      <c r="AL39" s="192"/>
      <c r="AM39" s="191" t="s">
        <v>268</v>
      </c>
      <c r="AN39" s="712" t="s">
        <v>268</v>
      </c>
      <c r="AO39" s="710" t="s">
        <v>268</v>
      </c>
      <c r="AP39" s="191" t="s">
        <v>268</v>
      </c>
      <c r="AQ39" s="192"/>
      <c r="AR39" s="192"/>
      <c r="AS39" s="191" t="s">
        <v>268</v>
      </c>
      <c r="AT39" s="191" t="s">
        <v>268</v>
      </c>
      <c r="AU39" s="191" t="s">
        <v>268</v>
      </c>
      <c r="AV39" s="191" t="s">
        <v>268</v>
      </c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7"/>
    </row>
    <row r="40" spans="1:77" ht="14.25" thickBot="1" x14ac:dyDescent="0.2">
      <c r="A40" s="1084"/>
      <c r="B40" s="1058"/>
      <c r="C40" s="1088"/>
      <c r="D40" s="1067"/>
      <c r="E40" s="1091"/>
      <c r="F40" s="1067"/>
      <c r="G40" s="509">
        <v>0.79166666666666663</v>
      </c>
      <c r="H40" s="1070"/>
      <c r="I40" s="704">
        <f t="shared" si="3"/>
        <v>2</v>
      </c>
      <c r="J40" s="690"/>
      <c r="K40" s="200"/>
      <c r="L40" s="200"/>
      <c r="M40" s="200"/>
      <c r="N40" s="200"/>
      <c r="O40" s="200"/>
      <c r="P40" s="200"/>
      <c r="Q40" s="200"/>
      <c r="R40" s="200"/>
      <c r="S40" s="219"/>
      <c r="T40" s="219"/>
      <c r="U40" s="200"/>
      <c r="V40" s="200"/>
      <c r="W40" s="200"/>
      <c r="X40" s="200"/>
      <c r="Y40" s="219"/>
      <c r="Z40" s="219"/>
      <c r="AA40" s="200"/>
      <c r="AB40" s="200"/>
      <c r="AC40" s="198"/>
      <c r="AD40" s="198"/>
      <c r="AE40" s="198"/>
      <c r="AF40" s="198"/>
      <c r="AG40" s="198"/>
      <c r="AH40" s="198"/>
      <c r="AI40" s="198"/>
      <c r="AJ40" s="198"/>
      <c r="AK40" s="199" t="s">
        <v>268</v>
      </c>
      <c r="AL40" s="199" t="s">
        <v>268</v>
      </c>
      <c r="AM40" s="198"/>
      <c r="AN40" s="201"/>
      <c r="AO40" s="680"/>
      <c r="AP40" s="198"/>
      <c r="AQ40" s="199" t="s">
        <v>268</v>
      </c>
      <c r="AR40" s="199" t="s">
        <v>268</v>
      </c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201"/>
    </row>
    <row r="41" spans="1:77" x14ac:dyDescent="0.15">
      <c r="A41" s="1084"/>
      <c r="B41" s="1058" t="s">
        <v>269</v>
      </c>
      <c r="C41" s="1088">
        <v>3</v>
      </c>
      <c r="D41" s="1067">
        <v>7</v>
      </c>
      <c r="E41" s="1091" t="s">
        <v>267</v>
      </c>
      <c r="F41" s="1067">
        <v>3</v>
      </c>
      <c r="G41" s="508">
        <v>0.375</v>
      </c>
      <c r="H41" s="1069">
        <v>1</v>
      </c>
      <c r="I41" s="703">
        <f t="shared" si="3"/>
        <v>6</v>
      </c>
      <c r="J41" s="694"/>
      <c r="K41" s="194"/>
      <c r="L41" s="194"/>
      <c r="M41" s="194"/>
      <c r="N41" s="194"/>
      <c r="O41" s="193"/>
      <c r="P41" s="193"/>
      <c r="Q41" s="194"/>
      <c r="R41" s="194"/>
      <c r="S41" s="194"/>
      <c r="T41" s="194"/>
      <c r="U41" s="193"/>
      <c r="V41" s="193"/>
      <c r="W41" s="194"/>
      <c r="X41" s="194"/>
      <c r="Y41" s="194"/>
      <c r="Z41" s="194"/>
      <c r="AA41" s="193"/>
      <c r="AB41" s="193"/>
      <c r="AC41" s="191" t="s">
        <v>268</v>
      </c>
      <c r="AD41" s="191" t="s">
        <v>268</v>
      </c>
      <c r="AE41" s="191" t="s">
        <v>268</v>
      </c>
      <c r="AF41" s="191" t="s">
        <v>268</v>
      </c>
      <c r="AG41" s="192"/>
      <c r="AH41" s="192"/>
      <c r="AI41" s="191" t="s">
        <v>268</v>
      </c>
      <c r="AJ41" s="191" t="s">
        <v>268</v>
      </c>
      <c r="AK41" s="191" t="s">
        <v>268</v>
      </c>
      <c r="AL41" s="191" t="s">
        <v>268</v>
      </c>
      <c r="AM41" s="192"/>
      <c r="AN41" s="197"/>
      <c r="AO41" s="710" t="s">
        <v>268</v>
      </c>
      <c r="AP41" s="191" t="s">
        <v>268</v>
      </c>
      <c r="AQ41" s="191" t="s">
        <v>268</v>
      </c>
      <c r="AR41" s="191" t="s">
        <v>268</v>
      </c>
      <c r="AS41" s="193"/>
      <c r="AT41" s="193"/>
      <c r="AU41" s="194"/>
      <c r="AV41" s="195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2"/>
      <c r="BV41" s="192"/>
      <c r="BW41" s="192"/>
      <c r="BX41" s="192"/>
      <c r="BY41" s="197"/>
    </row>
    <row r="42" spans="1:77" ht="14.25" thickBot="1" x14ac:dyDescent="0.2">
      <c r="A42" s="1084"/>
      <c r="B42" s="1058"/>
      <c r="C42" s="1088"/>
      <c r="D42" s="1067"/>
      <c r="E42" s="1091"/>
      <c r="F42" s="1067"/>
      <c r="G42" s="509">
        <v>0.70833333333333337</v>
      </c>
      <c r="H42" s="1070"/>
      <c r="I42" s="704">
        <f t="shared" si="3"/>
        <v>2</v>
      </c>
      <c r="J42" s="690"/>
      <c r="K42" s="200"/>
      <c r="L42" s="200"/>
      <c r="M42" s="200"/>
      <c r="N42" s="200"/>
      <c r="O42" s="219"/>
      <c r="P42" s="219"/>
      <c r="Q42" s="200"/>
      <c r="R42" s="200"/>
      <c r="S42" s="200"/>
      <c r="T42" s="200"/>
      <c r="U42" s="219"/>
      <c r="V42" s="219"/>
      <c r="W42" s="200"/>
      <c r="X42" s="200"/>
      <c r="Y42" s="200"/>
      <c r="Z42" s="200"/>
      <c r="AA42" s="200"/>
      <c r="AB42" s="200"/>
      <c r="AC42" s="198"/>
      <c r="AD42" s="198"/>
      <c r="AE42" s="198"/>
      <c r="AF42" s="198"/>
      <c r="AG42" s="199" t="s">
        <v>268</v>
      </c>
      <c r="AH42" s="199" t="s">
        <v>268</v>
      </c>
      <c r="AI42" s="198"/>
      <c r="AJ42" s="198"/>
      <c r="AK42" s="198"/>
      <c r="AL42" s="198"/>
      <c r="AM42" s="199" t="s">
        <v>268</v>
      </c>
      <c r="AN42" s="711" t="s">
        <v>268</v>
      </c>
      <c r="AO42" s="680"/>
      <c r="AP42" s="198"/>
      <c r="AQ42" s="198"/>
      <c r="AR42" s="198"/>
      <c r="AS42" s="200"/>
      <c r="AT42" s="200"/>
      <c r="AU42" s="200"/>
      <c r="AV42" s="200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201"/>
    </row>
    <row r="43" spans="1:77" x14ac:dyDescent="0.15">
      <c r="A43" s="1084"/>
      <c r="B43" s="1058"/>
      <c r="C43" s="1088">
        <v>4</v>
      </c>
      <c r="D43" s="1067">
        <v>7</v>
      </c>
      <c r="E43" s="1091" t="s">
        <v>267</v>
      </c>
      <c r="F43" s="1067">
        <v>3</v>
      </c>
      <c r="G43" s="508">
        <v>0.45833333333333331</v>
      </c>
      <c r="H43" s="1069">
        <v>2</v>
      </c>
      <c r="I43" s="703">
        <f t="shared" si="3"/>
        <v>6</v>
      </c>
      <c r="J43" s="694"/>
      <c r="K43" s="193"/>
      <c r="L43" s="193"/>
      <c r="M43" s="193"/>
      <c r="N43" s="193"/>
      <c r="O43" s="194"/>
      <c r="P43" s="194"/>
      <c r="Q43" s="194"/>
      <c r="R43" s="194"/>
      <c r="S43" s="193"/>
      <c r="T43" s="193"/>
      <c r="U43" s="194"/>
      <c r="V43" s="194"/>
      <c r="W43" s="194"/>
      <c r="X43" s="194"/>
      <c r="Y43" s="193"/>
      <c r="Z43" s="193"/>
      <c r="AA43" s="194"/>
      <c r="AB43" s="194"/>
      <c r="AC43" s="192"/>
      <c r="AD43" s="192"/>
      <c r="AE43" s="192"/>
      <c r="AF43" s="192"/>
      <c r="AG43" s="191" t="s">
        <v>268</v>
      </c>
      <c r="AH43" s="191" t="s">
        <v>268</v>
      </c>
      <c r="AI43" s="191" t="s">
        <v>268</v>
      </c>
      <c r="AJ43" s="191" t="s">
        <v>268</v>
      </c>
      <c r="AK43" s="192"/>
      <c r="AL43" s="192"/>
      <c r="AM43" s="191" t="s">
        <v>268</v>
      </c>
      <c r="AN43" s="712" t="s">
        <v>268</v>
      </c>
      <c r="AO43" s="710" t="s">
        <v>268</v>
      </c>
      <c r="AP43" s="191" t="s">
        <v>268</v>
      </c>
      <c r="AQ43" s="192"/>
      <c r="AR43" s="192"/>
      <c r="AS43" s="191" t="s">
        <v>268</v>
      </c>
      <c r="AT43" s="191" t="s">
        <v>268</v>
      </c>
      <c r="AU43" s="191" t="s">
        <v>268</v>
      </c>
      <c r="AV43" s="191" t="s">
        <v>268</v>
      </c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7"/>
    </row>
    <row r="44" spans="1:77" ht="14.25" thickBot="1" x14ac:dyDescent="0.2">
      <c r="A44" s="1085"/>
      <c r="B44" s="1086"/>
      <c r="C44" s="1096"/>
      <c r="D44" s="1097"/>
      <c r="E44" s="1098"/>
      <c r="F44" s="1097"/>
      <c r="G44" s="510">
        <v>0.79166666666666663</v>
      </c>
      <c r="H44" s="1070"/>
      <c r="I44" s="705">
        <f t="shared" si="3"/>
        <v>2</v>
      </c>
      <c r="J44" s="690"/>
      <c r="K44" s="200"/>
      <c r="L44" s="200"/>
      <c r="M44" s="200"/>
      <c r="N44" s="200"/>
      <c r="O44" s="200"/>
      <c r="P44" s="200"/>
      <c r="Q44" s="200"/>
      <c r="R44" s="200"/>
      <c r="S44" s="219"/>
      <c r="T44" s="219"/>
      <c r="U44" s="200"/>
      <c r="V44" s="200"/>
      <c r="W44" s="200"/>
      <c r="X44" s="200"/>
      <c r="Y44" s="219"/>
      <c r="Z44" s="219"/>
      <c r="AA44" s="200"/>
      <c r="AB44" s="200"/>
      <c r="AC44" s="198"/>
      <c r="AD44" s="198"/>
      <c r="AE44" s="198"/>
      <c r="AF44" s="198"/>
      <c r="AG44" s="198"/>
      <c r="AH44" s="198"/>
      <c r="AI44" s="198"/>
      <c r="AJ44" s="198"/>
      <c r="AK44" s="199" t="s">
        <v>268</v>
      </c>
      <c r="AL44" s="199" t="s">
        <v>268</v>
      </c>
      <c r="AM44" s="198"/>
      <c r="AN44" s="201"/>
      <c r="AO44" s="680"/>
      <c r="AP44" s="198"/>
      <c r="AQ44" s="199" t="s">
        <v>268</v>
      </c>
      <c r="AR44" s="199" t="s">
        <v>268</v>
      </c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  <c r="BS44" s="198"/>
      <c r="BT44" s="198"/>
      <c r="BU44" s="198"/>
      <c r="BV44" s="198"/>
      <c r="BW44" s="198"/>
      <c r="BX44" s="198"/>
      <c r="BY44" s="201"/>
    </row>
    <row r="45" spans="1:77" x14ac:dyDescent="0.15">
      <c r="A45" s="1092" t="s">
        <v>270</v>
      </c>
      <c r="B45" s="1093"/>
      <c r="C45" s="1101">
        <v>5</v>
      </c>
      <c r="D45" s="1102">
        <v>3</v>
      </c>
      <c r="E45" s="1103" t="s">
        <v>267</v>
      </c>
      <c r="F45" s="1102">
        <v>3</v>
      </c>
      <c r="G45" s="508">
        <v>0.375</v>
      </c>
      <c r="H45" s="1069">
        <v>1</v>
      </c>
      <c r="I45" s="703">
        <f t="shared" si="3"/>
        <v>6</v>
      </c>
      <c r="J45" s="696"/>
      <c r="K45" s="194"/>
      <c r="L45" s="194"/>
      <c r="M45" s="194"/>
      <c r="N45" s="194"/>
      <c r="O45" s="193"/>
      <c r="P45" s="193"/>
      <c r="Q45" s="194"/>
      <c r="R45" s="194"/>
      <c r="S45" s="194"/>
      <c r="T45" s="194"/>
      <c r="U45" s="193"/>
      <c r="V45" s="193"/>
      <c r="W45" s="194"/>
      <c r="X45" s="194"/>
      <c r="Y45" s="194"/>
      <c r="Z45" s="194"/>
      <c r="AA45" s="193"/>
      <c r="AB45" s="193"/>
      <c r="AC45" s="191" t="s">
        <v>268</v>
      </c>
      <c r="AD45" s="191" t="s">
        <v>268</v>
      </c>
      <c r="AE45" s="191" t="s">
        <v>268</v>
      </c>
      <c r="AF45" s="191" t="s">
        <v>268</v>
      </c>
      <c r="AG45" s="192"/>
      <c r="AH45" s="192"/>
      <c r="AI45" s="191" t="s">
        <v>268</v>
      </c>
      <c r="AJ45" s="191" t="s">
        <v>268</v>
      </c>
      <c r="AK45" s="191" t="s">
        <v>268</v>
      </c>
      <c r="AL45" s="191" t="s">
        <v>268</v>
      </c>
      <c r="AM45" s="192"/>
      <c r="AN45" s="197"/>
      <c r="AO45" s="710" t="s">
        <v>268</v>
      </c>
      <c r="AP45" s="191" t="s">
        <v>268</v>
      </c>
      <c r="AQ45" s="191" t="s">
        <v>268</v>
      </c>
      <c r="AR45" s="191" t="s">
        <v>268</v>
      </c>
      <c r="AS45" s="193"/>
      <c r="AT45" s="193"/>
      <c r="AU45" s="194"/>
      <c r="AV45" s="195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4"/>
    </row>
    <row r="46" spans="1:77" ht="14.25" thickBot="1" x14ac:dyDescent="0.2">
      <c r="A46" s="1084"/>
      <c r="B46" s="1058"/>
      <c r="C46" s="1088"/>
      <c r="D46" s="1067"/>
      <c r="E46" s="1091"/>
      <c r="F46" s="1067"/>
      <c r="G46" s="510">
        <v>0.70833333333333337</v>
      </c>
      <c r="H46" s="1070"/>
      <c r="I46" s="704">
        <f t="shared" si="3"/>
        <v>2</v>
      </c>
      <c r="J46" s="697"/>
      <c r="K46" s="200"/>
      <c r="L46" s="200"/>
      <c r="M46" s="200"/>
      <c r="N46" s="200"/>
      <c r="O46" s="219"/>
      <c r="P46" s="219"/>
      <c r="Q46" s="200"/>
      <c r="R46" s="200"/>
      <c r="S46" s="200"/>
      <c r="T46" s="200"/>
      <c r="U46" s="219"/>
      <c r="V46" s="219"/>
      <c r="W46" s="200"/>
      <c r="X46" s="200"/>
      <c r="Y46" s="200"/>
      <c r="Z46" s="200"/>
      <c r="AA46" s="200"/>
      <c r="AB46" s="200"/>
      <c r="AC46" s="198"/>
      <c r="AD46" s="198"/>
      <c r="AE46" s="198"/>
      <c r="AF46" s="198"/>
      <c r="AG46" s="199" t="s">
        <v>268</v>
      </c>
      <c r="AH46" s="199" t="s">
        <v>268</v>
      </c>
      <c r="AI46" s="198"/>
      <c r="AJ46" s="198"/>
      <c r="AK46" s="198"/>
      <c r="AL46" s="198"/>
      <c r="AM46" s="199" t="s">
        <v>268</v>
      </c>
      <c r="AN46" s="711" t="s">
        <v>268</v>
      </c>
      <c r="AO46" s="680"/>
      <c r="AP46" s="198"/>
      <c r="AQ46" s="198"/>
      <c r="AR46" s="198"/>
      <c r="AS46" s="200"/>
      <c r="AT46" s="200"/>
      <c r="AU46" s="200"/>
      <c r="AV46" s="200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6"/>
      <c r="BV46" s="206"/>
      <c r="BW46" s="206"/>
      <c r="BX46" s="206"/>
      <c r="BY46" s="207"/>
    </row>
    <row r="47" spans="1:77" x14ac:dyDescent="0.15">
      <c r="A47" s="1084"/>
      <c r="B47" s="1058"/>
      <c r="C47" s="1088">
        <v>6</v>
      </c>
      <c r="D47" s="1067">
        <v>3</v>
      </c>
      <c r="E47" s="1091" t="s">
        <v>267</v>
      </c>
      <c r="F47" s="1067">
        <v>3</v>
      </c>
      <c r="G47" s="508">
        <v>0.45833333333333331</v>
      </c>
      <c r="H47" s="1069">
        <v>2</v>
      </c>
      <c r="I47" s="703">
        <f t="shared" si="3"/>
        <v>6</v>
      </c>
      <c r="J47" s="694"/>
      <c r="K47" s="195"/>
      <c r="L47" s="196"/>
      <c r="M47" s="193"/>
      <c r="N47" s="193"/>
      <c r="O47" s="194"/>
      <c r="P47" s="194"/>
      <c r="Q47" s="194"/>
      <c r="R47" s="194"/>
      <c r="S47" s="193"/>
      <c r="T47" s="193"/>
      <c r="U47" s="194"/>
      <c r="V47" s="194"/>
      <c r="W47" s="194"/>
      <c r="X47" s="194"/>
      <c r="Y47" s="193"/>
      <c r="Z47" s="193"/>
      <c r="AA47" s="194"/>
      <c r="AB47" s="194"/>
      <c r="AC47" s="195"/>
      <c r="AD47" s="196"/>
      <c r="AE47" s="192"/>
      <c r="AF47" s="192"/>
      <c r="AG47" s="191" t="s">
        <v>268</v>
      </c>
      <c r="AH47" s="191" t="s">
        <v>268</v>
      </c>
      <c r="AI47" s="191" t="s">
        <v>268</v>
      </c>
      <c r="AJ47" s="191" t="s">
        <v>268</v>
      </c>
      <c r="AK47" s="192"/>
      <c r="AL47" s="192"/>
      <c r="AM47" s="191" t="s">
        <v>268</v>
      </c>
      <c r="AN47" s="712" t="s">
        <v>268</v>
      </c>
      <c r="AO47" s="710" t="s">
        <v>268</v>
      </c>
      <c r="AP47" s="191" t="s">
        <v>268</v>
      </c>
      <c r="AQ47" s="192"/>
      <c r="AR47" s="192"/>
      <c r="AS47" s="191" t="s">
        <v>268</v>
      </c>
      <c r="AT47" s="191" t="s">
        <v>268</v>
      </c>
      <c r="AU47" s="191" t="s">
        <v>268</v>
      </c>
      <c r="AV47" s="191" t="s">
        <v>268</v>
      </c>
      <c r="AW47" s="192"/>
      <c r="AX47" s="192"/>
      <c r="AY47" s="192"/>
      <c r="AZ47" s="192"/>
      <c r="BA47" s="192"/>
      <c r="BB47" s="192"/>
      <c r="BC47" s="192"/>
      <c r="BD47" s="192"/>
      <c r="BE47" s="192"/>
      <c r="BF47" s="192"/>
      <c r="BG47" s="192"/>
      <c r="BH47" s="192"/>
      <c r="BI47" s="192"/>
      <c r="BJ47" s="192"/>
      <c r="BK47" s="192"/>
      <c r="BL47" s="192"/>
      <c r="BM47" s="192"/>
      <c r="BN47" s="192"/>
      <c r="BO47" s="192"/>
      <c r="BP47" s="192"/>
      <c r="BQ47" s="192"/>
      <c r="BR47" s="192"/>
      <c r="BS47" s="192"/>
      <c r="BT47" s="192"/>
      <c r="BU47" s="192"/>
      <c r="BV47" s="192"/>
      <c r="BW47" s="192"/>
      <c r="BX47" s="192"/>
      <c r="BY47" s="197"/>
    </row>
    <row r="48" spans="1:77" ht="14.25" thickBot="1" x14ac:dyDescent="0.2">
      <c r="A48" s="1094"/>
      <c r="B48" s="1095"/>
      <c r="C48" s="1099"/>
      <c r="D48" s="1068"/>
      <c r="E48" s="1100"/>
      <c r="F48" s="1068"/>
      <c r="G48" s="509">
        <v>0.79166666666666663</v>
      </c>
      <c r="H48" s="1070"/>
      <c r="I48" s="704">
        <f t="shared" si="3"/>
        <v>2</v>
      </c>
      <c r="J48" s="690"/>
      <c r="K48" s="200"/>
      <c r="L48" s="200"/>
      <c r="M48" s="200"/>
      <c r="N48" s="200"/>
      <c r="O48" s="200"/>
      <c r="P48" s="200"/>
      <c r="Q48" s="200"/>
      <c r="R48" s="200"/>
      <c r="S48" s="219"/>
      <c r="T48" s="219"/>
      <c r="U48" s="200"/>
      <c r="V48" s="200"/>
      <c r="W48" s="200"/>
      <c r="X48" s="200"/>
      <c r="Y48" s="219"/>
      <c r="Z48" s="219"/>
      <c r="AA48" s="200"/>
      <c r="AB48" s="200"/>
      <c r="AC48" s="198"/>
      <c r="AD48" s="198"/>
      <c r="AE48" s="198"/>
      <c r="AF48" s="198"/>
      <c r="AG48" s="198"/>
      <c r="AH48" s="198"/>
      <c r="AI48" s="198"/>
      <c r="AJ48" s="198"/>
      <c r="AK48" s="199" t="s">
        <v>268</v>
      </c>
      <c r="AL48" s="199" t="s">
        <v>268</v>
      </c>
      <c r="AM48" s="198"/>
      <c r="AN48" s="201"/>
      <c r="AO48" s="680"/>
      <c r="AP48" s="198"/>
      <c r="AQ48" s="199" t="s">
        <v>268</v>
      </c>
      <c r="AR48" s="199" t="s">
        <v>268</v>
      </c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201"/>
    </row>
    <row r="49" spans="1:77" x14ac:dyDescent="0.15">
      <c r="A49" s="1082" t="s">
        <v>184</v>
      </c>
      <c r="B49" s="1083"/>
      <c r="C49" s="1087">
        <v>7</v>
      </c>
      <c r="D49" s="1089">
        <v>2</v>
      </c>
      <c r="E49" s="1090" t="s">
        <v>267</v>
      </c>
      <c r="F49" s="1089">
        <v>3</v>
      </c>
      <c r="G49" s="511">
        <v>0.375</v>
      </c>
      <c r="H49" s="1069">
        <v>1</v>
      </c>
      <c r="I49" s="706">
        <f t="shared" si="3"/>
        <v>6</v>
      </c>
      <c r="J49" s="696"/>
      <c r="K49" s="194"/>
      <c r="L49" s="194"/>
      <c r="M49" s="194"/>
      <c r="N49" s="194"/>
      <c r="O49" s="193"/>
      <c r="P49" s="193"/>
      <c r="Q49" s="194"/>
      <c r="R49" s="194"/>
      <c r="S49" s="194"/>
      <c r="T49" s="194"/>
      <c r="U49" s="193"/>
      <c r="V49" s="193"/>
      <c r="W49" s="194"/>
      <c r="X49" s="194"/>
      <c r="Y49" s="194"/>
      <c r="Z49" s="194"/>
      <c r="AA49" s="193"/>
      <c r="AB49" s="193"/>
      <c r="AC49" s="191" t="s">
        <v>268</v>
      </c>
      <c r="AD49" s="191" t="s">
        <v>268</v>
      </c>
      <c r="AE49" s="191" t="s">
        <v>268</v>
      </c>
      <c r="AF49" s="191" t="s">
        <v>268</v>
      </c>
      <c r="AG49" s="192"/>
      <c r="AH49" s="192"/>
      <c r="AI49" s="191" t="s">
        <v>268</v>
      </c>
      <c r="AJ49" s="191" t="s">
        <v>268</v>
      </c>
      <c r="AK49" s="191" t="s">
        <v>268</v>
      </c>
      <c r="AL49" s="191" t="s">
        <v>268</v>
      </c>
      <c r="AM49" s="192"/>
      <c r="AN49" s="197"/>
      <c r="AO49" s="710" t="s">
        <v>268</v>
      </c>
      <c r="AP49" s="191" t="s">
        <v>268</v>
      </c>
      <c r="AQ49" s="191" t="s">
        <v>268</v>
      </c>
      <c r="AR49" s="191" t="s">
        <v>268</v>
      </c>
      <c r="AS49" s="193"/>
      <c r="AT49" s="193"/>
      <c r="AU49" s="194"/>
      <c r="AV49" s="195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4"/>
    </row>
    <row r="50" spans="1:77" ht="14.25" thickBot="1" x14ac:dyDescent="0.2">
      <c r="A50" s="1084"/>
      <c r="B50" s="1058"/>
      <c r="C50" s="1088"/>
      <c r="D50" s="1067"/>
      <c r="E50" s="1091"/>
      <c r="F50" s="1067"/>
      <c r="G50" s="510">
        <v>0.70833333333333337</v>
      </c>
      <c r="H50" s="1070"/>
      <c r="I50" s="704">
        <f t="shared" si="3"/>
        <v>2</v>
      </c>
      <c r="J50" s="697"/>
      <c r="K50" s="200"/>
      <c r="L50" s="200"/>
      <c r="M50" s="200"/>
      <c r="N50" s="200"/>
      <c r="O50" s="219"/>
      <c r="P50" s="219"/>
      <c r="Q50" s="200"/>
      <c r="R50" s="200"/>
      <c r="S50" s="200"/>
      <c r="T50" s="200"/>
      <c r="U50" s="219"/>
      <c r="V50" s="219"/>
      <c r="W50" s="200"/>
      <c r="X50" s="200"/>
      <c r="Y50" s="200"/>
      <c r="Z50" s="200"/>
      <c r="AA50" s="200"/>
      <c r="AB50" s="200"/>
      <c r="AC50" s="198"/>
      <c r="AD50" s="198"/>
      <c r="AE50" s="198"/>
      <c r="AF50" s="198"/>
      <c r="AG50" s="199" t="s">
        <v>268</v>
      </c>
      <c r="AH50" s="199" t="s">
        <v>268</v>
      </c>
      <c r="AI50" s="198"/>
      <c r="AJ50" s="198"/>
      <c r="AK50" s="198"/>
      <c r="AL50" s="198"/>
      <c r="AM50" s="199" t="s">
        <v>268</v>
      </c>
      <c r="AN50" s="711" t="s">
        <v>268</v>
      </c>
      <c r="AO50" s="680"/>
      <c r="AP50" s="198"/>
      <c r="AQ50" s="198"/>
      <c r="AR50" s="198"/>
      <c r="AS50" s="200"/>
      <c r="AT50" s="200"/>
      <c r="AU50" s="200"/>
      <c r="AV50" s="200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6"/>
      <c r="BY50" s="207"/>
    </row>
    <row r="51" spans="1:77" x14ac:dyDescent="0.15">
      <c r="A51" s="1084"/>
      <c r="B51" s="1058"/>
      <c r="C51" s="1088">
        <v>8</v>
      </c>
      <c r="D51" s="1067">
        <v>2</v>
      </c>
      <c r="E51" s="1091" t="s">
        <v>267</v>
      </c>
      <c r="F51" s="1067">
        <v>3</v>
      </c>
      <c r="G51" s="508">
        <v>0.45833333333333331</v>
      </c>
      <c r="H51" s="1069">
        <v>2</v>
      </c>
      <c r="I51" s="703">
        <f t="shared" si="3"/>
        <v>6</v>
      </c>
      <c r="J51" s="694"/>
      <c r="K51" s="195"/>
      <c r="L51" s="196"/>
      <c r="M51" s="193"/>
      <c r="N51" s="193"/>
      <c r="O51" s="194"/>
      <c r="P51" s="194"/>
      <c r="Q51" s="194"/>
      <c r="R51" s="194"/>
      <c r="S51" s="193"/>
      <c r="T51" s="193"/>
      <c r="U51" s="194"/>
      <c r="V51" s="194"/>
      <c r="W51" s="194"/>
      <c r="X51" s="194"/>
      <c r="Y51" s="193"/>
      <c r="Z51" s="193"/>
      <c r="AA51" s="194"/>
      <c r="AB51" s="194"/>
      <c r="AC51" s="195"/>
      <c r="AD51" s="196"/>
      <c r="AE51" s="192"/>
      <c r="AF51" s="192"/>
      <c r="AG51" s="191" t="s">
        <v>268</v>
      </c>
      <c r="AH51" s="191" t="s">
        <v>268</v>
      </c>
      <c r="AI51" s="191" t="s">
        <v>268</v>
      </c>
      <c r="AJ51" s="191" t="s">
        <v>268</v>
      </c>
      <c r="AK51" s="192"/>
      <c r="AL51" s="192"/>
      <c r="AM51" s="191" t="s">
        <v>268</v>
      </c>
      <c r="AN51" s="712" t="s">
        <v>268</v>
      </c>
      <c r="AO51" s="710" t="s">
        <v>268</v>
      </c>
      <c r="AP51" s="191" t="s">
        <v>268</v>
      </c>
      <c r="AQ51" s="192"/>
      <c r="AR51" s="192"/>
      <c r="AS51" s="191" t="s">
        <v>268</v>
      </c>
      <c r="AT51" s="191" t="s">
        <v>268</v>
      </c>
      <c r="AU51" s="191" t="s">
        <v>268</v>
      </c>
      <c r="AV51" s="191" t="s">
        <v>268</v>
      </c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7"/>
    </row>
    <row r="52" spans="1:77" ht="14.25" thickBot="1" x14ac:dyDescent="0.2">
      <c r="A52" s="1085"/>
      <c r="B52" s="1086"/>
      <c r="C52" s="1096"/>
      <c r="D52" s="1097"/>
      <c r="E52" s="1098"/>
      <c r="F52" s="1097"/>
      <c r="G52" s="510">
        <v>0.79166666666666663</v>
      </c>
      <c r="H52" s="1070"/>
      <c r="I52" s="705">
        <f t="shared" si="3"/>
        <v>2</v>
      </c>
      <c r="J52" s="690"/>
      <c r="K52" s="200"/>
      <c r="L52" s="200"/>
      <c r="M52" s="200"/>
      <c r="N52" s="200"/>
      <c r="O52" s="200"/>
      <c r="P52" s="200"/>
      <c r="Q52" s="200"/>
      <c r="R52" s="200"/>
      <c r="S52" s="219"/>
      <c r="T52" s="219"/>
      <c r="U52" s="200"/>
      <c r="V52" s="200"/>
      <c r="W52" s="200"/>
      <c r="X52" s="200"/>
      <c r="Y52" s="219"/>
      <c r="Z52" s="219"/>
      <c r="AA52" s="200"/>
      <c r="AB52" s="200"/>
      <c r="AC52" s="198"/>
      <c r="AD52" s="198"/>
      <c r="AE52" s="198"/>
      <c r="AF52" s="198"/>
      <c r="AG52" s="198"/>
      <c r="AH52" s="198"/>
      <c r="AI52" s="198"/>
      <c r="AJ52" s="198"/>
      <c r="AK52" s="199" t="s">
        <v>268</v>
      </c>
      <c r="AL52" s="199" t="s">
        <v>268</v>
      </c>
      <c r="AM52" s="198"/>
      <c r="AN52" s="201"/>
      <c r="AO52" s="680"/>
      <c r="AP52" s="198"/>
      <c r="AQ52" s="199" t="s">
        <v>268</v>
      </c>
      <c r="AR52" s="199" t="s">
        <v>268</v>
      </c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201"/>
    </row>
    <row r="53" spans="1:77" x14ac:dyDescent="0.15">
      <c r="A53" s="1092" t="s">
        <v>271</v>
      </c>
      <c r="B53" s="1093"/>
      <c r="C53" s="1101">
        <v>9</v>
      </c>
      <c r="D53" s="1102">
        <v>6</v>
      </c>
      <c r="E53" s="1103" t="s">
        <v>267</v>
      </c>
      <c r="F53" s="1102">
        <v>3</v>
      </c>
      <c r="G53" s="508">
        <v>0.375</v>
      </c>
      <c r="H53" s="1069">
        <v>1</v>
      </c>
      <c r="I53" s="703">
        <f t="shared" si="3"/>
        <v>6</v>
      </c>
      <c r="J53" s="696"/>
      <c r="K53" s="194"/>
      <c r="L53" s="194"/>
      <c r="M53" s="194"/>
      <c r="N53" s="194"/>
      <c r="O53" s="193"/>
      <c r="P53" s="193"/>
      <c r="Q53" s="194"/>
      <c r="R53" s="194"/>
      <c r="S53" s="194"/>
      <c r="T53" s="194"/>
      <c r="U53" s="193"/>
      <c r="V53" s="193"/>
      <c r="W53" s="194"/>
      <c r="X53" s="194"/>
      <c r="Y53" s="194"/>
      <c r="Z53" s="194"/>
      <c r="AA53" s="193"/>
      <c r="AB53" s="193"/>
      <c r="AC53" s="191" t="s">
        <v>268</v>
      </c>
      <c r="AD53" s="191" t="s">
        <v>268</v>
      </c>
      <c r="AE53" s="191" t="s">
        <v>268</v>
      </c>
      <c r="AF53" s="191" t="s">
        <v>268</v>
      </c>
      <c r="AG53" s="192"/>
      <c r="AH53" s="192"/>
      <c r="AI53" s="191" t="s">
        <v>268</v>
      </c>
      <c r="AJ53" s="191" t="s">
        <v>268</v>
      </c>
      <c r="AK53" s="191" t="s">
        <v>268</v>
      </c>
      <c r="AL53" s="191" t="s">
        <v>268</v>
      </c>
      <c r="AM53" s="192"/>
      <c r="AN53" s="197"/>
      <c r="AO53" s="710" t="s">
        <v>268</v>
      </c>
      <c r="AP53" s="191" t="s">
        <v>268</v>
      </c>
      <c r="AQ53" s="191" t="s">
        <v>268</v>
      </c>
      <c r="AR53" s="191" t="s">
        <v>268</v>
      </c>
      <c r="AS53" s="193"/>
      <c r="AT53" s="193"/>
      <c r="AU53" s="194"/>
      <c r="AV53" s="195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4"/>
    </row>
    <row r="54" spans="1:77" ht="14.25" thickBot="1" x14ac:dyDescent="0.2">
      <c r="A54" s="1084"/>
      <c r="B54" s="1058"/>
      <c r="C54" s="1088"/>
      <c r="D54" s="1067"/>
      <c r="E54" s="1091"/>
      <c r="F54" s="1067"/>
      <c r="G54" s="510">
        <v>0.70833333333333337</v>
      </c>
      <c r="H54" s="1070"/>
      <c r="I54" s="704">
        <f t="shared" si="3"/>
        <v>2</v>
      </c>
      <c r="J54" s="697"/>
      <c r="K54" s="200"/>
      <c r="L54" s="200"/>
      <c r="M54" s="200"/>
      <c r="N54" s="200"/>
      <c r="O54" s="219"/>
      <c r="P54" s="219"/>
      <c r="Q54" s="200"/>
      <c r="R54" s="200"/>
      <c r="S54" s="200"/>
      <c r="T54" s="200"/>
      <c r="U54" s="219"/>
      <c r="V54" s="219"/>
      <c r="W54" s="200"/>
      <c r="X54" s="200"/>
      <c r="Y54" s="200"/>
      <c r="Z54" s="200"/>
      <c r="AA54" s="200"/>
      <c r="AB54" s="200"/>
      <c r="AC54" s="198"/>
      <c r="AD54" s="198"/>
      <c r="AE54" s="198"/>
      <c r="AF54" s="198"/>
      <c r="AG54" s="199" t="s">
        <v>268</v>
      </c>
      <c r="AH54" s="199" t="s">
        <v>268</v>
      </c>
      <c r="AI54" s="198"/>
      <c r="AJ54" s="198"/>
      <c r="AK54" s="198"/>
      <c r="AL54" s="198"/>
      <c r="AM54" s="199" t="s">
        <v>268</v>
      </c>
      <c r="AN54" s="711" t="s">
        <v>268</v>
      </c>
      <c r="AO54" s="680"/>
      <c r="AP54" s="198"/>
      <c r="AQ54" s="198"/>
      <c r="AR54" s="198"/>
      <c r="AS54" s="200"/>
      <c r="AT54" s="200"/>
      <c r="AU54" s="200"/>
      <c r="AV54" s="200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6"/>
      <c r="BQ54" s="206"/>
      <c r="BR54" s="206"/>
      <c r="BS54" s="206"/>
      <c r="BT54" s="206"/>
      <c r="BU54" s="206"/>
      <c r="BV54" s="206"/>
      <c r="BW54" s="206"/>
      <c r="BX54" s="206"/>
      <c r="BY54" s="207"/>
    </row>
    <row r="55" spans="1:77" x14ac:dyDescent="0.15">
      <c r="A55" s="1084"/>
      <c r="B55" s="1058"/>
      <c r="C55" s="1088">
        <v>10</v>
      </c>
      <c r="D55" s="1067">
        <v>6</v>
      </c>
      <c r="E55" s="1091" t="s">
        <v>267</v>
      </c>
      <c r="F55" s="1067">
        <v>3</v>
      </c>
      <c r="G55" s="508">
        <v>0.45833333333333331</v>
      </c>
      <c r="H55" s="1069">
        <v>2</v>
      </c>
      <c r="I55" s="703">
        <f t="shared" si="3"/>
        <v>6</v>
      </c>
      <c r="J55" s="694"/>
      <c r="K55" s="195"/>
      <c r="L55" s="196"/>
      <c r="M55" s="193"/>
      <c r="N55" s="193"/>
      <c r="O55" s="194"/>
      <c r="P55" s="194"/>
      <c r="Q55" s="194"/>
      <c r="R55" s="194"/>
      <c r="S55" s="193"/>
      <c r="T55" s="193"/>
      <c r="U55" s="194"/>
      <c r="V55" s="194"/>
      <c r="W55" s="194"/>
      <c r="X55" s="194"/>
      <c r="Y55" s="193"/>
      <c r="Z55" s="193"/>
      <c r="AA55" s="194"/>
      <c r="AB55" s="194"/>
      <c r="AC55" s="195"/>
      <c r="AD55" s="196"/>
      <c r="AE55" s="192"/>
      <c r="AF55" s="192"/>
      <c r="AG55" s="191" t="s">
        <v>268</v>
      </c>
      <c r="AH55" s="191" t="s">
        <v>268</v>
      </c>
      <c r="AI55" s="191" t="s">
        <v>268</v>
      </c>
      <c r="AJ55" s="191" t="s">
        <v>268</v>
      </c>
      <c r="AK55" s="192"/>
      <c r="AL55" s="192"/>
      <c r="AM55" s="191" t="s">
        <v>268</v>
      </c>
      <c r="AN55" s="712" t="s">
        <v>268</v>
      </c>
      <c r="AO55" s="710" t="s">
        <v>268</v>
      </c>
      <c r="AP55" s="191" t="s">
        <v>268</v>
      </c>
      <c r="AQ55" s="192"/>
      <c r="AR55" s="192"/>
      <c r="AS55" s="191" t="s">
        <v>268</v>
      </c>
      <c r="AT55" s="191" t="s">
        <v>268</v>
      </c>
      <c r="AU55" s="191" t="s">
        <v>268</v>
      </c>
      <c r="AV55" s="191" t="s">
        <v>268</v>
      </c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192"/>
      <c r="BR55" s="192"/>
      <c r="BS55" s="192"/>
      <c r="BT55" s="192"/>
      <c r="BU55" s="192"/>
      <c r="BV55" s="192"/>
      <c r="BW55" s="192"/>
      <c r="BX55" s="192"/>
      <c r="BY55" s="197"/>
    </row>
    <row r="56" spans="1:77" ht="14.25" thickBot="1" x14ac:dyDescent="0.2">
      <c r="A56" s="1094"/>
      <c r="B56" s="1095"/>
      <c r="C56" s="1099"/>
      <c r="D56" s="1068"/>
      <c r="E56" s="1100"/>
      <c r="F56" s="1068"/>
      <c r="G56" s="509">
        <v>0.79166666666666663</v>
      </c>
      <c r="H56" s="1070"/>
      <c r="I56" s="704">
        <f t="shared" si="3"/>
        <v>2</v>
      </c>
      <c r="J56" s="697"/>
      <c r="K56" s="211"/>
      <c r="L56" s="211"/>
      <c r="M56" s="211"/>
      <c r="N56" s="211"/>
      <c r="O56" s="211"/>
      <c r="P56" s="211"/>
      <c r="Q56" s="211"/>
      <c r="R56" s="211"/>
      <c r="S56" s="220"/>
      <c r="T56" s="220"/>
      <c r="U56" s="211"/>
      <c r="V56" s="211"/>
      <c r="W56" s="211"/>
      <c r="X56" s="211"/>
      <c r="Y56" s="220"/>
      <c r="Z56" s="220"/>
      <c r="AA56" s="211"/>
      <c r="AB56" s="211"/>
      <c r="AC56" s="206"/>
      <c r="AD56" s="206"/>
      <c r="AE56" s="206"/>
      <c r="AF56" s="206"/>
      <c r="AG56" s="206"/>
      <c r="AH56" s="206"/>
      <c r="AI56" s="206"/>
      <c r="AJ56" s="206"/>
      <c r="AK56" s="210" t="s">
        <v>268</v>
      </c>
      <c r="AL56" s="210" t="s">
        <v>268</v>
      </c>
      <c r="AM56" s="206"/>
      <c r="AN56" s="207"/>
      <c r="AO56" s="683"/>
      <c r="AP56" s="206"/>
      <c r="AQ56" s="210" t="s">
        <v>268</v>
      </c>
      <c r="AR56" s="210" t="s">
        <v>268</v>
      </c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6"/>
      <c r="BH56" s="206"/>
      <c r="BI56" s="206"/>
      <c r="BJ56" s="206"/>
      <c r="BK56" s="206"/>
      <c r="BL56" s="206"/>
      <c r="BM56" s="206"/>
      <c r="BN56" s="206"/>
      <c r="BO56" s="206"/>
      <c r="BP56" s="206"/>
      <c r="BQ56" s="206"/>
      <c r="BR56" s="206"/>
      <c r="BS56" s="206"/>
      <c r="BT56" s="206"/>
      <c r="BU56" s="206"/>
      <c r="BV56" s="206"/>
      <c r="BW56" s="206"/>
      <c r="BX56" s="206"/>
      <c r="BY56" s="207"/>
    </row>
    <row r="57" spans="1:77" ht="14.25" thickBot="1" x14ac:dyDescent="0.2">
      <c r="A57" s="70"/>
      <c r="B57" s="70"/>
      <c r="C57" s="70"/>
      <c r="D57" s="212">
        <f>SUM(D37:D56)</f>
        <v>50</v>
      </c>
      <c r="E57" s="212"/>
      <c r="F57" s="212"/>
      <c r="G57" s="213"/>
      <c r="H57" s="213"/>
      <c r="I57" s="707" t="s">
        <v>272</v>
      </c>
      <c r="J57" s="687">
        <f t="shared" ref="J57:AI58" si="4">IF(J39="○",$D$9)+IF(J37="○",$D$11)+IF(J41="○",$D$13)+IF(J43="○",$D$15)+IF(J45="○",$D$17)+IF(J47="○",$D$19)+IF(J49="○",$D$21)+IF(J51="○",$D$23)+IF(J53="○",$D$25)+IF(J55="○",$D$27)</f>
        <v>0</v>
      </c>
      <c r="K57" s="202">
        <f t="shared" si="4"/>
        <v>0</v>
      </c>
      <c r="L57" s="202">
        <f t="shared" si="4"/>
        <v>0</v>
      </c>
      <c r="M57" s="202">
        <f t="shared" si="4"/>
        <v>0</v>
      </c>
      <c r="N57" s="202">
        <f t="shared" si="4"/>
        <v>0</v>
      </c>
      <c r="O57" s="202">
        <f t="shared" si="4"/>
        <v>0</v>
      </c>
      <c r="P57" s="202">
        <f t="shared" si="4"/>
        <v>0</v>
      </c>
      <c r="Q57" s="202">
        <f t="shared" si="4"/>
        <v>0</v>
      </c>
      <c r="R57" s="202">
        <f t="shared" si="4"/>
        <v>0</v>
      </c>
      <c r="S57" s="202">
        <f t="shared" si="4"/>
        <v>0</v>
      </c>
      <c r="T57" s="202">
        <f t="shared" si="4"/>
        <v>0</v>
      </c>
      <c r="U57" s="202">
        <f t="shared" si="4"/>
        <v>0</v>
      </c>
      <c r="V57" s="202">
        <f t="shared" si="4"/>
        <v>0</v>
      </c>
      <c r="W57" s="202">
        <f t="shared" si="4"/>
        <v>0</v>
      </c>
      <c r="X57" s="202">
        <f t="shared" si="4"/>
        <v>0</v>
      </c>
      <c r="Y57" s="202">
        <f t="shared" si="4"/>
        <v>0</v>
      </c>
      <c r="Z57" s="202">
        <f t="shared" si="4"/>
        <v>0</v>
      </c>
      <c r="AA57" s="202">
        <f t="shared" si="4"/>
        <v>0</v>
      </c>
      <c r="AB57" s="202">
        <f t="shared" si="4"/>
        <v>0</v>
      </c>
      <c r="AC57" s="202">
        <f t="shared" si="4"/>
        <v>25</v>
      </c>
      <c r="AD57" s="202">
        <f t="shared" si="4"/>
        <v>25</v>
      </c>
      <c r="AE57" s="202">
        <f t="shared" si="4"/>
        <v>25</v>
      </c>
      <c r="AF57" s="202">
        <f t="shared" si="4"/>
        <v>25</v>
      </c>
      <c r="AG57" s="202">
        <f t="shared" si="4"/>
        <v>25</v>
      </c>
      <c r="AH57" s="202">
        <f t="shared" si="4"/>
        <v>25</v>
      </c>
      <c r="AI57" s="202">
        <f t="shared" si="4"/>
        <v>50</v>
      </c>
      <c r="AJ57" s="202">
        <f>IF(AJ39="○",$D$9)+IF(AJ37="○",$D$11)+IF(AJ41="○",$D$13)+IF(AJ43="○",$D$15)+IF(AJ45="○",$D$17)+IF(AJ47="○",$D$19)+IF(AJ49="○",$D$21)+IF(AJ51="○",$D$23)+IF(AJ53="○",$D$25)+IF(AJ55="○",$D$27)</f>
        <v>50</v>
      </c>
      <c r="AK57" s="202">
        <f t="shared" ref="AK57:BY58" si="5">IF(AK39="○",$D$9)+IF(AK37="○",$D$11)+IF(AK41="○",$D$13)+IF(AK43="○",$D$15)+IF(AK45="○",$D$17)+IF(AK47="○",$D$19)+IF(AK49="○",$D$21)+IF(AK51="○",$D$23)+IF(AK53="○",$D$25)+IF(AK55="○",$D$27)</f>
        <v>25</v>
      </c>
      <c r="AL57" s="202">
        <f t="shared" si="5"/>
        <v>25</v>
      </c>
      <c r="AM57" s="202">
        <f t="shared" si="5"/>
        <v>25</v>
      </c>
      <c r="AN57" s="215">
        <f t="shared" si="5"/>
        <v>25</v>
      </c>
      <c r="AO57" s="687">
        <f t="shared" si="5"/>
        <v>50</v>
      </c>
      <c r="AP57" s="202">
        <f t="shared" si="5"/>
        <v>50</v>
      </c>
      <c r="AQ57" s="202">
        <f t="shared" si="5"/>
        <v>25</v>
      </c>
      <c r="AR57" s="202">
        <f t="shared" si="5"/>
        <v>25</v>
      </c>
      <c r="AS57" s="202">
        <f t="shared" si="5"/>
        <v>25</v>
      </c>
      <c r="AT57" s="202">
        <f t="shared" si="5"/>
        <v>25</v>
      </c>
      <c r="AU57" s="202">
        <f t="shared" si="5"/>
        <v>25</v>
      </c>
      <c r="AV57" s="202">
        <f t="shared" si="5"/>
        <v>25</v>
      </c>
      <c r="AW57" s="202">
        <f t="shared" si="5"/>
        <v>0</v>
      </c>
      <c r="AX57" s="202">
        <f t="shared" si="5"/>
        <v>0</v>
      </c>
      <c r="AY57" s="202">
        <f t="shared" si="5"/>
        <v>0</v>
      </c>
      <c r="AZ57" s="202">
        <f t="shared" si="5"/>
        <v>0</v>
      </c>
      <c r="BA57" s="202">
        <f t="shared" si="5"/>
        <v>0</v>
      </c>
      <c r="BB57" s="202">
        <f t="shared" si="5"/>
        <v>0</v>
      </c>
      <c r="BC57" s="202">
        <f t="shared" si="5"/>
        <v>0</v>
      </c>
      <c r="BD57" s="202">
        <f t="shared" si="5"/>
        <v>0</v>
      </c>
      <c r="BE57" s="202">
        <f t="shared" si="5"/>
        <v>0</v>
      </c>
      <c r="BF57" s="202">
        <f t="shared" si="5"/>
        <v>0</v>
      </c>
      <c r="BG57" s="202">
        <f t="shared" si="5"/>
        <v>0</v>
      </c>
      <c r="BH57" s="202">
        <f t="shared" si="5"/>
        <v>0</v>
      </c>
      <c r="BI57" s="202">
        <f t="shared" si="5"/>
        <v>0</v>
      </c>
      <c r="BJ57" s="202">
        <f t="shared" si="5"/>
        <v>0</v>
      </c>
      <c r="BK57" s="202">
        <f t="shared" si="5"/>
        <v>0</v>
      </c>
      <c r="BL57" s="202">
        <f t="shared" si="5"/>
        <v>0</v>
      </c>
      <c r="BM57" s="202">
        <f t="shared" si="5"/>
        <v>0</v>
      </c>
      <c r="BN57" s="202">
        <f t="shared" si="5"/>
        <v>0</v>
      </c>
      <c r="BO57" s="202">
        <f t="shared" si="5"/>
        <v>0</v>
      </c>
      <c r="BP57" s="202">
        <f t="shared" si="5"/>
        <v>0</v>
      </c>
      <c r="BQ57" s="202">
        <f t="shared" si="5"/>
        <v>0</v>
      </c>
      <c r="BR57" s="202">
        <f t="shared" si="5"/>
        <v>0</v>
      </c>
      <c r="BS57" s="202">
        <f t="shared" si="5"/>
        <v>0</v>
      </c>
      <c r="BT57" s="202">
        <f t="shared" si="5"/>
        <v>0</v>
      </c>
      <c r="BU57" s="202">
        <f t="shared" si="5"/>
        <v>0</v>
      </c>
      <c r="BV57" s="202">
        <f t="shared" si="5"/>
        <v>0</v>
      </c>
      <c r="BW57" s="202">
        <f t="shared" si="5"/>
        <v>0</v>
      </c>
      <c r="BX57" s="202">
        <f t="shared" si="5"/>
        <v>0</v>
      </c>
      <c r="BY57" s="215">
        <f t="shared" si="5"/>
        <v>0</v>
      </c>
    </row>
    <row r="58" spans="1:77" ht="14.25" thickBot="1" x14ac:dyDescent="0.2">
      <c r="A58" s="70"/>
      <c r="B58" s="70"/>
      <c r="C58" s="70"/>
      <c r="D58" s="212"/>
      <c r="E58" s="212"/>
      <c r="F58" s="212"/>
      <c r="G58" s="213"/>
      <c r="H58" s="213"/>
      <c r="I58" s="708" t="s">
        <v>164</v>
      </c>
      <c r="J58" s="688">
        <f t="shared" si="4"/>
        <v>0</v>
      </c>
      <c r="K58" s="217">
        <f t="shared" si="4"/>
        <v>0</v>
      </c>
      <c r="L58" s="217">
        <f t="shared" si="4"/>
        <v>0</v>
      </c>
      <c r="M58" s="217">
        <f t="shared" si="4"/>
        <v>0</v>
      </c>
      <c r="N58" s="217">
        <f t="shared" si="4"/>
        <v>0</v>
      </c>
      <c r="O58" s="217">
        <f t="shared" si="4"/>
        <v>0</v>
      </c>
      <c r="P58" s="217">
        <f t="shared" si="4"/>
        <v>0</v>
      </c>
      <c r="Q58" s="217">
        <f t="shared" si="4"/>
        <v>0</v>
      </c>
      <c r="R58" s="217">
        <f t="shared" si="4"/>
        <v>0</v>
      </c>
      <c r="S58" s="217">
        <f t="shared" si="4"/>
        <v>0</v>
      </c>
      <c r="T58" s="217">
        <f t="shared" si="4"/>
        <v>0</v>
      </c>
      <c r="U58" s="217">
        <f t="shared" si="4"/>
        <v>0</v>
      </c>
      <c r="V58" s="217">
        <f t="shared" si="4"/>
        <v>0</v>
      </c>
      <c r="W58" s="217">
        <f t="shared" si="4"/>
        <v>0</v>
      </c>
      <c r="X58" s="217">
        <f t="shared" si="4"/>
        <v>0</v>
      </c>
      <c r="Y58" s="217">
        <f t="shared" si="4"/>
        <v>0</v>
      </c>
      <c r="Z58" s="217">
        <f t="shared" si="4"/>
        <v>0</v>
      </c>
      <c r="AA58" s="217">
        <f t="shared" si="4"/>
        <v>0</v>
      </c>
      <c r="AB58" s="217">
        <f t="shared" si="4"/>
        <v>0</v>
      </c>
      <c r="AC58" s="217">
        <f t="shared" si="4"/>
        <v>0</v>
      </c>
      <c r="AD58" s="217">
        <f t="shared" si="4"/>
        <v>0</v>
      </c>
      <c r="AE58" s="217">
        <f t="shared" si="4"/>
        <v>0</v>
      </c>
      <c r="AF58" s="217">
        <f t="shared" si="4"/>
        <v>0</v>
      </c>
      <c r="AG58" s="217">
        <f t="shared" si="4"/>
        <v>25</v>
      </c>
      <c r="AH58" s="217">
        <f t="shared" si="4"/>
        <v>25</v>
      </c>
      <c r="AI58" s="217">
        <f t="shared" si="4"/>
        <v>0</v>
      </c>
      <c r="AJ58" s="217">
        <f>IF(AJ40="○",$D$9)+IF(AJ38="○",$D$11)+IF(AJ42="○",$D$13)+IF(AJ44="○",$D$15)+IF(AJ46="○",$D$17)+IF(AJ48="○",$D$19)+IF(AJ50="○",$D$21)+IF(AJ52="○",$D$23)+IF(AJ54="○",$D$25)+IF(AJ56="○",$D$27)</f>
        <v>0</v>
      </c>
      <c r="AK58" s="217">
        <f t="shared" si="5"/>
        <v>25</v>
      </c>
      <c r="AL58" s="217">
        <f t="shared" si="5"/>
        <v>25</v>
      </c>
      <c r="AM58" s="217">
        <f t="shared" si="5"/>
        <v>25</v>
      </c>
      <c r="AN58" s="218">
        <f t="shared" si="5"/>
        <v>25</v>
      </c>
      <c r="AO58" s="688">
        <f t="shared" si="5"/>
        <v>0</v>
      </c>
      <c r="AP58" s="217">
        <f t="shared" si="5"/>
        <v>0</v>
      </c>
      <c r="AQ58" s="217">
        <f t="shared" si="5"/>
        <v>25</v>
      </c>
      <c r="AR58" s="217">
        <f t="shared" si="5"/>
        <v>25</v>
      </c>
      <c r="AS58" s="217">
        <f t="shared" si="5"/>
        <v>0</v>
      </c>
      <c r="AT58" s="217">
        <f t="shared" si="5"/>
        <v>0</v>
      </c>
      <c r="AU58" s="217">
        <f t="shared" si="5"/>
        <v>0</v>
      </c>
      <c r="AV58" s="217">
        <f t="shared" si="5"/>
        <v>0</v>
      </c>
      <c r="AW58" s="217">
        <f t="shared" si="5"/>
        <v>0</v>
      </c>
      <c r="AX58" s="217">
        <f t="shared" si="5"/>
        <v>0</v>
      </c>
      <c r="AY58" s="217">
        <f t="shared" si="5"/>
        <v>0</v>
      </c>
      <c r="AZ58" s="217">
        <f t="shared" si="5"/>
        <v>0</v>
      </c>
      <c r="BA58" s="217">
        <f t="shared" si="5"/>
        <v>0</v>
      </c>
      <c r="BB58" s="217">
        <f t="shared" si="5"/>
        <v>0</v>
      </c>
      <c r="BC58" s="217">
        <f t="shared" si="5"/>
        <v>0</v>
      </c>
      <c r="BD58" s="217">
        <f t="shared" si="5"/>
        <v>0</v>
      </c>
      <c r="BE58" s="217">
        <f t="shared" si="5"/>
        <v>0</v>
      </c>
      <c r="BF58" s="217">
        <f t="shared" si="5"/>
        <v>0</v>
      </c>
      <c r="BG58" s="217">
        <f t="shared" si="5"/>
        <v>0</v>
      </c>
      <c r="BH58" s="217">
        <f t="shared" si="5"/>
        <v>0</v>
      </c>
      <c r="BI58" s="217">
        <f t="shared" si="5"/>
        <v>0</v>
      </c>
      <c r="BJ58" s="217">
        <f t="shared" si="5"/>
        <v>0</v>
      </c>
      <c r="BK58" s="217">
        <f t="shared" si="5"/>
        <v>0</v>
      </c>
      <c r="BL58" s="217">
        <f t="shared" si="5"/>
        <v>0</v>
      </c>
      <c r="BM58" s="217">
        <f t="shared" si="5"/>
        <v>0</v>
      </c>
      <c r="BN58" s="217">
        <f t="shared" si="5"/>
        <v>0</v>
      </c>
      <c r="BO58" s="217">
        <f t="shared" si="5"/>
        <v>0</v>
      </c>
      <c r="BP58" s="217">
        <f t="shared" si="5"/>
        <v>0</v>
      </c>
      <c r="BQ58" s="217">
        <f t="shared" si="5"/>
        <v>0</v>
      </c>
      <c r="BR58" s="217">
        <f t="shared" si="5"/>
        <v>0</v>
      </c>
      <c r="BS58" s="217">
        <f t="shared" si="5"/>
        <v>0</v>
      </c>
      <c r="BT58" s="217">
        <f t="shared" si="5"/>
        <v>0</v>
      </c>
      <c r="BU58" s="217">
        <f t="shared" si="5"/>
        <v>0</v>
      </c>
      <c r="BV58" s="217">
        <f t="shared" si="5"/>
        <v>0</v>
      </c>
      <c r="BW58" s="217">
        <f t="shared" si="5"/>
        <v>0</v>
      </c>
      <c r="BX58" s="217">
        <f t="shared" si="5"/>
        <v>0</v>
      </c>
      <c r="BY58" s="218">
        <f t="shared" si="5"/>
        <v>0</v>
      </c>
    </row>
    <row r="61" spans="1:77" ht="14.25" thickBot="1" x14ac:dyDescent="0.2">
      <c r="X61" s="565" t="s">
        <v>720</v>
      </c>
    </row>
    <row r="62" spans="1:77" ht="14.25" thickBot="1" x14ac:dyDescent="0.2">
      <c r="A62" s="1071" t="s">
        <v>274</v>
      </c>
      <c r="B62" s="1072"/>
      <c r="C62" s="1072"/>
      <c r="D62" s="1072"/>
      <c r="E62" s="1072"/>
      <c r="F62" s="1072"/>
      <c r="G62" s="1072"/>
      <c r="H62" s="1073"/>
      <c r="I62" s="214" t="s">
        <v>272</v>
      </c>
      <c r="J62" s="202">
        <f>J29+J57</f>
        <v>0</v>
      </c>
      <c r="K62" s="202">
        <f t="shared" ref="K62:BV63" si="6">K29+K57</f>
        <v>25</v>
      </c>
      <c r="L62" s="202">
        <f t="shared" si="6"/>
        <v>25</v>
      </c>
      <c r="M62" s="202">
        <f t="shared" si="6"/>
        <v>25</v>
      </c>
      <c r="N62" s="202">
        <f t="shared" si="6"/>
        <v>25</v>
      </c>
      <c r="O62" s="202">
        <f t="shared" si="6"/>
        <v>25</v>
      </c>
      <c r="P62" s="202">
        <f t="shared" si="6"/>
        <v>25</v>
      </c>
      <c r="Q62" s="202">
        <f t="shared" si="6"/>
        <v>50</v>
      </c>
      <c r="R62" s="202">
        <f t="shared" si="6"/>
        <v>50</v>
      </c>
      <c r="S62" s="202">
        <f t="shared" si="6"/>
        <v>25</v>
      </c>
      <c r="T62" s="202">
        <f t="shared" si="6"/>
        <v>25</v>
      </c>
      <c r="U62" s="202">
        <f t="shared" si="6"/>
        <v>25</v>
      </c>
      <c r="V62" s="202">
        <f t="shared" si="6"/>
        <v>25</v>
      </c>
      <c r="W62" s="202">
        <f t="shared" si="6"/>
        <v>50</v>
      </c>
      <c r="X62" s="202">
        <f t="shared" si="6"/>
        <v>50</v>
      </c>
      <c r="Y62" s="202">
        <f t="shared" si="6"/>
        <v>25</v>
      </c>
      <c r="Z62" s="202">
        <f t="shared" si="6"/>
        <v>25</v>
      </c>
      <c r="AA62" s="202">
        <f t="shared" si="6"/>
        <v>25</v>
      </c>
      <c r="AB62" s="202">
        <f t="shared" si="6"/>
        <v>25</v>
      </c>
      <c r="AC62" s="202">
        <f t="shared" si="6"/>
        <v>50</v>
      </c>
      <c r="AD62" s="202">
        <f t="shared" si="6"/>
        <v>50</v>
      </c>
      <c r="AE62" s="202">
        <f t="shared" si="6"/>
        <v>25</v>
      </c>
      <c r="AF62" s="202">
        <f t="shared" si="6"/>
        <v>25</v>
      </c>
      <c r="AG62" s="202">
        <f t="shared" si="6"/>
        <v>25</v>
      </c>
      <c r="AH62" s="202">
        <f t="shared" si="6"/>
        <v>25</v>
      </c>
      <c r="AI62" s="202">
        <f t="shared" si="6"/>
        <v>50</v>
      </c>
      <c r="AJ62" s="202">
        <f t="shared" si="6"/>
        <v>50</v>
      </c>
      <c r="AK62" s="202">
        <f t="shared" si="6"/>
        <v>25</v>
      </c>
      <c r="AL62" s="202">
        <f t="shared" si="6"/>
        <v>25</v>
      </c>
      <c r="AM62" s="202">
        <f t="shared" si="6"/>
        <v>25</v>
      </c>
      <c r="AN62" s="202">
        <f t="shared" si="6"/>
        <v>25</v>
      </c>
      <c r="AO62" s="202">
        <f t="shared" si="6"/>
        <v>50</v>
      </c>
      <c r="AP62" s="202">
        <f t="shared" si="6"/>
        <v>50</v>
      </c>
      <c r="AQ62" s="202">
        <f t="shared" si="6"/>
        <v>25</v>
      </c>
      <c r="AR62" s="202">
        <f t="shared" si="6"/>
        <v>25</v>
      </c>
      <c r="AS62" s="202">
        <f t="shared" si="6"/>
        <v>25</v>
      </c>
      <c r="AT62" s="202">
        <f t="shared" si="6"/>
        <v>25</v>
      </c>
      <c r="AU62" s="202">
        <f t="shared" si="6"/>
        <v>25</v>
      </c>
      <c r="AV62" s="202">
        <f t="shared" si="6"/>
        <v>25</v>
      </c>
      <c r="AW62" s="202">
        <f t="shared" si="6"/>
        <v>0</v>
      </c>
      <c r="AX62" s="202">
        <f t="shared" si="6"/>
        <v>0</v>
      </c>
      <c r="AY62" s="202">
        <f t="shared" si="6"/>
        <v>0</v>
      </c>
      <c r="AZ62" s="202">
        <f t="shared" si="6"/>
        <v>0</v>
      </c>
      <c r="BA62" s="202">
        <f t="shared" si="6"/>
        <v>0</v>
      </c>
      <c r="BB62" s="202">
        <f t="shared" si="6"/>
        <v>0</v>
      </c>
      <c r="BC62" s="202">
        <f t="shared" si="6"/>
        <v>0</v>
      </c>
      <c r="BD62" s="202">
        <f t="shared" si="6"/>
        <v>0</v>
      </c>
      <c r="BE62" s="202">
        <f t="shared" si="6"/>
        <v>0</v>
      </c>
      <c r="BF62" s="202">
        <f t="shared" si="6"/>
        <v>0</v>
      </c>
      <c r="BG62" s="202">
        <f t="shared" si="6"/>
        <v>0</v>
      </c>
      <c r="BH62" s="202">
        <f t="shared" si="6"/>
        <v>0</v>
      </c>
      <c r="BI62" s="202">
        <f t="shared" si="6"/>
        <v>0</v>
      </c>
      <c r="BJ62" s="202">
        <f t="shared" si="6"/>
        <v>0</v>
      </c>
      <c r="BK62" s="202">
        <f t="shared" si="6"/>
        <v>0</v>
      </c>
      <c r="BL62" s="202">
        <f t="shared" si="6"/>
        <v>0</v>
      </c>
      <c r="BM62" s="202">
        <f t="shared" si="6"/>
        <v>0</v>
      </c>
      <c r="BN62" s="202">
        <f t="shared" si="6"/>
        <v>0</v>
      </c>
      <c r="BO62" s="202">
        <f t="shared" si="6"/>
        <v>0</v>
      </c>
      <c r="BP62" s="202">
        <f t="shared" si="6"/>
        <v>0</v>
      </c>
      <c r="BQ62" s="202">
        <f t="shared" si="6"/>
        <v>0</v>
      </c>
      <c r="BR62" s="202">
        <f t="shared" si="6"/>
        <v>0</v>
      </c>
      <c r="BS62" s="202">
        <f t="shared" si="6"/>
        <v>0</v>
      </c>
      <c r="BT62" s="202">
        <f t="shared" si="6"/>
        <v>0</v>
      </c>
      <c r="BU62" s="202">
        <f t="shared" si="6"/>
        <v>0</v>
      </c>
      <c r="BV62" s="202">
        <f t="shared" si="6"/>
        <v>0</v>
      </c>
      <c r="BW62" s="202">
        <f t="shared" ref="BW62:BY63" si="7">BW29+BW57</f>
        <v>0</v>
      </c>
      <c r="BX62" s="202">
        <f t="shared" si="7"/>
        <v>0</v>
      </c>
      <c r="BY62" s="215">
        <f t="shared" si="7"/>
        <v>0</v>
      </c>
    </row>
    <row r="63" spans="1:77" ht="14.25" thickBot="1" x14ac:dyDescent="0.2">
      <c r="A63" s="1074"/>
      <c r="B63" s="1075"/>
      <c r="C63" s="1075"/>
      <c r="D63" s="1075"/>
      <c r="E63" s="1075"/>
      <c r="F63" s="1075"/>
      <c r="G63" s="1075"/>
      <c r="H63" s="1076"/>
      <c r="I63" s="216" t="s">
        <v>164</v>
      </c>
      <c r="J63" s="217">
        <f>J30+J58</f>
        <v>0</v>
      </c>
      <c r="K63" s="217">
        <f t="shared" si="6"/>
        <v>0</v>
      </c>
      <c r="L63" s="217">
        <f t="shared" si="6"/>
        <v>0</v>
      </c>
      <c r="M63" s="217">
        <f t="shared" si="6"/>
        <v>0</v>
      </c>
      <c r="N63" s="217">
        <f t="shared" si="6"/>
        <v>0</v>
      </c>
      <c r="O63" s="217">
        <f t="shared" si="6"/>
        <v>25</v>
      </c>
      <c r="P63" s="217">
        <f t="shared" si="6"/>
        <v>25</v>
      </c>
      <c r="Q63" s="217">
        <f t="shared" si="6"/>
        <v>0</v>
      </c>
      <c r="R63" s="217">
        <f t="shared" si="6"/>
        <v>0</v>
      </c>
      <c r="S63" s="217">
        <f t="shared" si="6"/>
        <v>25</v>
      </c>
      <c r="T63" s="217">
        <f t="shared" si="6"/>
        <v>25</v>
      </c>
      <c r="U63" s="217">
        <f t="shared" si="6"/>
        <v>25</v>
      </c>
      <c r="V63" s="217">
        <f t="shared" si="6"/>
        <v>25</v>
      </c>
      <c r="W63" s="217">
        <f t="shared" si="6"/>
        <v>0</v>
      </c>
      <c r="X63" s="217">
        <f t="shared" si="6"/>
        <v>0</v>
      </c>
      <c r="Y63" s="217">
        <f t="shared" si="6"/>
        <v>25</v>
      </c>
      <c r="Z63" s="217">
        <f t="shared" si="6"/>
        <v>25</v>
      </c>
      <c r="AA63" s="217">
        <f t="shared" si="6"/>
        <v>0</v>
      </c>
      <c r="AB63" s="217">
        <f t="shared" si="6"/>
        <v>0</v>
      </c>
      <c r="AC63" s="217">
        <f t="shared" si="6"/>
        <v>0</v>
      </c>
      <c r="AD63" s="217">
        <f t="shared" si="6"/>
        <v>0</v>
      </c>
      <c r="AE63" s="217">
        <f t="shared" si="6"/>
        <v>0</v>
      </c>
      <c r="AF63" s="217">
        <f t="shared" si="6"/>
        <v>0</v>
      </c>
      <c r="AG63" s="217">
        <f t="shared" si="6"/>
        <v>25</v>
      </c>
      <c r="AH63" s="217">
        <f t="shared" si="6"/>
        <v>25</v>
      </c>
      <c r="AI63" s="217">
        <f t="shared" si="6"/>
        <v>0</v>
      </c>
      <c r="AJ63" s="217">
        <f t="shared" si="6"/>
        <v>0</v>
      </c>
      <c r="AK63" s="217">
        <f t="shared" si="6"/>
        <v>25</v>
      </c>
      <c r="AL63" s="217">
        <f t="shared" si="6"/>
        <v>25</v>
      </c>
      <c r="AM63" s="217">
        <f t="shared" si="6"/>
        <v>25</v>
      </c>
      <c r="AN63" s="217">
        <f t="shared" si="6"/>
        <v>25</v>
      </c>
      <c r="AO63" s="217">
        <f t="shared" si="6"/>
        <v>0</v>
      </c>
      <c r="AP63" s="217">
        <f t="shared" si="6"/>
        <v>0</v>
      </c>
      <c r="AQ63" s="217">
        <f t="shared" si="6"/>
        <v>25</v>
      </c>
      <c r="AR63" s="217">
        <f t="shared" si="6"/>
        <v>25</v>
      </c>
      <c r="AS63" s="217">
        <f t="shared" si="6"/>
        <v>0</v>
      </c>
      <c r="AT63" s="217">
        <f t="shared" si="6"/>
        <v>0</v>
      </c>
      <c r="AU63" s="217">
        <f t="shared" si="6"/>
        <v>0</v>
      </c>
      <c r="AV63" s="217">
        <f t="shared" si="6"/>
        <v>0</v>
      </c>
      <c r="AW63" s="217">
        <f t="shared" si="6"/>
        <v>0</v>
      </c>
      <c r="AX63" s="217">
        <f t="shared" si="6"/>
        <v>0</v>
      </c>
      <c r="AY63" s="217">
        <f t="shared" si="6"/>
        <v>0</v>
      </c>
      <c r="AZ63" s="217">
        <f t="shared" si="6"/>
        <v>0</v>
      </c>
      <c r="BA63" s="217">
        <f t="shared" si="6"/>
        <v>0</v>
      </c>
      <c r="BB63" s="217">
        <f t="shared" si="6"/>
        <v>0</v>
      </c>
      <c r="BC63" s="217">
        <f t="shared" si="6"/>
        <v>0</v>
      </c>
      <c r="BD63" s="217">
        <f t="shared" si="6"/>
        <v>0</v>
      </c>
      <c r="BE63" s="217">
        <f t="shared" si="6"/>
        <v>0</v>
      </c>
      <c r="BF63" s="217">
        <f t="shared" si="6"/>
        <v>0</v>
      </c>
      <c r="BG63" s="217">
        <f t="shared" si="6"/>
        <v>0</v>
      </c>
      <c r="BH63" s="217">
        <f t="shared" si="6"/>
        <v>0</v>
      </c>
      <c r="BI63" s="217">
        <f t="shared" si="6"/>
        <v>0</v>
      </c>
      <c r="BJ63" s="217">
        <f t="shared" si="6"/>
        <v>0</v>
      </c>
      <c r="BK63" s="217">
        <f t="shared" si="6"/>
        <v>0</v>
      </c>
      <c r="BL63" s="217">
        <f t="shared" si="6"/>
        <v>0</v>
      </c>
      <c r="BM63" s="217">
        <f t="shared" si="6"/>
        <v>0</v>
      </c>
      <c r="BN63" s="217">
        <f t="shared" si="6"/>
        <v>0</v>
      </c>
      <c r="BO63" s="217">
        <f t="shared" si="6"/>
        <v>0</v>
      </c>
      <c r="BP63" s="217">
        <f t="shared" si="6"/>
        <v>0</v>
      </c>
      <c r="BQ63" s="217">
        <f t="shared" si="6"/>
        <v>0</v>
      </c>
      <c r="BR63" s="217">
        <f t="shared" si="6"/>
        <v>0</v>
      </c>
      <c r="BS63" s="217">
        <f t="shared" si="6"/>
        <v>0</v>
      </c>
      <c r="BT63" s="217">
        <f t="shared" si="6"/>
        <v>0</v>
      </c>
      <c r="BU63" s="217">
        <f t="shared" si="6"/>
        <v>0</v>
      </c>
      <c r="BV63" s="217">
        <f t="shared" si="6"/>
        <v>0</v>
      </c>
      <c r="BW63" s="217">
        <f t="shared" si="7"/>
        <v>0</v>
      </c>
      <c r="BX63" s="217">
        <f t="shared" si="7"/>
        <v>0</v>
      </c>
      <c r="BY63" s="218">
        <f t="shared" si="7"/>
        <v>0</v>
      </c>
    </row>
    <row r="66" spans="1:71" ht="14.25" thickBot="1" x14ac:dyDescent="0.2">
      <c r="A66" s="21"/>
      <c r="B66" s="221"/>
      <c r="C66" t="s">
        <v>555</v>
      </c>
      <c r="U66" t="s">
        <v>290</v>
      </c>
    </row>
    <row r="67" spans="1:71" x14ac:dyDescent="0.15">
      <c r="A67" s="26"/>
      <c r="B67" s="221"/>
      <c r="C67" s="1071" t="s">
        <v>275</v>
      </c>
      <c r="D67" s="1072"/>
      <c r="E67" s="1072"/>
      <c r="F67" s="1072"/>
      <c r="G67" s="1072"/>
      <c r="H67" s="1073"/>
      <c r="I67" s="1077">
        <v>4.1666666666666664E-2</v>
      </c>
      <c r="J67" s="1078"/>
      <c r="K67" s="1078"/>
      <c r="L67" s="1078"/>
      <c r="M67" s="1078"/>
      <c r="N67" s="1078"/>
      <c r="O67" s="1078"/>
      <c r="P67" s="1079"/>
      <c r="Q67" s="1062" t="s">
        <v>276</v>
      </c>
      <c r="R67" s="1063"/>
      <c r="U67" s="1058" t="s">
        <v>738</v>
      </c>
      <c r="V67" s="1058"/>
      <c r="W67" s="1058"/>
      <c r="X67" s="1058"/>
      <c r="Y67" s="1058"/>
      <c r="Z67" s="1057" t="s">
        <v>739</v>
      </c>
      <c r="AA67" s="1057"/>
      <c r="AB67" s="1057"/>
      <c r="AC67" s="1057"/>
      <c r="AD67" s="1057"/>
      <c r="AE67" s="1057"/>
      <c r="AF67" s="1057"/>
      <c r="AG67" s="1057"/>
      <c r="AH67" s="1057"/>
      <c r="AI67" s="1057"/>
      <c r="AJ67" s="1057"/>
      <c r="AK67" s="1057"/>
      <c r="AL67" s="1057"/>
      <c r="AM67" s="1057"/>
      <c r="AN67" s="1057"/>
      <c r="AO67" s="1057"/>
      <c r="AP67" s="1057"/>
      <c r="AQ67" s="1057"/>
      <c r="AR67" s="1057"/>
      <c r="AS67" s="1057"/>
      <c r="AT67" s="1057"/>
      <c r="AU67" s="1057"/>
      <c r="AV67" s="1057"/>
      <c r="AW67" s="1057"/>
    </row>
    <row r="68" spans="1:71" ht="14.25" thickBot="1" x14ac:dyDescent="0.2">
      <c r="C68" s="1074"/>
      <c r="D68" s="1075"/>
      <c r="E68" s="1075"/>
      <c r="F68" s="1075"/>
      <c r="G68" s="1075"/>
      <c r="H68" s="1076"/>
      <c r="I68" s="1080"/>
      <c r="J68" s="1080"/>
      <c r="K68" s="1080"/>
      <c r="L68" s="1080"/>
      <c r="M68" s="1080"/>
      <c r="N68" s="1080"/>
      <c r="O68" s="1080"/>
      <c r="P68" s="1081"/>
      <c r="Q68" s="1064"/>
      <c r="R68" s="1065"/>
      <c r="U68" s="1058"/>
      <c r="V68" s="1058"/>
      <c r="W68" s="1058"/>
      <c r="X68" s="1058"/>
      <c r="Y68" s="1058"/>
      <c r="Z68" s="1057"/>
      <c r="AA68" s="1057"/>
      <c r="AB68" s="1057"/>
      <c r="AC68" s="1057"/>
      <c r="AD68" s="1057"/>
      <c r="AE68" s="1057"/>
      <c r="AF68" s="1057"/>
      <c r="AG68" s="1057"/>
      <c r="AH68" s="1057"/>
      <c r="AI68" s="1057"/>
      <c r="AJ68" s="1057"/>
      <c r="AK68" s="1057"/>
      <c r="AL68" s="1057"/>
      <c r="AM68" s="1057"/>
      <c r="AN68" s="1057"/>
      <c r="AO68" s="1057"/>
      <c r="AP68" s="1057"/>
      <c r="AQ68" s="1057"/>
      <c r="AR68" s="1057"/>
      <c r="AS68" s="1057"/>
      <c r="AT68" s="1057"/>
      <c r="AU68" s="1057"/>
      <c r="AV68" s="1057"/>
      <c r="AW68" s="1057"/>
    </row>
    <row r="69" spans="1:71" x14ac:dyDescent="0.15">
      <c r="C69" s="1071" t="s">
        <v>277</v>
      </c>
      <c r="D69" s="1072"/>
      <c r="E69" s="1072"/>
      <c r="F69" s="1072"/>
      <c r="G69" s="1072"/>
      <c r="H69" s="1073"/>
      <c r="I69" s="1077">
        <v>2.0833333333333332E-2</v>
      </c>
      <c r="J69" s="1078"/>
      <c r="K69" s="1078"/>
      <c r="L69" s="1078"/>
      <c r="M69" s="1078"/>
      <c r="N69" s="1078"/>
      <c r="O69" s="1078"/>
      <c r="P69" s="1079"/>
      <c r="Q69" s="1062" t="s">
        <v>276</v>
      </c>
      <c r="R69" s="1063"/>
      <c r="U69" s="1058"/>
      <c r="V69" s="1058"/>
      <c r="W69" s="1058"/>
      <c r="X69" s="1058"/>
      <c r="Y69" s="1058"/>
      <c r="Z69" s="1057"/>
      <c r="AA69" s="1057"/>
      <c r="AB69" s="1057"/>
      <c r="AC69" s="1057"/>
      <c r="AD69" s="1057"/>
      <c r="AE69" s="1057"/>
      <c r="AF69" s="1057"/>
      <c r="AG69" s="1057"/>
      <c r="AH69" s="1057"/>
      <c r="AI69" s="1057"/>
      <c r="AJ69" s="1057"/>
      <c r="AK69" s="1057"/>
      <c r="AL69" s="1057"/>
      <c r="AM69" s="1057"/>
      <c r="AN69" s="1057"/>
      <c r="AO69" s="1057"/>
      <c r="AP69" s="1057"/>
      <c r="AQ69" s="1057"/>
      <c r="AR69" s="1057"/>
      <c r="AS69" s="1057"/>
      <c r="AT69" s="1057"/>
      <c r="AU69" s="1057"/>
      <c r="AV69" s="1057"/>
      <c r="AW69" s="1057"/>
    </row>
    <row r="70" spans="1:71" ht="14.25" thickBot="1" x14ac:dyDescent="0.2">
      <c r="C70" s="1074"/>
      <c r="D70" s="1075"/>
      <c r="E70" s="1075"/>
      <c r="F70" s="1075"/>
      <c r="G70" s="1075"/>
      <c r="H70" s="1076"/>
      <c r="I70" s="1080"/>
      <c r="J70" s="1080"/>
      <c r="K70" s="1080"/>
      <c r="L70" s="1080"/>
      <c r="M70" s="1080"/>
      <c r="N70" s="1080"/>
      <c r="O70" s="1080"/>
      <c r="P70" s="1081"/>
      <c r="Q70" s="1064"/>
      <c r="R70" s="1065"/>
      <c r="U70" s="1058" t="s">
        <v>252</v>
      </c>
      <c r="V70" s="1058"/>
      <c r="W70" s="1058"/>
      <c r="X70" s="1058"/>
      <c r="Y70" s="1058"/>
      <c r="Z70" s="1057" t="s">
        <v>741</v>
      </c>
      <c r="AA70" s="1057"/>
      <c r="AB70" s="1057"/>
      <c r="AC70" s="1057"/>
      <c r="AD70" s="1057"/>
      <c r="AE70" s="1057"/>
      <c r="AF70" s="1057"/>
      <c r="AG70" s="1057"/>
      <c r="AH70" s="1057"/>
      <c r="AI70" s="1057"/>
      <c r="AJ70" s="1057"/>
      <c r="AK70" s="1057"/>
      <c r="AL70" s="1057"/>
      <c r="AM70" s="1057"/>
      <c r="AN70" s="1057"/>
      <c r="AO70" s="1057"/>
      <c r="AP70" s="1057"/>
      <c r="AQ70" s="1057"/>
      <c r="AR70" s="1057"/>
      <c r="AS70" s="1057"/>
      <c r="AT70" s="1057"/>
      <c r="AU70" s="1057"/>
      <c r="AV70" s="1057"/>
      <c r="AW70" s="1057"/>
    </row>
    <row r="71" spans="1:71" x14ac:dyDescent="0.15">
      <c r="C71" s="1071" t="s">
        <v>278</v>
      </c>
      <c r="D71" s="1072"/>
      <c r="E71" s="1072"/>
      <c r="F71" s="1072"/>
      <c r="G71" s="1072"/>
      <c r="H71" s="1073"/>
      <c r="I71" s="1077">
        <v>2.0833333333333332E-2</v>
      </c>
      <c r="J71" s="1078"/>
      <c r="K71" s="1078"/>
      <c r="L71" s="1078"/>
      <c r="M71" s="1078"/>
      <c r="N71" s="1078"/>
      <c r="O71" s="1078"/>
      <c r="P71" s="1079"/>
      <c r="Q71" s="1062" t="s">
        <v>276</v>
      </c>
      <c r="R71" s="1063"/>
      <c r="U71" s="1058"/>
      <c r="V71" s="1058"/>
      <c r="W71" s="1058"/>
      <c r="X71" s="1058"/>
      <c r="Y71" s="1058"/>
      <c r="Z71" s="1057"/>
      <c r="AA71" s="1057"/>
      <c r="AB71" s="1057"/>
      <c r="AC71" s="1057"/>
      <c r="AD71" s="1057"/>
      <c r="AE71" s="1057"/>
      <c r="AF71" s="1057"/>
      <c r="AG71" s="1057"/>
      <c r="AH71" s="1057"/>
      <c r="AI71" s="1057"/>
      <c r="AJ71" s="1057"/>
      <c r="AK71" s="1057"/>
      <c r="AL71" s="1057"/>
      <c r="AM71" s="1057"/>
      <c r="AN71" s="1057"/>
      <c r="AO71" s="1057"/>
      <c r="AP71" s="1057"/>
      <c r="AQ71" s="1057"/>
      <c r="AR71" s="1057"/>
      <c r="AS71" s="1057"/>
      <c r="AT71" s="1057"/>
      <c r="AU71" s="1057"/>
      <c r="AV71" s="1057"/>
      <c r="AW71" s="1057"/>
    </row>
    <row r="72" spans="1:71" ht="14.25" thickBot="1" x14ac:dyDescent="0.2">
      <c r="C72" s="1074"/>
      <c r="D72" s="1075"/>
      <c r="E72" s="1075"/>
      <c r="F72" s="1075"/>
      <c r="G72" s="1075"/>
      <c r="H72" s="1076"/>
      <c r="I72" s="1080"/>
      <c r="J72" s="1080"/>
      <c r="K72" s="1080"/>
      <c r="L72" s="1080"/>
      <c r="M72" s="1080"/>
      <c r="N72" s="1080"/>
      <c r="O72" s="1080"/>
      <c r="P72" s="1081"/>
      <c r="Q72" s="1064"/>
      <c r="R72" s="1065"/>
      <c r="U72" s="1058"/>
      <c r="V72" s="1058"/>
      <c r="W72" s="1058"/>
      <c r="X72" s="1058"/>
      <c r="Y72" s="1058"/>
      <c r="Z72" s="1057"/>
      <c r="AA72" s="1057"/>
      <c r="AB72" s="1057"/>
      <c r="AC72" s="1057"/>
      <c r="AD72" s="1057"/>
      <c r="AE72" s="1057"/>
      <c r="AF72" s="1057"/>
      <c r="AG72" s="1057"/>
      <c r="AH72" s="1057"/>
      <c r="AI72" s="1057"/>
      <c r="AJ72" s="1057"/>
      <c r="AK72" s="1057"/>
      <c r="AL72" s="1057"/>
      <c r="AM72" s="1057"/>
      <c r="AN72" s="1057"/>
      <c r="AO72" s="1057"/>
      <c r="AP72" s="1057"/>
      <c r="AQ72" s="1057"/>
      <c r="AR72" s="1057"/>
      <c r="AS72" s="1057"/>
      <c r="AT72" s="1057"/>
      <c r="AU72" s="1057"/>
      <c r="AV72" s="1057"/>
      <c r="AW72" s="1057"/>
    </row>
    <row r="73" spans="1:71" x14ac:dyDescent="0.15">
      <c r="R73" s="222"/>
      <c r="T73" s="222"/>
      <c r="U73" s="1058" t="s">
        <v>554</v>
      </c>
      <c r="V73" s="1058"/>
      <c r="W73" s="1058"/>
      <c r="X73" s="1058"/>
      <c r="Y73" s="1058"/>
      <c r="Z73" s="1059"/>
      <c r="AA73" s="1059"/>
      <c r="AB73" s="1059"/>
      <c r="AC73" s="1059"/>
      <c r="AD73" s="1059"/>
      <c r="AE73" s="1059"/>
      <c r="AF73" s="1059"/>
      <c r="AG73" s="1059"/>
      <c r="AH73" s="1059"/>
      <c r="AI73" s="1059"/>
      <c r="AJ73" s="1059"/>
      <c r="AK73" s="1059"/>
      <c r="AL73" s="1059"/>
      <c r="AM73" s="1059"/>
      <c r="AN73" s="1059"/>
      <c r="AO73" s="1059"/>
      <c r="AP73" s="1059"/>
      <c r="AQ73" s="1059"/>
      <c r="AR73" s="1059"/>
      <c r="AS73" s="1059"/>
      <c r="AT73" s="1059"/>
      <c r="AU73" s="1059"/>
      <c r="AV73" s="1059"/>
      <c r="AW73" s="1059"/>
    </row>
    <row r="74" spans="1:71" x14ac:dyDescent="0.15">
      <c r="R74" s="223"/>
      <c r="U74" s="1058"/>
      <c r="V74" s="1058"/>
      <c r="W74" s="1058"/>
      <c r="X74" s="1058"/>
      <c r="Y74" s="1058"/>
      <c r="Z74" s="1059"/>
      <c r="AA74" s="1059"/>
      <c r="AB74" s="1059"/>
      <c r="AC74" s="1059"/>
      <c r="AD74" s="1059"/>
      <c r="AE74" s="1059"/>
      <c r="AF74" s="1059"/>
      <c r="AG74" s="1059"/>
      <c r="AH74" s="1059"/>
      <c r="AI74" s="1059"/>
      <c r="AJ74" s="1059"/>
      <c r="AK74" s="1059"/>
      <c r="AL74" s="1059"/>
      <c r="AM74" s="1059"/>
      <c r="AN74" s="1059"/>
      <c r="AO74" s="1059"/>
      <c r="AP74" s="1059"/>
      <c r="AQ74" s="1059"/>
      <c r="AR74" s="1059"/>
      <c r="AS74" s="1059"/>
      <c r="AT74" s="1059"/>
      <c r="AU74" s="1059"/>
      <c r="AV74" s="1059"/>
      <c r="AW74" s="1059"/>
    </row>
    <row r="75" spans="1:71" x14ac:dyDescent="0.15">
      <c r="C75" t="s">
        <v>556</v>
      </c>
      <c r="U75" s="1058"/>
      <c r="V75" s="1058"/>
      <c r="W75" s="1058"/>
      <c r="X75" s="1058"/>
      <c r="Y75" s="1058"/>
      <c r="Z75" s="1059"/>
      <c r="AA75" s="1059"/>
      <c r="AB75" s="1059"/>
      <c r="AC75" s="1059"/>
      <c r="AD75" s="1059"/>
      <c r="AE75" s="1059"/>
      <c r="AF75" s="1059"/>
      <c r="AG75" s="1059"/>
      <c r="AH75" s="1059"/>
      <c r="AI75" s="1059"/>
      <c r="AJ75" s="1059"/>
      <c r="AK75" s="1059"/>
      <c r="AL75" s="1059"/>
      <c r="AM75" s="1059"/>
      <c r="AN75" s="1059"/>
      <c r="AO75" s="1059"/>
      <c r="AP75" s="1059"/>
      <c r="AQ75" s="1059"/>
      <c r="AR75" s="1059"/>
      <c r="AS75" s="1059"/>
      <c r="AT75" s="1059"/>
      <c r="AU75" s="1059"/>
      <c r="AV75" s="1059"/>
      <c r="AW75" s="1059"/>
    </row>
    <row r="76" spans="1:71" ht="23.25" customHeight="1" x14ac:dyDescent="0.15">
      <c r="C76" s="850"/>
      <c r="D76" s="850"/>
      <c r="E76" s="850"/>
      <c r="F76" s="850"/>
      <c r="G76" s="226" t="s">
        <v>258</v>
      </c>
      <c r="H76" s="850" t="s">
        <v>280</v>
      </c>
      <c r="I76" s="850"/>
      <c r="J76" s="850"/>
      <c r="K76" s="850"/>
      <c r="L76" s="850" t="s">
        <v>281</v>
      </c>
      <c r="M76" s="850"/>
      <c r="N76" s="850"/>
      <c r="O76" s="850"/>
      <c r="P76" s="850"/>
      <c r="U76" s="1058"/>
      <c r="V76" s="1058"/>
      <c r="W76" s="1058"/>
      <c r="X76" s="1058"/>
      <c r="Y76" s="1058"/>
      <c r="Z76" s="1059"/>
      <c r="AA76" s="1059"/>
      <c r="AB76" s="1059"/>
      <c r="AC76" s="1059"/>
      <c r="AD76" s="1059"/>
      <c r="AE76" s="1059"/>
      <c r="AF76" s="1059"/>
      <c r="AG76" s="1059"/>
      <c r="AH76" s="1059"/>
      <c r="AI76" s="1059"/>
      <c r="AJ76" s="1059"/>
      <c r="AK76" s="1059"/>
      <c r="AL76" s="1059"/>
      <c r="AM76" s="1059"/>
      <c r="AN76" s="1059"/>
      <c r="AO76" s="1059"/>
      <c r="AP76" s="1059"/>
      <c r="AQ76" s="1059"/>
      <c r="AR76" s="1059"/>
      <c r="AS76" s="1059"/>
      <c r="AT76" s="1059"/>
      <c r="AU76" s="1059"/>
      <c r="AV76" s="1059"/>
      <c r="AW76" s="1059"/>
      <c r="AX76" s="231"/>
      <c r="AY76" s="231"/>
      <c r="AZ76" s="231"/>
      <c r="BA76" s="231"/>
      <c r="BB76" s="231"/>
      <c r="BC76" s="231"/>
      <c r="BD76" s="231"/>
      <c r="BE76" s="231"/>
      <c r="BF76" s="231"/>
      <c r="BG76" s="231"/>
      <c r="BH76" s="231"/>
      <c r="BI76" s="231"/>
      <c r="BJ76" s="231"/>
      <c r="BK76" s="231"/>
      <c r="BL76" s="231"/>
      <c r="BM76" s="231"/>
      <c r="BN76" s="231"/>
      <c r="BO76" s="231"/>
      <c r="BP76" s="231"/>
      <c r="BQ76" s="231"/>
      <c r="BR76" s="231"/>
      <c r="BS76" s="232"/>
    </row>
    <row r="77" spans="1:71" ht="23.25" customHeight="1" x14ac:dyDescent="0.15">
      <c r="C77" s="850" t="s">
        <v>282</v>
      </c>
      <c r="D77" s="850"/>
      <c r="E77" s="850"/>
      <c r="F77" s="224" t="s">
        <v>283</v>
      </c>
      <c r="G77" s="516">
        <f>SUMIF(H9:H28,1,D9:D28)</f>
        <v>25</v>
      </c>
      <c r="H77" s="1060">
        <f>L77-I67-I69-I71</f>
        <v>0.29166666666666669</v>
      </c>
      <c r="I77" s="1060"/>
      <c r="J77" s="1060"/>
      <c r="K77" s="1060"/>
      <c r="L77" s="1061">
        <v>0.375</v>
      </c>
      <c r="M77" s="1061"/>
      <c r="N77" s="1061"/>
      <c r="O77" s="1061"/>
      <c r="P77" s="1061"/>
      <c r="U77" s="1058"/>
      <c r="V77" s="1058"/>
      <c r="W77" s="1058"/>
      <c r="X77" s="1058"/>
      <c r="Y77" s="1058"/>
      <c r="Z77" s="1059"/>
      <c r="AA77" s="1059"/>
      <c r="AB77" s="1059"/>
      <c r="AC77" s="1059"/>
      <c r="AD77" s="1059"/>
      <c r="AE77" s="1059"/>
      <c r="AF77" s="1059"/>
      <c r="AG77" s="1059"/>
      <c r="AH77" s="1059"/>
      <c r="AI77" s="1059"/>
      <c r="AJ77" s="1059"/>
      <c r="AK77" s="1059"/>
      <c r="AL77" s="1059"/>
      <c r="AM77" s="1059"/>
      <c r="AN77" s="1059"/>
      <c r="AO77" s="1059"/>
      <c r="AP77" s="1059"/>
      <c r="AQ77" s="1059"/>
      <c r="AR77" s="1059"/>
      <c r="AS77" s="1059"/>
      <c r="AT77" s="1059"/>
      <c r="AU77" s="1059"/>
      <c r="AV77" s="1059"/>
      <c r="AW77" s="1059"/>
      <c r="AX77" s="233"/>
      <c r="AY77" s="233"/>
      <c r="AZ77" s="233"/>
      <c r="BA77" s="233"/>
      <c r="BB77" s="233"/>
      <c r="BC77" s="233"/>
      <c r="BD77" s="233"/>
      <c r="BE77" s="233"/>
      <c r="BF77" s="233"/>
      <c r="BG77" s="233"/>
      <c r="BH77" s="233"/>
      <c r="BI77" s="233"/>
      <c r="BJ77" s="233"/>
      <c r="BK77" s="233"/>
      <c r="BL77" s="233"/>
      <c r="BM77" s="233"/>
      <c r="BN77" s="233"/>
      <c r="BO77" s="233"/>
      <c r="BP77" s="233"/>
      <c r="BQ77" s="233"/>
      <c r="BR77" s="233"/>
      <c r="BS77" s="234"/>
    </row>
    <row r="78" spans="1:71" ht="23.25" customHeight="1" x14ac:dyDescent="0.15">
      <c r="C78" s="850"/>
      <c r="D78" s="850"/>
      <c r="E78" s="850"/>
      <c r="F78" s="225" t="s">
        <v>284</v>
      </c>
      <c r="G78" s="517">
        <f>SUMIF(H9:H28,2,D9:D28)</f>
        <v>25</v>
      </c>
      <c r="H78" s="1060">
        <f>L78-I67-I69-I71</f>
        <v>0.375</v>
      </c>
      <c r="I78" s="1060"/>
      <c r="J78" s="1060"/>
      <c r="K78" s="1060"/>
      <c r="L78" s="1061">
        <v>0.45833333333333331</v>
      </c>
      <c r="M78" s="1061"/>
      <c r="N78" s="1061"/>
      <c r="O78" s="1061"/>
      <c r="P78" s="1061"/>
      <c r="U78" s="1058"/>
      <c r="V78" s="1058"/>
      <c r="W78" s="1058"/>
      <c r="X78" s="1058"/>
      <c r="Y78" s="1058"/>
      <c r="Z78" s="1059"/>
      <c r="AA78" s="1059"/>
      <c r="AB78" s="1059"/>
      <c r="AC78" s="1059"/>
      <c r="AD78" s="1059"/>
      <c r="AE78" s="1059"/>
      <c r="AF78" s="1059"/>
      <c r="AG78" s="1059"/>
      <c r="AH78" s="1059"/>
      <c r="AI78" s="1059"/>
      <c r="AJ78" s="1059"/>
      <c r="AK78" s="1059"/>
      <c r="AL78" s="1059"/>
      <c r="AM78" s="1059"/>
      <c r="AN78" s="1059"/>
      <c r="AO78" s="1059"/>
      <c r="AP78" s="1059"/>
      <c r="AQ78" s="1059"/>
      <c r="AR78" s="1059"/>
      <c r="AS78" s="1059"/>
      <c r="AT78" s="1059"/>
      <c r="AU78" s="1059"/>
      <c r="AV78" s="1059"/>
      <c r="AW78" s="1059"/>
      <c r="AX78" s="469"/>
      <c r="AY78" s="469"/>
      <c r="AZ78" s="469"/>
      <c r="BA78" s="469"/>
      <c r="BB78" s="469"/>
      <c r="BC78" s="469"/>
      <c r="BD78" s="469"/>
      <c r="BE78" s="469"/>
      <c r="BF78" s="469"/>
      <c r="BG78" s="469"/>
      <c r="BH78" s="469"/>
      <c r="BI78" s="469"/>
      <c r="BJ78" s="469"/>
      <c r="BK78" s="469"/>
      <c r="BL78" s="469"/>
      <c r="BM78" s="469"/>
      <c r="BN78" s="469"/>
      <c r="BO78" s="469"/>
      <c r="BP78" s="469"/>
      <c r="BQ78" s="469"/>
      <c r="BR78" s="469"/>
      <c r="BS78" s="470"/>
    </row>
    <row r="79" spans="1:71" ht="23.25" customHeight="1" x14ac:dyDescent="0.15">
      <c r="C79" s="850" t="s">
        <v>285</v>
      </c>
      <c r="D79" s="850"/>
      <c r="E79" s="850"/>
      <c r="F79" s="225" t="s">
        <v>283</v>
      </c>
      <c r="G79" s="516">
        <f>SUMIF(H37:H56,1,D37:D56)</f>
        <v>25</v>
      </c>
      <c r="H79" s="1060">
        <f>L79-I67-I69-I71</f>
        <v>0.66666666666666663</v>
      </c>
      <c r="I79" s="1060"/>
      <c r="J79" s="1060"/>
      <c r="K79" s="1060"/>
      <c r="L79" s="1061">
        <v>0.75</v>
      </c>
      <c r="M79" s="1061"/>
      <c r="N79" s="1061"/>
      <c r="O79" s="1061"/>
      <c r="P79" s="1061"/>
      <c r="U79" s="1058"/>
      <c r="V79" s="1058"/>
      <c r="W79" s="1058"/>
      <c r="X79" s="1058"/>
      <c r="Y79" s="1058"/>
      <c r="Z79" s="1059"/>
      <c r="AA79" s="1059"/>
      <c r="AB79" s="1059"/>
      <c r="AC79" s="1059"/>
      <c r="AD79" s="1059"/>
      <c r="AE79" s="1059"/>
      <c r="AF79" s="1059"/>
      <c r="AG79" s="1059"/>
      <c r="AH79" s="1059"/>
      <c r="AI79" s="1059"/>
      <c r="AJ79" s="1059"/>
      <c r="AK79" s="1059"/>
      <c r="AL79" s="1059"/>
      <c r="AM79" s="1059"/>
      <c r="AN79" s="1059"/>
      <c r="AO79" s="1059"/>
      <c r="AP79" s="1059"/>
      <c r="AQ79" s="1059"/>
      <c r="AR79" s="1059"/>
      <c r="AS79" s="1059"/>
      <c r="AT79" s="1059"/>
      <c r="AU79" s="1059"/>
      <c r="AV79" s="1059"/>
      <c r="AW79" s="1059"/>
      <c r="AX79" s="231"/>
      <c r="AY79" s="231"/>
      <c r="AZ79" s="231"/>
      <c r="BA79" s="231"/>
      <c r="BB79" s="231"/>
      <c r="BC79" s="231"/>
      <c r="BD79" s="231"/>
      <c r="BE79" s="231"/>
      <c r="BF79" s="231"/>
      <c r="BG79" s="231"/>
      <c r="BH79" s="231"/>
      <c r="BI79" s="231"/>
      <c r="BJ79" s="231"/>
      <c r="BK79" s="231"/>
      <c r="BL79" s="231"/>
      <c r="BM79" s="231"/>
      <c r="BN79" s="231"/>
      <c r="BO79" s="231"/>
      <c r="BP79" s="231"/>
      <c r="BQ79" s="231"/>
      <c r="BR79" s="231"/>
      <c r="BS79" s="232"/>
    </row>
    <row r="80" spans="1:71" ht="23.25" customHeight="1" x14ac:dyDescent="0.15">
      <c r="C80" s="850"/>
      <c r="D80" s="850"/>
      <c r="E80" s="850"/>
      <c r="F80" s="225" t="s">
        <v>284</v>
      </c>
      <c r="G80" s="516">
        <f>SUMIF(H37:H56,1,D37:D56)</f>
        <v>25</v>
      </c>
      <c r="H80" s="1060">
        <f>L80-I67-I69-I71</f>
        <v>0.75</v>
      </c>
      <c r="I80" s="1060"/>
      <c r="J80" s="1060"/>
      <c r="K80" s="1060"/>
      <c r="L80" s="1061">
        <v>0.83333333333333337</v>
      </c>
      <c r="M80" s="1061"/>
      <c r="N80" s="1061"/>
      <c r="O80" s="1061"/>
      <c r="P80" s="1061"/>
      <c r="U80" s="1058"/>
      <c r="V80" s="1058"/>
      <c r="W80" s="1058"/>
      <c r="X80" s="1058"/>
      <c r="Y80" s="1058"/>
      <c r="Z80" s="1059"/>
      <c r="AA80" s="1059"/>
      <c r="AB80" s="1059"/>
      <c r="AC80" s="1059"/>
      <c r="AD80" s="1059"/>
      <c r="AE80" s="1059"/>
      <c r="AF80" s="1059"/>
      <c r="AG80" s="1059"/>
      <c r="AH80" s="1059"/>
      <c r="AI80" s="1059"/>
      <c r="AJ80" s="1059"/>
      <c r="AK80" s="1059"/>
      <c r="AL80" s="1059"/>
      <c r="AM80" s="1059"/>
      <c r="AN80" s="1059"/>
      <c r="AO80" s="1059"/>
      <c r="AP80" s="1059"/>
      <c r="AQ80" s="1059"/>
      <c r="AR80" s="1059"/>
      <c r="AS80" s="1059"/>
      <c r="AT80" s="1059"/>
      <c r="AU80" s="1059"/>
      <c r="AV80" s="1059"/>
      <c r="AW80" s="1059"/>
      <c r="AX80" s="233"/>
      <c r="AY80" s="233"/>
      <c r="AZ80" s="233"/>
      <c r="BA80" s="233"/>
      <c r="BB80" s="233"/>
      <c r="BC80" s="233"/>
      <c r="BD80" s="233"/>
      <c r="BE80" s="233"/>
      <c r="BF80" s="233"/>
      <c r="BG80" s="233"/>
      <c r="BH80" s="233"/>
      <c r="BI80" s="233"/>
      <c r="BJ80" s="233"/>
      <c r="BK80" s="233"/>
      <c r="BL80" s="233"/>
      <c r="BM80" s="233"/>
      <c r="BN80" s="233"/>
      <c r="BO80" s="233"/>
      <c r="BP80" s="233"/>
      <c r="BQ80" s="233"/>
      <c r="BR80" s="233"/>
      <c r="BS80" s="234"/>
    </row>
    <row r="81" spans="50:71" ht="24" customHeight="1" x14ac:dyDescent="0.15">
      <c r="AX81" s="469"/>
      <c r="AY81" s="469"/>
      <c r="AZ81" s="469"/>
      <c r="BA81" s="469"/>
      <c r="BB81" s="469"/>
      <c r="BC81" s="469"/>
      <c r="BD81" s="469"/>
      <c r="BE81" s="469"/>
      <c r="BF81" s="469"/>
      <c r="BG81" s="469"/>
      <c r="BH81" s="469"/>
      <c r="BI81" s="469"/>
      <c r="BJ81" s="469"/>
      <c r="BK81" s="469"/>
      <c r="BL81" s="469"/>
      <c r="BM81" s="469"/>
      <c r="BN81" s="469"/>
      <c r="BO81" s="469"/>
      <c r="BP81" s="469"/>
      <c r="BQ81" s="469"/>
      <c r="BR81" s="469"/>
      <c r="BS81" s="470"/>
    </row>
    <row r="82" spans="50:71" ht="24" customHeight="1" x14ac:dyDescent="0.15">
      <c r="AX82" s="503"/>
      <c r="AY82" s="503"/>
      <c r="AZ82" s="503"/>
      <c r="BA82" s="503"/>
      <c r="BB82" s="503"/>
      <c r="BC82" s="503"/>
      <c r="BD82" s="503"/>
      <c r="BE82" s="503"/>
      <c r="BF82" s="503"/>
      <c r="BG82" s="503"/>
      <c r="BH82" s="503"/>
      <c r="BI82" s="503"/>
      <c r="BJ82" s="503"/>
      <c r="BK82" s="503"/>
      <c r="BL82" s="503"/>
      <c r="BM82" s="503"/>
      <c r="BN82" s="503"/>
      <c r="BO82" s="503"/>
      <c r="BP82" s="503"/>
      <c r="BQ82" s="503"/>
      <c r="BR82" s="503"/>
      <c r="BS82" s="504"/>
    </row>
    <row r="83" spans="50:71" ht="24" customHeight="1" x14ac:dyDescent="0.15"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505"/>
    </row>
    <row r="84" spans="50:71" ht="24" customHeight="1" x14ac:dyDescent="0.15">
      <c r="AX84" s="506"/>
      <c r="AY84" s="506"/>
      <c r="AZ84" s="506"/>
      <c r="BA84" s="506"/>
      <c r="BB84" s="506"/>
      <c r="BC84" s="506"/>
      <c r="BD84" s="506"/>
      <c r="BE84" s="506"/>
      <c r="BF84" s="506"/>
      <c r="BG84" s="506"/>
      <c r="BH84" s="506"/>
      <c r="BI84" s="506"/>
      <c r="BJ84" s="506"/>
      <c r="BK84" s="506"/>
      <c r="BL84" s="506"/>
      <c r="BM84" s="506"/>
      <c r="BN84" s="506"/>
      <c r="BO84" s="506"/>
      <c r="BP84" s="506"/>
      <c r="BQ84" s="506"/>
      <c r="BR84" s="506"/>
      <c r="BS84" s="507"/>
    </row>
  </sheetData>
  <mergeCells count="298">
    <mergeCell ref="R6:S6"/>
    <mergeCell ref="AD6:AE6"/>
    <mergeCell ref="J6:K6"/>
    <mergeCell ref="L6:M6"/>
    <mergeCell ref="AF5:AG5"/>
    <mergeCell ref="AH5:AI5"/>
    <mergeCell ref="AJ5:AK5"/>
    <mergeCell ref="AL5:AM5"/>
    <mergeCell ref="A1:H1"/>
    <mergeCell ref="X5:Y5"/>
    <mergeCell ref="Z5:AA5"/>
    <mergeCell ref="AB5:AC5"/>
    <mergeCell ref="A5:H6"/>
    <mergeCell ref="J5:K5"/>
    <mergeCell ref="L5:M5"/>
    <mergeCell ref="N5:O5"/>
    <mergeCell ref="AD5:AE5"/>
    <mergeCell ref="T6:U6"/>
    <mergeCell ref="V6:W6"/>
    <mergeCell ref="X6:Y6"/>
    <mergeCell ref="Z6:AA6"/>
    <mergeCell ref="AB6:AC6"/>
    <mergeCell ref="R5:S5"/>
    <mergeCell ref="T5:U5"/>
    <mergeCell ref="V5:W5"/>
    <mergeCell ref="P5:Q5"/>
    <mergeCell ref="N6:O6"/>
    <mergeCell ref="P6:Q6"/>
    <mergeCell ref="AS15:AV15"/>
    <mergeCell ref="AS11:AV11"/>
    <mergeCell ref="BV5:BW5"/>
    <mergeCell ref="BX5:BY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BT5:BU5"/>
    <mergeCell ref="AN5:AO5"/>
    <mergeCell ref="AP5:AQ5"/>
    <mergeCell ref="AR5:AS5"/>
    <mergeCell ref="AT5:AU5"/>
    <mergeCell ref="AV5:AW5"/>
    <mergeCell ref="AX5:AY5"/>
    <mergeCell ref="AZ5:BA5"/>
    <mergeCell ref="BR6:BS6"/>
    <mergeCell ref="BT6:BU6"/>
    <mergeCell ref="AX6:AY6"/>
    <mergeCell ref="AZ6:BA6"/>
    <mergeCell ref="AP6:AQ6"/>
    <mergeCell ref="AR6:AS6"/>
    <mergeCell ref="AT6:AU6"/>
    <mergeCell ref="AV6:AW6"/>
    <mergeCell ref="BV6:BW6"/>
    <mergeCell ref="BX6:BY6"/>
    <mergeCell ref="BB6:BC6"/>
    <mergeCell ref="BD6:BE6"/>
    <mergeCell ref="BF6:BG6"/>
    <mergeCell ref="BH6:BI6"/>
    <mergeCell ref="BJ6:BK6"/>
    <mergeCell ref="BL6:BM6"/>
    <mergeCell ref="BN6:BO6"/>
    <mergeCell ref="BP6:BQ6"/>
    <mergeCell ref="AF6:AG6"/>
    <mergeCell ref="AH6:AI6"/>
    <mergeCell ref="AJ6:AK6"/>
    <mergeCell ref="AL6:AM6"/>
    <mergeCell ref="AN6:AO6"/>
    <mergeCell ref="A9:A16"/>
    <mergeCell ref="B9:B12"/>
    <mergeCell ref="C9:C10"/>
    <mergeCell ref="D9:D10"/>
    <mergeCell ref="E9:E10"/>
    <mergeCell ref="F9:F10"/>
    <mergeCell ref="H9:H10"/>
    <mergeCell ref="C11:C12"/>
    <mergeCell ref="A7:B8"/>
    <mergeCell ref="B13:B16"/>
    <mergeCell ref="C13:C14"/>
    <mergeCell ref="D13:D14"/>
    <mergeCell ref="E13:E14"/>
    <mergeCell ref="F13:F14"/>
    <mergeCell ref="C7:C8"/>
    <mergeCell ref="D7:D8"/>
    <mergeCell ref="E7:E8"/>
    <mergeCell ref="AO7:BY8"/>
    <mergeCell ref="J7:AN8"/>
    <mergeCell ref="A17:B20"/>
    <mergeCell ref="C17:C18"/>
    <mergeCell ref="D17:D18"/>
    <mergeCell ref="E17:E18"/>
    <mergeCell ref="F17:F18"/>
    <mergeCell ref="H17:H18"/>
    <mergeCell ref="C19:C20"/>
    <mergeCell ref="F7:F8"/>
    <mergeCell ref="D11:D12"/>
    <mergeCell ref="E11:E12"/>
    <mergeCell ref="F11:F12"/>
    <mergeCell ref="H11:H12"/>
    <mergeCell ref="H7:H8"/>
    <mergeCell ref="H13:H14"/>
    <mergeCell ref="D19:D20"/>
    <mergeCell ref="E19:E20"/>
    <mergeCell ref="F19:F20"/>
    <mergeCell ref="H19:H20"/>
    <mergeCell ref="E15:E16"/>
    <mergeCell ref="F15:F16"/>
    <mergeCell ref="H15:H16"/>
    <mergeCell ref="C15:C16"/>
    <mergeCell ref="D15:D16"/>
    <mergeCell ref="A21:B24"/>
    <mergeCell ref="C21:C22"/>
    <mergeCell ref="D21:D22"/>
    <mergeCell ref="E21:E22"/>
    <mergeCell ref="F21:F22"/>
    <mergeCell ref="H21:H22"/>
    <mergeCell ref="C23:C24"/>
    <mergeCell ref="D23:D24"/>
    <mergeCell ref="A25:B28"/>
    <mergeCell ref="C25:C26"/>
    <mergeCell ref="D25:D26"/>
    <mergeCell ref="E25:E26"/>
    <mergeCell ref="F25:F26"/>
    <mergeCell ref="H25:H26"/>
    <mergeCell ref="C27:C28"/>
    <mergeCell ref="E23:E24"/>
    <mergeCell ref="F23:F24"/>
    <mergeCell ref="H23:H24"/>
    <mergeCell ref="P33:Q33"/>
    <mergeCell ref="R33:S33"/>
    <mergeCell ref="T33:U33"/>
    <mergeCell ref="V33:W33"/>
    <mergeCell ref="D27:D28"/>
    <mergeCell ref="E27:E28"/>
    <mergeCell ref="F27:F28"/>
    <mergeCell ref="H27:H28"/>
    <mergeCell ref="A33:H34"/>
    <mergeCell ref="J33:K33"/>
    <mergeCell ref="J34:K34"/>
    <mergeCell ref="L34:M34"/>
    <mergeCell ref="N34:O34"/>
    <mergeCell ref="P34:Q34"/>
    <mergeCell ref="R34:S34"/>
    <mergeCell ref="T34:U34"/>
    <mergeCell ref="V34:W34"/>
    <mergeCell ref="L33:M33"/>
    <mergeCell ref="N33:O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BF33:BG33"/>
    <mergeCell ref="BH33:BI33"/>
    <mergeCell ref="BJ33:BK33"/>
    <mergeCell ref="BL33:BM33"/>
    <mergeCell ref="BN33:BO33"/>
    <mergeCell ref="BP33:BQ33"/>
    <mergeCell ref="BR33:BS33"/>
    <mergeCell ref="BT33:BU33"/>
    <mergeCell ref="BV33:BW33"/>
    <mergeCell ref="BX33:BY33"/>
    <mergeCell ref="BF34:BG34"/>
    <mergeCell ref="X34:Y34"/>
    <mergeCell ref="Z34:AA34"/>
    <mergeCell ref="AB34:AC34"/>
    <mergeCell ref="AD34:AE34"/>
    <mergeCell ref="AF34:AG34"/>
    <mergeCell ref="AH34:AI34"/>
    <mergeCell ref="AJ34:AK34"/>
    <mergeCell ref="AL34:AM34"/>
    <mergeCell ref="AN34:AO34"/>
    <mergeCell ref="BT34:BU34"/>
    <mergeCell ref="BJ34:BK34"/>
    <mergeCell ref="BL34:BM34"/>
    <mergeCell ref="BN34:BO34"/>
    <mergeCell ref="BP34:BQ34"/>
    <mergeCell ref="BV34:BW34"/>
    <mergeCell ref="BX34:BY34"/>
    <mergeCell ref="A35:B36"/>
    <mergeCell ref="C35:C36"/>
    <mergeCell ref="D35:D36"/>
    <mergeCell ref="E35:E36"/>
    <mergeCell ref="F35:F36"/>
    <mergeCell ref="H35:H36"/>
    <mergeCell ref="J35:AN36"/>
    <mergeCell ref="BH34:BI34"/>
    <mergeCell ref="AP34:AQ34"/>
    <mergeCell ref="AR34:AS34"/>
    <mergeCell ref="AT34:AU34"/>
    <mergeCell ref="BR34:BS34"/>
    <mergeCell ref="AV34:AW34"/>
    <mergeCell ref="AX34:AY34"/>
    <mergeCell ref="AZ34:BA34"/>
    <mergeCell ref="BB34:BC34"/>
    <mergeCell ref="BD34:BE34"/>
    <mergeCell ref="H41:H42"/>
    <mergeCell ref="AO35:BY36"/>
    <mergeCell ref="C37:C38"/>
    <mergeCell ref="D37:D38"/>
    <mergeCell ref="E37:E38"/>
    <mergeCell ref="F37:F38"/>
    <mergeCell ref="H37:H38"/>
    <mergeCell ref="C39:C40"/>
    <mergeCell ref="D39:D40"/>
    <mergeCell ref="E39:E40"/>
    <mergeCell ref="F39:F40"/>
    <mergeCell ref="H39:H40"/>
    <mergeCell ref="A45:B48"/>
    <mergeCell ref="C45:C46"/>
    <mergeCell ref="D45:D46"/>
    <mergeCell ref="E45:E46"/>
    <mergeCell ref="F45:F46"/>
    <mergeCell ref="A37:A44"/>
    <mergeCell ref="B37:B40"/>
    <mergeCell ref="B41:B44"/>
    <mergeCell ref="C43:C44"/>
    <mergeCell ref="F47:F48"/>
    <mergeCell ref="C47:C48"/>
    <mergeCell ref="D47:D48"/>
    <mergeCell ref="E47:E48"/>
    <mergeCell ref="C41:C42"/>
    <mergeCell ref="D41:D42"/>
    <mergeCell ref="E41:E42"/>
    <mergeCell ref="F41:F42"/>
    <mergeCell ref="D43:D44"/>
    <mergeCell ref="E43:E44"/>
    <mergeCell ref="F43:F44"/>
    <mergeCell ref="H43:H44"/>
    <mergeCell ref="H45:H46"/>
    <mergeCell ref="I67:P68"/>
    <mergeCell ref="Q67:R68"/>
    <mergeCell ref="C51:C52"/>
    <mergeCell ref="D51:D52"/>
    <mergeCell ref="E51:E52"/>
    <mergeCell ref="F51:F52"/>
    <mergeCell ref="H51:H52"/>
    <mergeCell ref="H47:H48"/>
    <mergeCell ref="Z67:AW69"/>
    <mergeCell ref="C69:H70"/>
    <mergeCell ref="I69:P70"/>
    <mergeCell ref="Q69:R70"/>
    <mergeCell ref="U70:Y72"/>
    <mergeCell ref="Z70:AW72"/>
    <mergeCell ref="C71:H72"/>
    <mergeCell ref="I71:P72"/>
    <mergeCell ref="Q71:R72"/>
    <mergeCell ref="U67:Y69"/>
    <mergeCell ref="A49:B52"/>
    <mergeCell ref="C49:C50"/>
    <mergeCell ref="D49:D50"/>
    <mergeCell ref="E49:E50"/>
    <mergeCell ref="F49:F50"/>
    <mergeCell ref="A62:H63"/>
    <mergeCell ref="C67:H68"/>
    <mergeCell ref="D55:D56"/>
    <mergeCell ref="E55:E56"/>
    <mergeCell ref="A53:B56"/>
    <mergeCell ref="C53:C54"/>
    <mergeCell ref="D53:D54"/>
    <mergeCell ref="E53:E54"/>
    <mergeCell ref="F53:F54"/>
    <mergeCell ref="H53:H54"/>
    <mergeCell ref="C55:C56"/>
    <mergeCell ref="H49:H50"/>
    <mergeCell ref="F55:F56"/>
    <mergeCell ref="H55:H56"/>
    <mergeCell ref="U73:Y80"/>
    <mergeCell ref="Z73:AW80"/>
    <mergeCell ref="L76:P76"/>
    <mergeCell ref="C77:E78"/>
    <mergeCell ref="H77:K77"/>
    <mergeCell ref="L77:P77"/>
    <mergeCell ref="H78:K78"/>
    <mergeCell ref="L78:P78"/>
    <mergeCell ref="H79:K79"/>
    <mergeCell ref="L79:P79"/>
    <mergeCell ref="H80:K80"/>
    <mergeCell ref="L80:P80"/>
    <mergeCell ref="C79:E80"/>
    <mergeCell ref="C76:F76"/>
    <mergeCell ref="H76:K76"/>
  </mergeCells>
  <phoneticPr fontId="1"/>
  <pageMargins left="1" right="0.70866141732283472" top="0.19685039370078741" bottom="0.19685039370078741" header="0.31496062992125984" footer="0.19685039370078741"/>
  <pageSetup paperSize="8" scale="7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22"/>
  <sheetViews>
    <sheetView zoomScaleNormal="100" zoomScaleSheetLayoutView="55" workbookViewId="0">
      <pane xSplit="5" topLeftCell="I1" activePane="topRight" state="frozen"/>
      <selection activeCell="L44" sqref="L44"/>
      <selection pane="topRight" activeCell="L44" sqref="L44"/>
    </sheetView>
  </sheetViews>
  <sheetFormatPr defaultRowHeight="15" customHeight="1" x14ac:dyDescent="0.15"/>
  <cols>
    <col min="1" max="1" width="7.375" style="455" customWidth="1"/>
    <col min="2" max="2" width="4" style="455" hidden="1" customWidth="1"/>
    <col min="3" max="3" width="5.375" style="455" hidden="1" customWidth="1"/>
    <col min="4" max="4" width="6.5" style="564" bestFit="1" customWidth="1"/>
    <col min="5" max="5" width="28.5" style="565" customWidth="1"/>
    <col min="6" max="6" width="6.625" style="456" customWidth="1"/>
    <col min="7" max="17" width="6.625" style="457" customWidth="1"/>
    <col min="18" max="22" width="6.625" style="457" hidden="1" customWidth="1"/>
    <col min="23" max="23" width="15.625" style="458" customWidth="1"/>
    <col min="24" max="24" width="40.75" style="241" customWidth="1"/>
    <col min="25" max="25" width="9.25" style="459" customWidth="1"/>
    <col min="26" max="26" width="7.25" style="459" customWidth="1"/>
    <col min="27" max="27" width="0" style="458" hidden="1" customWidth="1"/>
    <col min="28" max="28" width="37.25" style="458" hidden="1" customWidth="1"/>
    <col min="29" max="16384" width="9" style="458"/>
  </cols>
  <sheetData>
    <row r="1" spans="1:28" s="238" customFormat="1" ht="15" customHeight="1" x14ac:dyDescent="0.15">
      <c r="D1" s="240"/>
      <c r="E1" s="245"/>
      <c r="F1" s="239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X1" s="241"/>
      <c r="Y1" s="242"/>
      <c r="Z1" s="242"/>
    </row>
    <row r="2" spans="1:28" s="238" customFormat="1" ht="15" customHeight="1" x14ac:dyDescent="0.15">
      <c r="A2" s="1155" t="s">
        <v>666</v>
      </c>
      <c r="B2" s="1155"/>
      <c r="C2" s="1155"/>
      <c r="D2" s="1155"/>
      <c r="E2" s="1155"/>
      <c r="F2" s="1155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3" t="s">
        <v>573</v>
      </c>
      <c r="X2" s="244"/>
      <c r="Y2" s="242"/>
      <c r="Z2" s="242"/>
    </row>
    <row r="3" spans="1:28" s="238" customFormat="1" ht="15" customHeight="1" x14ac:dyDescent="0.15">
      <c r="D3" s="240"/>
      <c r="E3" s="245"/>
      <c r="F3" s="239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3"/>
      <c r="X3" s="244"/>
      <c r="Y3" s="242"/>
      <c r="Z3" s="242"/>
    </row>
    <row r="4" spans="1:28" s="238" customFormat="1" ht="15" customHeight="1" x14ac:dyDescent="0.15">
      <c r="D4" s="240"/>
      <c r="E4" s="245"/>
      <c r="F4" s="239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3"/>
      <c r="X4" s="244"/>
      <c r="Y4" s="242"/>
      <c r="Z4" s="242"/>
    </row>
    <row r="5" spans="1:28" s="238" customFormat="1" ht="15" customHeight="1" x14ac:dyDescent="0.15">
      <c r="D5" s="240"/>
      <c r="E5" s="245"/>
      <c r="F5" s="239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3"/>
      <c r="X5" s="244"/>
      <c r="Y5" s="242"/>
      <c r="Z5" s="242"/>
    </row>
    <row r="6" spans="1:28" s="238" customFormat="1" ht="15" customHeight="1" x14ac:dyDescent="0.15">
      <c r="D6" s="240"/>
      <c r="E6" s="245"/>
      <c r="F6" s="239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X6" s="241"/>
      <c r="Y6" s="242"/>
      <c r="Z6" s="242"/>
    </row>
    <row r="7" spans="1:28" s="238" customFormat="1" ht="15" customHeight="1" x14ac:dyDescent="0.15">
      <c r="D7" s="240"/>
      <c r="E7" s="245"/>
      <c r="F7" s="239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X7" s="241"/>
      <c r="Y7" s="242"/>
      <c r="Z7" s="242"/>
    </row>
    <row r="8" spans="1:28" s="238" customFormat="1" ht="21" customHeight="1" x14ac:dyDescent="0.15">
      <c r="A8" s="1160" t="s">
        <v>292</v>
      </c>
      <c r="B8" s="1160"/>
      <c r="C8" s="1160"/>
      <c r="D8" s="1160"/>
      <c r="E8" s="1160"/>
      <c r="F8" s="239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X8" s="245"/>
      <c r="Y8" s="242"/>
      <c r="Z8" s="242"/>
    </row>
    <row r="9" spans="1:28" s="238" customFormat="1" ht="21" customHeight="1" thickBot="1" x14ac:dyDescent="0.2">
      <c r="A9" s="246"/>
      <c r="B9" s="246"/>
      <c r="C9" s="246"/>
      <c r="D9" s="539"/>
      <c r="E9" s="245"/>
      <c r="F9" s="239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X9" s="247"/>
      <c r="Y9" s="242"/>
      <c r="Z9" s="242"/>
    </row>
    <row r="10" spans="1:28" s="238" customFormat="1" ht="15" customHeight="1" thickBot="1" x14ac:dyDescent="0.2">
      <c r="A10" s="1161" t="s">
        <v>293</v>
      </c>
      <c r="B10" s="1165" t="s">
        <v>294</v>
      </c>
      <c r="C10" s="1166"/>
      <c r="D10" s="1171" t="s">
        <v>295</v>
      </c>
      <c r="E10" s="1173" t="s">
        <v>296</v>
      </c>
      <c r="F10" s="1177" t="s">
        <v>297</v>
      </c>
      <c r="G10" s="1199" t="s">
        <v>298</v>
      </c>
      <c r="H10" s="1199"/>
      <c r="I10" s="1199"/>
      <c r="J10" s="1199"/>
      <c r="K10" s="1199"/>
      <c r="L10" s="1199"/>
      <c r="M10" s="1199"/>
      <c r="N10" s="1199"/>
      <c r="O10" s="1199"/>
      <c r="P10" s="1199"/>
      <c r="Q10" s="1200" t="s">
        <v>83</v>
      </c>
      <c r="R10" s="1204" t="s">
        <v>299</v>
      </c>
      <c r="S10" s="1205"/>
      <c r="T10" s="1205"/>
      <c r="U10" s="1205"/>
      <c r="V10" s="1206"/>
      <c r="W10" s="1207" t="s">
        <v>300</v>
      </c>
      <c r="X10" s="1211" t="s">
        <v>301</v>
      </c>
      <c r="Y10" s="1180" t="s">
        <v>302</v>
      </c>
      <c r="Z10" s="1165" t="s">
        <v>578</v>
      </c>
      <c r="AA10" s="1184" t="s">
        <v>303</v>
      </c>
      <c r="AB10" s="1187" t="s">
        <v>159</v>
      </c>
    </row>
    <row r="11" spans="1:28" s="238" customFormat="1" ht="15" customHeight="1" thickBot="1" x14ac:dyDescent="0.2">
      <c r="A11" s="1162"/>
      <c r="B11" s="1167"/>
      <c r="C11" s="1168"/>
      <c r="D11" s="1172"/>
      <c r="E11" s="1174"/>
      <c r="F11" s="1178"/>
      <c r="G11" s="248"/>
      <c r="H11" s="249"/>
      <c r="I11" s="249"/>
      <c r="J11" s="249"/>
      <c r="K11" s="249"/>
      <c r="L11" s="249"/>
      <c r="M11" s="249"/>
      <c r="N11" s="249"/>
      <c r="O11" s="249"/>
      <c r="P11" s="250"/>
      <c r="Q11" s="1201"/>
      <c r="R11" s="251"/>
      <c r="S11" s="251"/>
      <c r="T11" s="251"/>
      <c r="U11" s="251"/>
      <c r="V11" s="251"/>
      <c r="W11" s="1208"/>
      <c r="X11" s="1212"/>
      <c r="Y11" s="1181"/>
      <c r="Z11" s="1167"/>
      <c r="AA11" s="1185"/>
      <c r="AB11" s="1188"/>
    </row>
    <row r="12" spans="1:28" s="238" customFormat="1" ht="15" customHeight="1" thickBot="1" x14ac:dyDescent="0.2">
      <c r="A12" s="1163"/>
      <c r="B12" s="1167"/>
      <c r="C12" s="1168"/>
      <c r="D12" s="1158"/>
      <c r="E12" s="1175"/>
      <c r="F12" s="1178"/>
      <c r="G12" s="1190" t="s">
        <v>17</v>
      </c>
      <c r="H12" s="1192" t="s">
        <v>17</v>
      </c>
      <c r="I12" s="1194" t="s">
        <v>304</v>
      </c>
      <c r="J12" s="1196" t="s">
        <v>164</v>
      </c>
      <c r="K12" s="1198"/>
      <c r="L12" s="1198"/>
      <c r="M12" s="1198"/>
      <c r="N12" s="1198"/>
      <c r="O12" s="1198"/>
      <c r="P12" s="252"/>
      <c r="Q12" s="1202"/>
      <c r="R12" s="1156" t="s">
        <v>305</v>
      </c>
      <c r="S12" s="1158" t="s">
        <v>306</v>
      </c>
      <c r="T12" s="1156" t="s">
        <v>307</v>
      </c>
      <c r="U12" s="1158" t="s">
        <v>308</v>
      </c>
      <c r="V12" s="1156" t="s">
        <v>309</v>
      </c>
      <c r="W12" s="1209"/>
      <c r="X12" s="1213"/>
      <c r="Y12" s="1182"/>
      <c r="Z12" s="1183"/>
      <c r="AA12" s="1185"/>
      <c r="AB12" s="1188"/>
    </row>
    <row r="13" spans="1:28" s="238" customFormat="1" ht="24" customHeight="1" thickBot="1" x14ac:dyDescent="0.2">
      <c r="A13" s="1164"/>
      <c r="B13" s="1169"/>
      <c r="C13" s="1170"/>
      <c r="D13" s="1159"/>
      <c r="E13" s="1176"/>
      <c r="F13" s="1179"/>
      <c r="G13" s="1191"/>
      <c r="H13" s="1193"/>
      <c r="I13" s="1195"/>
      <c r="J13" s="1197"/>
      <c r="K13" s="253" t="s">
        <v>310</v>
      </c>
      <c r="L13" s="254" t="s">
        <v>311</v>
      </c>
      <c r="M13" s="255" t="s">
        <v>312</v>
      </c>
      <c r="N13" s="254" t="s">
        <v>90</v>
      </c>
      <c r="O13" s="256" t="s">
        <v>313</v>
      </c>
      <c r="P13" s="257" t="s">
        <v>314</v>
      </c>
      <c r="Q13" s="1203"/>
      <c r="R13" s="1157"/>
      <c r="S13" s="1159"/>
      <c r="T13" s="1157"/>
      <c r="U13" s="1159"/>
      <c r="V13" s="1157"/>
      <c r="W13" s="1210"/>
      <c r="X13" s="1214"/>
      <c r="Y13" s="1182"/>
      <c r="Z13" s="1183"/>
      <c r="AA13" s="1186"/>
      <c r="AB13" s="1189"/>
    </row>
    <row r="14" spans="1:28" s="238" customFormat="1" ht="19.5" customHeight="1" thickTop="1" x14ac:dyDescent="0.15">
      <c r="A14" s="1227" t="s">
        <v>598</v>
      </c>
      <c r="B14" s="258"/>
      <c r="C14" s="258"/>
      <c r="D14" s="259">
        <v>101</v>
      </c>
      <c r="E14" s="260" t="s">
        <v>315</v>
      </c>
      <c r="F14" s="261" t="s">
        <v>580</v>
      </c>
      <c r="G14" s="262">
        <f>H14+I14+J14</f>
        <v>0</v>
      </c>
      <c r="H14" s="263"/>
      <c r="I14" s="264"/>
      <c r="J14" s="265">
        <f>SUM(K14:P14)</f>
        <v>0</v>
      </c>
      <c r="K14" s="266"/>
      <c r="L14" s="267"/>
      <c r="M14" s="268"/>
      <c r="N14" s="267"/>
      <c r="O14" s="269"/>
      <c r="P14" s="270"/>
      <c r="Q14" s="271">
        <f>G14</f>
        <v>0</v>
      </c>
      <c r="R14" s="272">
        <v>800</v>
      </c>
      <c r="S14" s="259">
        <v>800</v>
      </c>
      <c r="T14" s="273">
        <v>800</v>
      </c>
      <c r="U14" s="259">
        <v>800</v>
      </c>
      <c r="V14" s="273">
        <f>R14+S14+T14+U14</f>
        <v>3200</v>
      </c>
      <c r="W14" s="329" t="s">
        <v>316</v>
      </c>
      <c r="X14" s="660" t="s">
        <v>317</v>
      </c>
      <c r="Y14" s="331" t="s">
        <v>318</v>
      </c>
      <c r="Z14" s="331"/>
      <c r="AA14" s="540"/>
      <c r="AB14" s="541"/>
    </row>
    <row r="15" spans="1:28" s="238" customFormat="1" ht="19.5" customHeight="1" x14ac:dyDescent="0.15">
      <c r="A15" s="1219"/>
      <c r="B15" s="275"/>
      <c r="C15" s="275"/>
      <c r="D15" s="276">
        <v>103</v>
      </c>
      <c r="E15" s="282" t="s">
        <v>319</v>
      </c>
      <c r="F15" s="283" t="s">
        <v>320</v>
      </c>
      <c r="G15" s="262">
        <f t="shared" ref="G15:G86" si="0">H15+I15+J15</f>
        <v>0</v>
      </c>
      <c r="H15" s="263"/>
      <c r="I15" s="264"/>
      <c r="J15" s="265">
        <f t="shared" ref="J15:J86" si="1">SUM(K15:P15)</f>
        <v>0</v>
      </c>
      <c r="K15" s="266"/>
      <c r="L15" s="267"/>
      <c r="M15" s="268"/>
      <c r="N15" s="267"/>
      <c r="O15" s="269"/>
      <c r="P15" s="270"/>
      <c r="Q15" s="271">
        <f t="shared" ref="Q15:Q80" si="2">G15</f>
        <v>0</v>
      </c>
      <c r="R15" s="284">
        <v>1000</v>
      </c>
      <c r="S15" s="285">
        <v>1000</v>
      </c>
      <c r="T15" s="284">
        <v>1000</v>
      </c>
      <c r="U15" s="285">
        <v>1000</v>
      </c>
      <c r="V15" s="286">
        <f>SUM(R15:U15)</f>
        <v>4000</v>
      </c>
      <c r="W15" s="287" t="s">
        <v>321</v>
      </c>
      <c r="X15" s="280" t="s">
        <v>322</v>
      </c>
      <c r="Y15" s="288"/>
      <c r="Z15" s="288"/>
      <c r="AA15" s="542"/>
      <c r="AB15" s="543"/>
    </row>
    <row r="16" spans="1:28" s="238" customFormat="1" ht="19.5" customHeight="1" x14ac:dyDescent="0.15">
      <c r="A16" s="1219"/>
      <c r="B16" s="275"/>
      <c r="C16" s="275"/>
      <c r="D16" s="276">
        <v>104</v>
      </c>
      <c r="E16" s="290" t="s">
        <v>323</v>
      </c>
      <c r="F16" s="277" t="s">
        <v>324</v>
      </c>
      <c r="G16" s="262">
        <f t="shared" si="0"/>
        <v>0</v>
      </c>
      <c r="H16" s="263"/>
      <c r="I16" s="264"/>
      <c r="J16" s="265">
        <f t="shared" si="1"/>
        <v>0</v>
      </c>
      <c r="K16" s="266"/>
      <c r="L16" s="267"/>
      <c r="M16" s="268"/>
      <c r="N16" s="267"/>
      <c r="O16" s="269"/>
      <c r="P16" s="270"/>
      <c r="Q16" s="271">
        <f t="shared" si="2"/>
        <v>0</v>
      </c>
      <c r="R16" s="278">
        <v>20</v>
      </c>
      <c r="S16" s="276">
        <v>20</v>
      </c>
      <c r="T16" s="278">
        <v>20</v>
      </c>
      <c r="U16" s="276">
        <v>20</v>
      </c>
      <c r="V16" s="278">
        <f>R16+S16+T16+U16</f>
        <v>80</v>
      </c>
      <c r="W16" s="279" t="s">
        <v>599</v>
      </c>
      <c r="X16" s="280" t="s">
        <v>325</v>
      </c>
      <c r="Y16" s="281"/>
      <c r="Z16" s="281"/>
      <c r="AA16" s="542"/>
      <c r="AB16" s="543"/>
    </row>
    <row r="17" spans="1:28" s="238" customFormat="1" ht="19.5" customHeight="1" x14ac:dyDescent="0.15">
      <c r="A17" s="1219"/>
      <c r="B17" s="275"/>
      <c r="C17" s="275"/>
      <c r="D17" s="276">
        <v>105</v>
      </c>
      <c r="E17" s="290" t="s">
        <v>600</v>
      </c>
      <c r="F17" s="277" t="s">
        <v>324</v>
      </c>
      <c r="G17" s="262">
        <f t="shared" si="0"/>
        <v>0</v>
      </c>
      <c r="H17" s="263"/>
      <c r="I17" s="264"/>
      <c r="J17" s="265">
        <f t="shared" si="1"/>
        <v>0</v>
      </c>
      <c r="K17" s="266"/>
      <c r="L17" s="267"/>
      <c r="M17" s="268"/>
      <c r="N17" s="267"/>
      <c r="O17" s="269"/>
      <c r="P17" s="270"/>
      <c r="Q17" s="271">
        <f t="shared" si="2"/>
        <v>0</v>
      </c>
      <c r="R17" s="278">
        <v>20</v>
      </c>
      <c r="S17" s="276">
        <v>20</v>
      </c>
      <c r="T17" s="278">
        <v>20</v>
      </c>
      <c r="U17" s="276">
        <v>20</v>
      </c>
      <c r="V17" s="278">
        <f>R17+S17+T17+U17</f>
        <v>80</v>
      </c>
      <c r="W17" s="279" t="s">
        <v>601</v>
      </c>
      <c r="X17" s="280" t="s">
        <v>325</v>
      </c>
      <c r="Y17" s="281"/>
      <c r="Z17" s="281"/>
      <c r="AA17" s="542"/>
      <c r="AB17" s="543"/>
    </row>
    <row r="18" spans="1:28" s="238" customFormat="1" ht="19.5" customHeight="1" x14ac:dyDescent="0.15">
      <c r="A18" s="1219"/>
      <c r="B18" s="275"/>
      <c r="C18" s="275"/>
      <c r="D18" s="276">
        <v>106</v>
      </c>
      <c r="E18" s="282" t="s">
        <v>326</v>
      </c>
      <c r="F18" s="283" t="s">
        <v>327</v>
      </c>
      <c r="G18" s="262">
        <f t="shared" si="0"/>
        <v>0</v>
      </c>
      <c r="H18" s="263"/>
      <c r="I18" s="264"/>
      <c r="J18" s="265">
        <f t="shared" si="1"/>
        <v>0</v>
      </c>
      <c r="K18" s="266"/>
      <c r="L18" s="267"/>
      <c r="M18" s="268"/>
      <c r="N18" s="267"/>
      <c r="O18" s="269"/>
      <c r="P18" s="270"/>
      <c r="Q18" s="271">
        <f t="shared" si="2"/>
        <v>0</v>
      </c>
      <c r="R18" s="284">
        <v>800</v>
      </c>
      <c r="S18" s="285">
        <v>800</v>
      </c>
      <c r="T18" s="284">
        <v>800</v>
      </c>
      <c r="U18" s="285">
        <v>600</v>
      </c>
      <c r="V18" s="286">
        <f>SUM(R18:U18)</f>
        <v>3000</v>
      </c>
      <c r="W18" s="287" t="s">
        <v>328</v>
      </c>
      <c r="X18" s="612" t="s">
        <v>329</v>
      </c>
      <c r="Y18" s="288"/>
      <c r="Z18" s="288"/>
      <c r="AA18" s="542"/>
      <c r="AB18" s="543"/>
    </row>
    <row r="19" spans="1:28" s="238" customFormat="1" ht="19.5" customHeight="1" x14ac:dyDescent="0.15">
      <c r="A19" s="1219"/>
      <c r="B19" s="275"/>
      <c r="C19" s="275" t="s">
        <v>387</v>
      </c>
      <c r="D19" s="276">
        <v>107</v>
      </c>
      <c r="E19" s="290" t="s">
        <v>579</v>
      </c>
      <c r="F19" s="277" t="s">
        <v>602</v>
      </c>
      <c r="G19" s="262">
        <f t="shared" si="0"/>
        <v>0</v>
      </c>
      <c r="H19" s="263"/>
      <c r="I19" s="264"/>
      <c r="J19" s="265">
        <f t="shared" si="1"/>
        <v>0</v>
      </c>
      <c r="K19" s="266"/>
      <c r="L19" s="267"/>
      <c r="M19" s="268"/>
      <c r="N19" s="267"/>
      <c r="O19" s="269"/>
      <c r="P19" s="270"/>
      <c r="Q19" s="271">
        <f t="shared" si="2"/>
        <v>0</v>
      </c>
      <c r="R19" s="278">
        <v>300</v>
      </c>
      <c r="S19" s="276">
        <v>300</v>
      </c>
      <c r="T19" s="278">
        <v>300</v>
      </c>
      <c r="U19" s="276">
        <v>300</v>
      </c>
      <c r="V19" s="278">
        <f>R19+S19+T19+U19</f>
        <v>1200</v>
      </c>
      <c r="W19" s="279" t="s">
        <v>581</v>
      </c>
      <c r="X19" s="280" t="s">
        <v>322</v>
      </c>
      <c r="Y19" s="281" t="s">
        <v>318</v>
      </c>
      <c r="Z19" s="281"/>
      <c r="AA19" s="542"/>
      <c r="AB19" s="543"/>
    </row>
    <row r="20" spans="1:28" s="238" customFormat="1" ht="19.5" customHeight="1" x14ac:dyDescent="0.15">
      <c r="A20" s="1219"/>
      <c r="B20" s="275"/>
      <c r="C20" s="275"/>
      <c r="D20" s="276">
        <v>108</v>
      </c>
      <c r="E20" s="282" t="s">
        <v>330</v>
      </c>
      <c r="F20" s="285" t="s">
        <v>320</v>
      </c>
      <c r="G20" s="262">
        <f t="shared" si="0"/>
        <v>0</v>
      </c>
      <c r="H20" s="263"/>
      <c r="I20" s="264"/>
      <c r="J20" s="265">
        <f t="shared" si="1"/>
        <v>0</v>
      </c>
      <c r="K20" s="266"/>
      <c r="L20" s="267"/>
      <c r="M20" s="268"/>
      <c r="N20" s="267"/>
      <c r="O20" s="269"/>
      <c r="P20" s="270"/>
      <c r="Q20" s="271">
        <f t="shared" si="2"/>
        <v>0</v>
      </c>
      <c r="R20" s="284">
        <v>400</v>
      </c>
      <c r="S20" s="285">
        <v>400</v>
      </c>
      <c r="T20" s="284">
        <v>400</v>
      </c>
      <c r="U20" s="285">
        <v>400</v>
      </c>
      <c r="V20" s="286">
        <f>SUM(R20:U20)</f>
        <v>1600</v>
      </c>
      <c r="W20" s="287" t="s">
        <v>603</v>
      </c>
      <c r="X20" s="612" t="s">
        <v>331</v>
      </c>
      <c r="Y20" s="281" t="s">
        <v>318</v>
      </c>
      <c r="Z20" s="281"/>
      <c r="AA20" s="542"/>
      <c r="AB20" s="543"/>
    </row>
    <row r="21" spans="1:28" s="238" customFormat="1" ht="19.5" customHeight="1" x14ac:dyDescent="0.15">
      <c r="A21" s="1219"/>
      <c r="B21" s="275"/>
      <c r="C21" s="275" t="s">
        <v>387</v>
      </c>
      <c r="D21" s="276">
        <v>109</v>
      </c>
      <c r="E21" s="290" t="s">
        <v>582</v>
      </c>
      <c r="F21" s="277" t="s">
        <v>332</v>
      </c>
      <c r="G21" s="262">
        <f t="shared" si="0"/>
        <v>0</v>
      </c>
      <c r="H21" s="263"/>
      <c r="I21" s="264"/>
      <c r="J21" s="265">
        <f t="shared" si="1"/>
        <v>0</v>
      </c>
      <c r="K21" s="266"/>
      <c r="L21" s="267"/>
      <c r="M21" s="268"/>
      <c r="N21" s="267"/>
      <c r="O21" s="269"/>
      <c r="P21" s="270"/>
      <c r="Q21" s="271">
        <f t="shared" si="2"/>
        <v>0</v>
      </c>
      <c r="R21" s="291">
        <v>200</v>
      </c>
      <c r="S21" s="276">
        <v>200</v>
      </c>
      <c r="T21" s="278">
        <v>100</v>
      </c>
      <c r="U21" s="276">
        <v>120</v>
      </c>
      <c r="V21" s="278">
        <f>R21+S21+T21+U21</f>
        <v>620</v>
      </c>
      <c r="W21" s="279"/>
      <c r="X21" s="280" t="s">
        <v>333</v>
      </c>
      <c r="Y21" s="281" t="s">
        <v>318</v>
      </c>
      <c r="Z21" s="281"/>
      <c r="AA21" s="542"/>
      <c r="AB21" s="543"/>
    </row>
    <row r="22" spans="1:28" s="238" customFormat="1" ht="19.5" customHeight="1" x14ac:dyDescent="0.15">
      <c r="A22" s="1219"/>
      <c r="B22" s="275"/>
      <c r="C22" s="275"/>
      <c r="D22" s="276">
        <v>110</v>
      </c>
      <c r="E22" s="290" t="s">
        <v>334</v>
      </c>
      <c r="F22" s="277" t="s">
        <v>332</v>
      </c>
      <c r="G22" s="262">
        <f t="shared" si="0"/>
        <v>0</v>
      </c>
      <c r="H22" s="263"/>
      <c r="I22" s="264"/>
      <c r="J22" s="265">
        <f t="shared" si="1"/>
        <v>0</v>
      </c>
      <c r="K22" s="266"/>
      <c r="L22" s="267"/>
      <c r="M22" s="268"/>
      <c r="N22" s="267"/>
      <c r="O22" s="269"/>
      <c r="P22" s="270"/>
      <c r="Q22" s="271">
        <f t="shared" si="2"/>
        <v>0</v>
      </c>
      <c r="R22" s="278">
        <v>400</v>
      </c>
      <c r="S22" s="276">
        <v>400</v>
      </c>
      <c r="T22" s="278">
        <v>100</v>
      </c>
      <c r="U22" s="276">
        <v>100</v>
      </c>
      <c r="V22" s="278">
        <f>R22+S22+T22+U22</f>
        <v>1000</v>
      </c>
      <c r="W22" s="279" t="s">
        <v>604</v>
      </c>
      <c r="X22" s="280" t="s">
        <v>335</v>
      </c>
      <c r="Y22" s="281" t="s">
        <v>318</v>
      </c>
      <c r="Z22" s="281"/>
      <c r="AA22" s="542"/>
      <c r="AB22" s="543"/>
    </row>
    <row r="23" spans="1:28" s="238" customFormat="1" ht="19.5" customHeight="1" x14ac:dyDescent="0.15">
      <c r="A23" s="1219"/>
      <c r="B23" s="275"/>
      <c r="C23" s="275"/>
      <c r="D23" s="276">
        <v>111</v>
      </c>
      <c r="E23" s="290" t="s">
        <v>336</v>
      </c>
      <c r="F23" s="277" t="s">
        <v>327</v>
      </c>
      <c r="G23" s="262">
        <f t="shared" si="0"/>
        <v>0</v>
      </c>
      <c r="H23" s="263"/>
      <c r="I23" s="264"/>
      <c r="J23" s="265">
        <f t="shared" si="1"/>
        <v>0</v>
      </c>
      <c r="K23" s="266"/>
      <c r="L23" s="267"/>
      <c r="M23" s="268"/>
      <c r="N23" s="267"/>
      <c r="O23" s="269"/>
      <c r="P23" s="270"/>
      <c r="Q23" s="271">
        <f t="shared" si="2"/>
        <v>0</v>
      </c>
      <c r="R23" s="278">
        <v>100</v>
      </c>
      <c r="S23" s="276">
        <v>100</v>
      </c>
      <c r="T23" s="278">
        <v>100</v>
      </c>
      <c r="U23" s="276">
        <v>100</v>
      </c>
      <c r="V23" s="278">
        <f>R23+S23+T23+U23</f>
        <v>400</v>
      </c>
      <c r="W23" s="279"/>
      <c r="X23" s="280" t="s">
        <v>335</v>
      </c>
      <c r="Y23" s="281" t="s">
        <v>318</v>
      </c>
      <c r="Z23" s="281"/>
      <c r="AA23" s="542"/>
      <c r="AB23" s="543"/>
    </row>
    <row r="24" spans="1:28" s="238" customFormat="1" ht="19.5" customHeight="1" x14ac:dyDescent="0.15">
      <c r="A24" s="1219"/>
      <c r="B24" s="275"/>
      <c r="C24" s="275"/>
      <c r="D24" s="276">
        <v>113</v>
      </c>
      <c r="E24" s="290" t="s">
        <v>605</v>
      </c>
      <c r="F24" s="277" t="s">
        <v>324</v>
      </c>
      <c r="G24" s="262">
        <f t="shared" si="0"/>
        <v>0</v>
      </c>
      <c r="H24" s="263"/>
      <c r="I24" s="264"/>
      <c r="J24" s="265">
        <f t="shared" si="1"/>
        <v>0</v>
      </c>
      <c r="K24" s="266"/>
      <c r="L24" s="267"/>
      <c r="M24" s="268"/>
      <c r="N24" s="267"/>
      <c r="O24" s="269"/>
      <c r="P24" s="270"/>
      <c r="Q24" s="271">
        <f t="shared" si="2"/>
        <v>0</v>
      </c>
      <c r="R24" s="278">
        <v>150</v>
      </c>
      <c r="S24" s="276">
        <v>150</v>
      </c>
      <c r="T24" s="278">
        <v>150</v>
      </c>
      <c r="U24" s="276">
        <v>200</v>
      </c>
      <c r="V24" s="278">
        <f>R24+S24+T24+U24</f>
        <v>650</v>
      </c>
      <c r="W24" s="279" t="s">
        <v>606</v>
      </c>
      <c r="X24" s="280" t="s">
        <v>337</v>
      </c>
      <c r="Y24" s="281" t="s">
        <v>318</v>
      </c>
      <c r="Z24" s="281"/>
      <c r="AA24" s="542"/>
      <c r="AB24" s="543"/>
    </row>
    <row r="25" spans="1:28" s="238" customFormat="1" ht="19.5" customHeight="1" x14ac:dyDescent="0.15">
      <c r="A25" s="1219"/>
      <c r="B25" s="275"/>
      <c r="C25" s="275"/>
      <c r="D25" s="276">
        <v>114</v>
      </c>
      <c r="E25" s="282" t="s">
        <v>607</v>
      </c>
      <c r="F25" s="285" t="s">
        <v>338</v>
      </c>
      <c r="G25" s="262">
        <f t="shared" si="0"/>
        <v>0</v>
      </c>
      <c r="H25" s="263"/>
      <c r="I25" s="264"/>
      <c r="J25" s="265">
        <f t="shared" si="1"/>
        <v>0</v>
      </c>
      <c r="K25" s="266"/>
      <c r="L25" s="267"/>
      <c r="M25" s="268"/>
      <c r="N25" s="267"/>
      <c r="O25" s="269"/>
      <c r="P25" s="270"/>
      <c r="Q25" s="271">
        <f t="shared" si="2"/>
        <v>0</v>
      </c>
      <c r="R25" s="284">
        <v>6000</v>
      </c>
      <c r="S25" s="285">
        <v>6000</v>
      </c>
      <c r="T25" s="284">
        <v>6000</v>
      </c>
      <c r="U25" s="285">
        <v>6000</v>
      </c>
      <c r="V25" s="286">
        <f>SUM(R25:U25)</f>
        <v>24000</v>
      </c>
      <c r="W25" s="287" t="s">
        <v>321</v>
      </c>
      <c r="X25" s="612" t="s">
        <v>339</v>
      </c>
      <c r="Y25" s="288"/>
      <c r="Z25" s="288"/>
      <c r="AA25" s="542"/>
      <c r="AB25" s="543"/>
    </row>
    <row r="26" spans="1:28" s="238" customFormat="1" ht="19.5" customHeight="1" x14ac:dyDescent="0.15">
      <c r="A26" s="1219"/>
      <c r="B26" s="292"/>
      <c r="C26" s="292"/>
      <c r="D26" s="276">
        <v>115</v>
      </c>
      <c r="E26" s="282" t="s">
        <v>340</v>
      </c>
      <c r="F26" s="285" t="s">
        <v>324</v>
      </c>
      <c r="G26" s="262">
        <f t="shared" si="0"/>
        <v>0</v>
      </c>
      <c r="H26" s="263"/>
      <c r="I26" s="264"/>
      <c r="J26" s="265">
        <f t="shared" si="1"/>
        <v>0</v>
      </c>
      <c r="K26" s="266"/>
      <c r="L26" s="267"/>
      <c r="M26" s="268"/>
      <c r="N26" s="267"/>
      <c r="O26" s="269"/>
      <c r="P26" s="270"/>
      <c r="Q26" s="271">
        <f t="shared" si="2"/>
        <v>0</v>
      </c>
      <c r="R26" s="284">
        <v>20</v>
      </c>
      <c r="S26" s="285">
        <v>20</v>
      </c>
      <c r="T26" s="284">
        <v>20</v>
      </c>
      <c r="U26" s="285">
        <v>20</v>
      </c>
      <c r="V26" s="286">
        <f>SUM(R26:U26)</f>
        <v>80</v>
      </c>
      <c r="W26" s="287"/>
      <c r="X26" s="612" t="s">
        <v>341</v>
      </c>
      <c r="Y26" s="288"/>
      <c r="Z26" s="288"/>
      <c r="AA26" s="542"/>
      <c r="AB26" s="543"/>
    </row>
    <row r="27" spans="1:28" s="238" customFormat="1" ht="19.5" customHeight="1" x14ac:dyDescent="0.15">
      <c r="A27" s="1219"/>
      <c r="B27" s="597"/>
      <c r="C27" s="275" t="s">
        <v>342</v>
      </c>
      <c r="D27" s="276">
        <v>116</v>
      </c>
      <c r="E27" s="290" t="s">
        <v>343</v>
      </c>
      <c r="F27" s="293"/>
      <c r="G27" s="262">
        <f t="shared" si="0"/>
        <v>0</v>
      </c>
      <c r="H27" s="263"/>
      <c r="I27" s="264"/>
      <c r="J27" s="265">
        <f t="shared" si="1"/>
        <v>0</v>
      </c>
      <c r="K27" s="266"/>
      <c r="L27" s="267"/>
      <c r="M27" s="268"/>
      <c r="N27" s="267"/>
      <c r="O27" s="269"/>
      <c r="P27" s="270"/>
      <c r="Q27" s="271">
        <f t="shared" si="2"/>
        <v>0</v>
      </c>
      <c r="R27" s="294"/>
      <c r="S27" s="293"/>
      <c r="T27" s="294"/>
      <c r="U27" s="293"/>
      <c r="V27" s="295"/>
      <c r="W27" s="296" t="s">
        <v>344</v>
      </c>
      <c r="X27" s="297"/>
      <c r="Y27" s="288"/>
      <c r="Z27" s="288"/>
      <c r="AA27" s="542"/>
      <c r="AB27" s="543"/>
    </row>
    <row r="28" spans="1:28" s="238" customFormat="1" ht="19.5" customHeight="1" x14ac:dyDescent="0.15">
      <c r="A28" s="1219"/>
      <c r="B28" s="597"/>
      <c r="C28" s="275" t="s">
        <v>342</v>
      </c>
      <c r="D28" s="276">
        <v>117</v>
      </c>
      <c r="E28" s="290" t="s">
        <v>345</v>
      </c>
      <c r="F28" s="293"/>
      <c r="G28" s="262">
        <f t="shared" si="0"/>
        <v>0</v>
      </c>
      <c r="H28" s="263"/>
      <c r="I28" s="264"/>
      <c r="J28" s="265">
        <f t="shared" si="1"/>
        <v>0</v>
      </c>
      <c r="K28" s="266"/>
      <c r="L28" s="267"/>
      <c r="M28" s="268"/>
      <c r="N28" s="267"/>
      <c r="O28" s="269"/>
      <c r="P28" s="270"/>
      <c r="Q28" s="271">
        <f t="shared" si="2"/>
        <v>0</v>
      </c>
      <c r="R28" s="294"/>
      <c r="S28" s="293"/>
      <c r="T28" s="294"/>
      <c r="U28" s="293"/>
      <c r="V28" s="295"/>
      <c r="W28" s="296" t="s">
        <v>608</v>
      </c>
      <c r="X28" s="297"/>
      <c r="Y28" s="288"/>
      <c r="Z28" s="288"/>
      <c r="AA28" s="542"/>
      <c r="AB28" s="543"/>
    </row>
    <row r="29" spans="1:28" s="238" customFormat="1" ht="19.5" customHeight="1" x14ac:dyDescent="0.15">
      <c r="A29" s="1219"/>
      <c r="B29" s="597"/>
      <c r="C29" s="275" t="s">
        <v>342</v>
      </c>
      <c r="D29" s="276">
        <v>118</v>
      </c>
      <c r="E29" s="290" t="s">
        <v>346</v>
      </c>
      <c r="F29" s="293"/>
      <c r="G29" s="262">
        <f t="shared" si="0"/>
        <v>0</v>
      </c>
      <c r="H29" s="263"/>
      <c r="I29" s="264"/>
      <c r="J29" s="265">
        <f t="shared" si="1"/>
        <v>0</v>
      </c>
      <c r="K29" s="266"/>
      <c r="L29" s="267"/>
      <c r="M29" s="268"/>
      <c r="N29" s="267"/>
      <c r="O29" s="269"/>
      <c r="P29" s="270"/>
      <c r="Q29" s="271">
        <f t="shared" si="2"/>
        <v>0</v>
      </c>
      <c r="R29" s="294"/>
      <c r="S29" s="293"/>
      <c r="T29" s="294"/>
      <c r="U29" s="293"/>
      <c r="V29" s="295"/>
      <c r="W29" s="296" t="s">
        <v>608</v>
      </c>
      <c r="X29" s="297"/>
      <c r="Y29" s="288"/>
      <c r="Z29" s="288"/>
      <c r="AA29" s="542"/>
      <c r="AB29" s="543"/>
    </row>
    <row r="30" spans="1:28" s="238" customFormat="1" ht="19.5" customHeight="1" x14ac:dyDescent="0.15">
      <c r="A30" s="1219"/>
      <c r="B30" s="258"/>
      <c r="C30" s="258" t="s">
        <v>342</v>
      </c>
      <c r="D30" s="259">
        <v>119</v>
      </c>
      <c r="E30" s="290" t="s">
        <v>347</v>
      </c>
      <c r="F30" s="293"/>
      <c r="G30" s="262">
        <f t="shared" si="0"/>
        <v>0</v>
      </c>
      <c r="H30" s="263"/>
      <c r="I30" s="264"/>
      <c r="J30" s="265">
        <f t="shared" si="1"/>
        <v>0</v>
      </c>
      <c r="K30" s="266"/>
      <c r="L30" s="267"/>
      <c r="M30" s="268"/>
      <c r="N30" s="267"/>
      <c r="O30" s="269"/>
      <c r="P30" s="270"/>
      <c r="Q30" s="271">
        <f t="shared" si="2"/>
        <v>0</v>
      </c>
      <c r="R30" s="294"/>
      <c r="S30" s="293"/>
      <c r="T30" s="294"/>
      <c r="U30" s="293"/>
      <c r="V30" s="295"/>
      <c r="W30" s="296" t="s">
        <v>608</v>
      </c>
      <c r="X30" s="297"/>
      <c r="Y30" s="288"/>
      <c r="Z30" s="288"/>
      <c r="AA30" s="542"/>
      <c r="AB30" s="543"/>
    </row>
    <row r="31" spans="1:28" s="238" customFormat="1" ht="19.5" customHeight="1" x14ac:dyDescent="0.15">
      <c r="A31" s="1219"/>
      <c r="B31" s="275"/>
      <c r="C31" s="275" t="s">
        <v>342</v>
      </c>
      <c r="D31" s="276">
        <v>120</v>
      </c>
      <c r="E31" s="290" t="s">
        <v>609</v>
      </c>
      <c r="F31" s="293"/>
      <c r="G31" s="262">
        <f t="shared" si="0"/>
        <v>0</v>
      </c>
      <c r="H31" s="263"/>
      <c r="I31" s="264"/>
      <c r="J31" s="265">
        <f t="shared" si="1"/>
        <v>0</v>
      </c>
      <c r="K31" s="266"/>
      <c r="L31" s="267"/>
      <c r="M31" s="268"/>
      <c r="N31" s="267"/>
      <c r="O31" s="269"/>
      <c r="P31" s="270"/>
      <c r="Q31" s="271">
        <f t="shared" si="2"/>
        <v>0</v>
      </c>
      <c r="R31" s="294"/>
      <c r="S31" s="293"/>
      <c r="T31" s="294"/>
      <c r="U31" s="293"/>
      <c r="V31" s="295"/>
      <c r="W31" s="296"/>
      <c r="X31" s="297"/>
      <c r="Y31" s="288"/>
      <c r="Z31" s="288"/>
      <c r="AA31" s="542"/>
      <c r="AB31" s="543"/>
    </row>
    <row r="32" spans="1:28" s="238" customFormat="1" ht="19.5" customHeight="1" x14ac:dyDescent="0.15">
      <c r="A32" s="1219"/>
      <c r="B32" s="275"/>
      <c r="C32" s="275" t="s">
        <v>342</v>
      </c>
      <c r="D32" s="276">
        <v>121</v>
      </c>
      <c r="E32" s="290" t="s">
        <v>583</v>
      </c>
      <c r="F32" s="277" t="s">
        <v>332</v>
      </c>
      <c r="G32" s="262">
        <f t="shared" si="0"/>
        <v>0</v>
      </c>
      <c r="H32" s="263"/>
      <c r="I32" s="264"/>
      <c r="J32" s="265">
        <f t="shared" si="1"/>
        <v>0</v>
      </c>
      <c r="K32" s="266"/>
      <c r="L32" s="267"/>
      <c r="M32" s="268"/>
      <c r="N32" s="267"/>
      <c r="O32" s="269"/>
      <c r="P32" s="270"/>
      <c r="Q32" s="308">
        <f t="shared" si="2"/>
        <v>0</v>
      </c>
      <c r="R32" s="309"/>
      <c r="S32" s="298"/>
      <c r="T32" s="309"/>
      <c r="U32" s="298"/>
      <c r="V32" s="310"/>
      <c r="W32" s="311"/>
      <c r="X32" s="613" t="s">
        <v>584</v>
      </c>
      <c r="Y32" s="281" t="s">
        <v>318</v>
      </c>
      <c r="Z32" s="312"/>
      <c r="AA32" s="544"/>
      <c r="AB32" s="545"/>
    </row>
    <row r="33" spans="1:28" s="238" customFormat="1" ht="19.5" customHeight="1" thickBot="1" x14ac:dyDescent="0.2">
      <c r="A33" s="1228"/>
      <c r="B33" s="597"/>
      <c r="C33" s="597" t="s">
        <v>342</v>
      </c>
      <c r="D33" s="259">
        <v>122</v>
      </c>
      <c r="E33" s="260" t="s">
        <v>610</v>
      </c>
      <c r="F33" s="261"/>
      <c r="G33" s="262">
        <f t="shared" si="0"/>
        <v>0</v>
      </c>
      <c r="H33" s="263"/>
      <c r="I33" s="264"/>
      <c r="J33" s="265">
        <f t="shared" si="1"/>
        <v>0</v>
      </c>
      <c r="K33" s="266"/>
      <c r="L33" s="267"/>
      <c r="M33" s="268"/>
      <c r="N33" s="267"/>
      <c r="O33" s="269"/>
      <c r="P33" s="270"/>
      <c r="Q33" s="308"/>
      <c r="R33" s="309"/>
      <c r="S33" s="298"/>
      <c r="T33" s="309"/>
      <c r="U33" s="298"/>
      <c r="V33" s="310"/>
      <c r="W33" s="311"/>
      <c r="X33" s="613" t="s">
        <v>611</v>
      </c>
      <c r="Y33" s="384"/>
      <c r="Z33" s="661"/>
      <c r="AA33" s="567"/>
      <c r="AB33" s="568"/>
    </row>
    <row r="34" spans="1:28" s="238" customFormat="1" ht="19.5" customHeight="1" x14ac:dyDescent="0.15">
      <c r="A34" s="1218" t="s">
        <v>612</v>
      </c>
      <c r="B34" s="314"/>
      <c r="C34" s="314"/>
      <c r="D34" s="315">
        <v>201</v>
      </c>
      <c r="E34" s="316" t="s">
        <v>613</v>
      </c>
      <c r="F34" s="317" t="s">
        <v>332</v>
      </c>
      <c r="G34" s="318">
        <f t="shared" si="0"/>
        <v>0</v>
      </c>
      <c r="H34" s="319"/>
      <c r="I34" s="320"/>
      <c r="J34" s="321">
        <f t="shared" si="1"/>
        <v>0</v>
      </c>
      <c r="K34" s="322"/>
      <c r="L34" s="323"/>
      <c r="M34" s="324"/>
      <c r="N34" s="323"/>
      <c r="O34" s="325"/>
      <c r="P34" s="326"/>
      <c r="Q34" s="327">
        <f t="shared" si="2"/>
        <v>0</v>
      </c>
      <c r="R34" s="328">
        <v>60</v>
      </c>
      <c r="S34" s="315">
        <v>60</v>
      </c>
      <c r="T34" s="328">
        <v>60</v>
      </c>
      <c r="U34" s="315">
        <v>60</v>
      </c>
      <c r="V34" s="328">
        <f>R34+S34+T34+U34</f>
        <v>240</v>
      </c>
      <c r="W34" s="329" t="s">
        <v>348</v>
      </c>
      <c r="X34" s="330" t="s">
        <v>349</v>
      </c>
      <c r="Y34" s="331"/>
      <c r="Z34" s="331"/>
      <c r="AA34" s="546"/>
      <c r="AB34" s="547"/>
    </row>
    <row r="35" spans="1:28" s="238" customFormat="1" ht="19.5" customHeight="1" x14ac:dyDescent="0.15">
      <c r="A35" s="1219"/>
      <c r="B35" s="275"/>
      <c r="C35" s="275"/>
      <c r="D35" s="276">
        <v>202</v>
      </c>
      <c r="E35" s="282" t="s">
        <v>350</v>
      </c>
      <c r="F35" s="285" t="s">
        <v>351</v>
      </c>
      <c r="G35" s="262">
        <f t="shared" si="0"/>
        <v>0</v>
      </c>
      <c r="H35" s="263"/>
      <c r="I35" s="264"/>
      <c r="J35" s="265">
        <f t="shared" si="1"/>
        <v>0</v>
      </c>
      <c r="K35" s="266"/>
      <c r="L35" s="267"/>
      <c r="M35" s="268"/>
      <c r="N35" s="267"/>
      <c r="O35" s="269"/>
      <c r="P35" s="270"/>
      <c r="Q35" s="271">
        <f t="shared" si="2"/>
        <v>0</v>
      </c>
      <c r="R35" s="284">
        <v>2</v>
      </c>
      <c r="S35" s="285">
        <v>2</v>
      </c>
      <c r="T35" s="284">
        <v>2</v>
      </c>
      <c r="U35" s="285">
        <v>2</v>
      </c>
      <c r="V35" s="286">
        <f>SUM(R35:U35)</f>
        <v>8</v>
      </c>
      <c r="W35" s="332" t="s">
        <v>352</v>
      </c>
      <c r="X35" s="333" t="s">
        <v>353</v>
      </c>
      <c r="Y35" s="288"/>
      <c r="Z35" s="288"/>
      <c r="AA35" s="542"/>
      <c r="AB35" s="543"/>
    </row>
    <row r="36" spans="1:28" s="238" customFormat="1" ht="19.5" customHeight="1" x14ac:dyDescent="0.15">
      <c r="A36" s="1219"/>
      <c r="B36" s="275"/>
      <c r="C36" s="275"/>
      <c r="D36" s="276">
        <v>203</v>
      </c>
      <c r="E36" s="290" t="s">
        <v>354</v>
      </c>
      <c r="F36" s="277" t="s">
        <v>324</v>
      </c>
      <c r="G36" s="262">
        <f t="shared" si="0"/>
        <v>0</v>
      </c>
      <c r="H36" s="263"/>
      <c r="I36" s="264"/>
      <c r="J36" s="265">
        <f t="shared" si="1"/>
        <v>0</v>
      </c>
      <c r="K36" s="266"/>
      <c r="L36" s="267"/>
      <c r="M36" s="268"/>
      <c r="N36" s="267"/>
      <c r="O36" s="269"/>
      <c r="P36" s="270"/>
      <c r="Q36" s="271">
        <f t="shared" si="2"/>
        <v>0</v>
      </c>
      <c r="R36" s="278">
        <v>20</v>
      </c>
      <c r="S36" s="276">
        <v>20</v>
      </c>
      <c r="T36" s="278">
        <v>20</v>
      </c>
      <c r="U36" s="276">
        <v>20</v>
      </c>
      <c r="V36" s="278">
        <f>R36+S36+T36+U36</f>
        <v>80</v>
      </c>
      <c r="W36" s="279" t="s">
        <v>355</v>
      </c>
      <c r="X36" s="334"/>
      <c r="Y36" s="281" t="s">
        <v>356</v>
      </c>
      <c r="Z36" s="281"/>
      <c r="AA36" s="542"/>
      <c r="AB36" s="543"/>
    </row>
    <row r="37" spans="1:28" s="238" customFormat="1" ht="19.5" customHeight="1" x14ac:dyDescent="0.15">
      <c r="A37" s="1219"/>
      <c r="B37" s="275"/>
      <c r="C37" s="275"/>
      <c r="D37" s="276">
        <v>204</v>
      </c>
      <c r="E37" s="282" t="s">
        <v>614</v>
      </c>
      <c r="F37" s="277" t="s">
        <v>324</v>
      </c>
      <c r="G37" s="262">
        <f t="shared" si="0"/>
        <v>0</v>
      </c>
      <c r="H37" s="263"/>
      <c r="I37" s="264"/>
      <c r="J37" s="265">
        <f t="shared" si="1"/>
        <v>0</v>
      </c>
      <c r="K37" s="266"/>
      <c r="L37" s="267"/>
      <c r="M37" s="268"/>
      <c r="N37" s="267"/>
      <c r="O37" s="269"/>
      <c r="P37" s="270"/>
      <c r="Q37" s="271">
        <f t="shared" si="2"/>
        <v>0</v>
      </c>
      <c r="R37" s="284">
        <v>2</v>
      </c>
      <c r="S37" s="285">
        <v>2</v>
      </c>
      <c r="T37" s="284">
        <v>2</v>
      </c>
      <c r="U37" s="285">
        <v>2</v>
      </c>
      <c r="V37" s="286">
        <f>SUM(R37:U37)</f>
        <v>8</v>
      </c>
      <c r="W37" s="332" t="s">
        <v>357</v>
      </c>
      <c r="X37" s="333" t="s">
        <v>358</v>
      </c>
      <c r="Y37" s="288"/>
      <c r="Z37" s="288"/>
      <c r="AA37" s="542"/>
      <c r="AB37" s="543"/>
    </row>
    <row r="38" spans="1:28" s="238" customFormat="1" ht="19.5" customHeight="1" x14ac:dyDescent="0.15">
      <c r="A38" s="1219"/>
      <c r="B38" s="275"/>
      <c r="C38" s="275"/>
      <c r="D38" s="276">
        <v>205</v>
      </c>
      <c r="E38" s="282" t="s">
        <v>615</v>
      </c>
      <c r="F38" s="277" t="s">
        <v>324</v>
      </c>
      <c r="G38" s="262">
        <f t="shared" si="0"/>
        <v>0</v>
      </c>
      <c r="H38" s="263"/>
      <c r="I38" s="264"/>
      <c r="J38" s="265">
        <f t="shared" si="1"/>
        <v>0</v>
      </c>
      <c r="K38" s="266"/>
      <c r="L38" s="267"/>
      <c r="M38" s="268"/>
      <c r="N38" s="267"/>
      <c r="O38" s="269"/>
      <c r="P38" s="270"/>
      <c r="Q38" s="271">
        <f t="shared" si="2"/>
        <v>0</v>
      </c>
      <c r="R38" s="284">
        <v>2</v>
      </c>
      <c r="S38" s="285">
        <v>2</v>
      </c>
      <c r="T38" s="284">
        <v>2</v>
      </c>
      <c r="U38" s="285">
        <v>2</v>
      </c>
      <c r="V38" s="286">
        <f>SUM(R38:U38)</f>
        <v>8</v>
      </c>
      <c r="W38" s="332" t="s">
        <v>359</v>
      </c>
      <c r="X38" s="333" t="s">
        <v>360</v>
      </c>
      <c r="Y38" s="288"/>
      <c r="Z38" s="288"/>
      <c r="AA38" s="542"/>
      <c r="AB38" s="543"/>
    </row>
    <row r="39" spans="1:28" s="238" customFormat="1" ht="19.5" customHeight="1" x14ac:dyDescent="0.15">
      <c r="A39" s="1219"/>
      <c r="B39" s="275"/>
      <c r="C39" s="275"/>
      <c r="D39" s="276">
        <v>206</v>
      </c>
      <c r="E39" s="282" t="s">
        <v>361</v>
      </c>
      <c r="F39" s="277" t="s">
        <v>324</v>
      </c>
      <c r="G39" s="262">
        <f t="shared" si="0"/>
        <v>0</v>
      </c>
      <c r="H39" s="263"/>
      <c r="I39" s="264"/>
      <c r="J39" s="265">
        <f t="shared" si="1"/>
        <v>0</v>
      </c>
      <c r="K39" s="266"/>
      <c r="L39" s="267"/>
      <c r="M39" s="268"/>
      <c r="N39" s="267"/>
      <c r="O39" s="269"/>
      <c r="P39" s="270"/>
      <c r="Q39" s="271">
        <f t="shared" si="2"/>
        <v>0</v>
      </c>
      <c r="R39" s="284">
        <v>10</v>
      </c>
      <c r="S39" s="285">
        <v>10</v>
      </c>
      <c r="T39" s="284">
        <v>10</v>
      </c>
      <c r="U39" s="285">
        <v>10</v>
      </c>
      <c r="V39" s="286">
        <f>SUM(R39:U39)</f>
        <v>40</v>
      </c>
      <c r="W39" s="287" t="s">
        <v>616</v>
      </c>
      <c r="X39" s="333" t="s">
        <v>362</v>
      </c>
      <c r="Y39" s="288"/>
      <c r="Z39" s="288"/>
      <c r="AA39" s="542"/>
      <c r="AB39" s="543"/>
    </row>
    <row r="40" spans="1:28" s="238" customFormat="1" ht="19.5" customHeight="1" x14ac:dyDescent="0.15">
      <c r="A40" s="1219"/>
      <c r="B40" s="275"/>
      <c r="C40" s="275"/>
      <c r="D40" s="276">
        <v>207</v>
      </c>
      <c r="E40" s="290" t="s">
        <v>617</v>
      </c>
      <c r="F40" s="277" t="s">
        <v>324</v>
      </c>
      <c r="G40" s="262">
        <f t="shared" si="0"/>
        <v>0</v>
      </c>
      <c r="H40" s="263"/>
      <c r="I40" s="264"/>
      <c r="J40" s="265">
        <f t="shared" si="1"/>
        <v>0</v>
      </c>
      <c r="K40" s="266"/>
      <c r="L40" s="267"/>
      <c r="M40" s="268"/>
      <c r="N40" s="267"/>
      <c r="O40" s="269"/>
      <c r="P40" s="270"/>
      <c r="Q40" s="271">
        <f t="shared" si="2"/>
        <v>0</v>
      </c>
      <c r="R40" s="278">
        <v>3</v>
      </c>
      <c r="S40" s="276">
        <v>3</v>
      </c>
      <c r="T40" s="278">
        <v>3</v>
      </c>
      <c r="U40" s="276">
        <v>3</v>
      </c>
      <c r="V40" s="278">
        <f>R40+S40+T40+U40</f>
        <v>12</v>
      </c>
      <c r="W40" s="279" t="s">
        <v>363</v>
      </c>
      <c r="X40" s="334" t="s">
        <v>364</v>
      </c>
      <c r="Y40" s="281" t="s">
        <v>356</v>
      </c>
      <c r="Z40" s="281"/>
      <c r="AA40" s="542"/>
      <c r="AB40" s="543"/>
    </row>
    <row r="41" spans="1:28" s="238" customFormat="1" ht="19.5" customHeight="1" x14ac:dyDescent="0.15">
      <c r="A41" s="1219"/>
      <c r="B41" s="275"/>
      <c r="C41" s="275"/>
      <c r="D41" s="276">
        <v>208</v>
      </c>
      <c r="E41" s="290" t="s">
        <v>365</v>
      </c>
      <c r="F41" s="277" t="s">
        <v>324</v>
      </c>
      <c r="G41" s="262">
        <f t="shared" si="0"/>
        <v>0</v>
      </c>
      <c r="H41" s="263"/>
      <c r="I41" s="264"/>
      <c r="J41" s="265">
        <f t="shared" si="1"/>
        <v>0</v>
      </c>
      <c r="K41" s="266"/>
      <c r="L41" s="267"/>
      <c r="M41" s="268"/>
      <c r="N41" s="267"/>
      <c r="O41" s="269"/>
      <c r="P41" s="270"/>
      <c r="Q41" s="271">
        <f t="shared" si="2"/>
        <v>0</v>
      </c>
      <c r="R41" s="278"/>
      <c r="S41" s="276"/>
      <c r="T41" s="278"/>
      <c r="U41" s="276"/>
      <c r="V41" s="278"/>
      <c r="W41" s="279"/>
      <c r="X41" s="334" t="s">
        <v>366</v>
      </c>
      <c r="Y41" s="281" t="s">
        <v>318</v>
      </c>
      <c r="Z41" s="281" t="s">
        <v>367</v>
      </c>
      <c r="AA41" s="542"/>
      <c r="AB41" s="543"/>
    </row>
    <row r="42" spans="1:28" s="238" customFormat="1" ht="19.5" customHeight="1" x14ac:dyDescent="0.15">
      <c r="A42" s="1219"/>
      <c r="B42" s="275"/>
      <c r="C42" s="275"/>
      <c r="D42" s="276">
        <v>209</v>
      </c>
      <c r="E42" s="290" t="s">
        <v>585</v>
      </c>
      <c r="F42" s="277" t="s">
        <v>332</v>
      </c>
      <c r="G42" s="262">
        <f t="shared" si="0"/>
        <v>0</v>
      </c>
      <c r="H42" s="263"/>
      <c r="I42" s="264"/>
      <c r="J42" s="265">
        <f t="shared" si="1"/>
        <v>0</v>
      </c>
      <c r="K42" s="266"/>
      <c r="L42" s="267"/>
      <c r="M42" s="268"/>
      <c r="N42" s="267"/>
      <c r="O42" s="269"/>
      <c r="P42" s="270"/>
      <c r="Q42" s="271">
        <f t="shared" si="2"/>
        <v>0</v>
      </c>
      <c r="R42" s="278"/>
      <c r="S42" s="276"/>
      <c r="T42" s="278"/>
      <c r="U42" s="276"/>
      <c r="V42" s="278"/>
      <c r="W42" s="279" t="s">
        <v>368</v>
      </c>
      <c r="X42" s="334" t="s">
        <v>369</v>
      </c>
      <c r="Y42" s="281"/>
      <c r="Z42" s="281" t="s">
        <v>370</v>
      </c>
      <c r="AA42" s="542"/>
      <c r="AB42" s="543"/>
    </row>
    <row r="43" spans="1:28" s="238" customFormat="1" ht="19.5" customHeight="1" x14ac:dyDescent="0.15">
      <c r="A43" s="1219"/>
      <c r="B43" s="275"/>
      <c r="C43" s="275"/>
      <c r="D43" s="276">
        <v>210</v>
      </c>
      <c r="E43" s="282" t="s">
        <v>618</v>
      </c>
      <c r="F43" s="285" t="s">
        <v>324</v>
      </c>
      <c r="G43" s="262">
        <f t="shared" si="0"/>
        <v>0</v>
      </c>
      <c r="H43" s="263"/>
      <c r="I43" s="264"/>
      <c r="J43" s="265">
        <f t="shared" si="1"/>
        <v>0</v>
      </c>
      <c r="K43" s="266"/>
      <c r="L43" s="267"/>
      <c r="M43" s="268"/>
      <c r="N43" s="267"/>
      <c r="O43" s="269"/>
      <c r="P43" s="270"/>
      <c r="Q43" s="271">
        <f t="shared" si="2"/>
        <v>0</v>
      </c>
      <c r="R43" s="284">
        <v>2</v>
      </c>
      <c r="S43" s="285">
        <v>2</v>
      </c>
      <c r="T43" s="284">
        <v>2</v>
      </c>
      <c r="U43" s="285">
        <v>2</v>
      </c>
      <c r="V43" s="286">
        <f>SUM(R43:U43)</f>
        <v>8</v>
      </c>
      <c r="W43" s="287" t="s">
        <v>371</v>
      </c>
      <c r="X43" s="333" t="s">
        <v>372</v>
      </c>
      <c r="Y43" s="288"/>
      <c r="Z43" s="288"/>
      <c r="AA43" s="542"/>
      <c r="AB43" s="543"/>
    </row>
    <row r="44" spans="1:28" s="238" customFormat="1" ht="19.5" customHeight="1" x14ac:dyDescent="0.15">
      <c r="A44" s="1219"/>
      <c r="B44" s="275"/>
      <c r="C44" s="275"/>
      <c r="D44" s="276">
        <v>211</v>
      </c>
      <c r="E44" s="335" t="s">
        <v>373</v>
      </c>
      <c r="F44" s="285" t="s">
        <v>324</v>
      </c>
      <c r="G44" s="262">
        <f t="shared" si="0"/>
        <v>0</v>
      </c>
      <c r="H44" s="263"/>
      <c r="I44" s="264"/>
      <c r="J44" s="265">
        <f t="shared" si="1"/>
        <v>0</v>
      </c>
      <c r="K44" s="266"/>
      <c r="L44" s="267"/>
      <c r="M44" s="268"/>
      <c r="N44" s="267"/>
      <c r="O44" s="269"/>
      <c r="P44" s="270"/>
      <c r="Q44" s="271">
        <f t="shared" si="2"/>
        <v>0</v>
      </c>
      <c r="R44" s="284">
        <v>4</v>
      </c>
      <c r="S44" s="285">
        <v>4</v>
      </c>
      <c r="T44" s="284">
        <v>4</v>
      </c>
      <c r="U44" s="285">
        <v>4</v>
      </c>
      <c r="V44" s="286">
        <f>SUM(R44:U44)</f>
        <v>16</v>
      </c>
      <c r="W44" s="287"/>
      <c r="X44" s="333" t="s">
        <v>374</v>
      </c>
      <c r="Y44" s="336"/>
      <c r="Z44" s="336"/>
      <c r="AA44" s="542"/>
      <c r="AB44" s="543"/>
    </row>
    <row r="45" spans="1:28" s="238" customFormat="1" ht="19.5" customHeight="1" x14ac:dyDescent="0.15">
      <c r="A45" s="1219"/>
      <c r="B45" s="275"/>
      <c r="C45" s="275"/>
      <c r="D45" s="276">
        <v>212</v>
      </c>
      <c r="E45" s="290" t="s">
        <v>375</v>
      </c>
      <c r="F45" s="277" t="s">
        <v>376</v>
      </c>
      <c r="G45" s="262">
        <f t="shared" si="0"/>
        <v>0</v>
      </c>
      <c r="H45" s="263"/>
      <c r="I45" s="264"/>
      <c r="J45" s="265">
        <f t="shared" si="1"/>
        <v>0</v>
      </c>
      <c r="K45" s="266"/>
      <c r="L45" s="267"/>
      <c r="M45" s="268"/>
      <c r="N45" s="267"/>
      <c r="O45" s="269"/>
      <c r="P45" s="270"/>
      <c r="Q45" s="271">
        <f t="shared" si="2"/>
        <v>0</v>
      </c>
      <c r="R45" s="278">
        <v>5</v>
      </c>
      <c r="S45" s="276">
        <v>5</v>
      </c>
      <c r="T45" s="278">
        <v>5</v>
      </c>
      <c r="U45" s="276">
        <v>5</v>
      </c>
      <c r="V45" s="278">
        <f>R45+S45+T45+U45</f>
        <v>20</v>
      </c>
      <c r="W45" s="279"/>
      <c r="X45" s="334" t="s">
        <v>377</v>
      </c>
      <c r="Y45" s="281"/>
      <c r="Z45" s="281"/>
      <c r="AA45" s="542"/>
      <c r="AB45" s="543"/>
    </row>
    <row r="46" spans="1:28" s="238" customFormat="1" ht="19.5" customHeight="1" x14ac:dyDescent="0.15">
      <c r="A46" s="1219"/>
      <c r="B46" s="275"/>
      <c r="C46" s="275"/>
      <c r="D46" s="276">
        <v>213</v>
      </c>
      <c r="E46" s="290" t="s">
        <v>378</v>
      </c>
      <c r="F46" s="277" t="s">
        <v>324</v>
      </c>
      <c r="G46" s="262">
        <f t="shared" si="0"/>
        <v>0</v>
      </c>
      <c r="H46" s="263"/>
      <c r="I46" s="264"/>
      <c r="J46" s="265">
        <f t="shared" si="1"/>
        <v>0</v>
      </c>
      <c r="K46" s="266"/>
      <c r="L46" s="267"/>
      <c r="M46" s="268"/>
      <c r="N46" s="267"/>
      <c r="O46" s="269"/>
      <c r="P46" s="270"/>
      <c r="Q46" s="271">
        <f t="shared" si="2"/>
        <v>0</v>
      </c>
      <c r="R46" s="278">
        <v>3</v>
      </c>
      <c r="S46" s="276">
        <v>3</v>
      </c>
      <c r="T46" s="278">
        <v>4</v>
      </c>
      <c r="U46" s="276">
        <v>3</v>
      </c>
      <c r="V46" s="278">
        <f>R46+S46+T46+U46</f>
        <v>13</v>
      </c>
      <c r="W46" s="279"/>
      <c r="X46" s="334" t="s">
        <v>379</v>
      </c>
      <c r="Y46" s="281"/>
      <c r="Z46" s="281"/>
      <c r="AA46" s="542"/>
      <c r="AB46" s="543"/>
    </row>
    <row r="47" spans="1:28" s="238" customFormat="1" ht="19.5" customHeight="1" x14ac:dyDescent="0.15">
      <c r="A47" s="1219"/>
      <c r="B47" s="275"/>
      <c r="C47" s="275"/>
      <c r="D47" s="276">
        <v>214</v>
      </c>
      <c r="E47" s="282" t="s">
        <v>380</v>
      </c>
      <c r="F47" s="285" t="s">
        <v>324</v>
      </c>
      <c r="G47" s="262">
        <f t="shared" si="0"/>
        <v>0</v>
      </c>
      <c r="H47" s="263"/>
      <c r="I47" s="264"/>
      <c r="J47" s="265">
        <f t="shared" si="1"/>
        <v>0</v>
      </c>
      <c r="K47" s="266"/>
      <c r="L47" s="267"/>
      <c r="M47" s="268"/>
      <c r="N47" s="267"/>
      <c r="O47" s="269"/>
      <c r="P47" s="270"/>
      <c r="Q47" s="271">
        <f t="shared" si="2"/>
        <v>0</v>
      </c>
      <c r="R47" s="284">
        <v>2</v>
      </c>
      <c r="S47" s="285">
        <v>2</v>
      </c>
      <c r="T47" s="284">
        <v>2</v>
      </c>
      <c r="U47" s="285">
        <v>2</v>
      </c>
      <c r="V47" s="286">
        <f>SUM(R47:U47)</f>
        <v>8</v>
      </c>
      <c r="W47" s="332"/>
      <c r="X47" s="333" t="s">
        <v>381</v>
      </c>
      <c r="Y47" s="288"/>
      <c r="Z47" s="288"/>
      <c r="AA47" s="542"/>
      <c r="AB47" s="543"/>
    </row>
    <row r="48" spans="1:28" s="238" customFormat="1" ht="19.5" customHeight="1" x14ac:dyDescent="0.15">
      <c r="A48" s="1219"/>
      <c r="B48" s="275"/>
      <c r="C48" s="275"/>
      <c r="D48" s="276">
        <v>215</v>
      </c>
      <c r="E48" s="282" t="s">
        <v>382</v>
      </c>
      <c r="F48" s="285" t="s">
        <v>324</v>
      </c>
      <c r="G48" s="262">
        <f t="shared" si="0"/>
        <v>0</v>
      </c>
      <c r="H48" s="263"/>
      <c r="I48" s="264"/>
      <c r="J48" s="265">
        <f t="shared" si="1"/>
        <v>0</v>
      </c>
      <c r="K48" s="266"/>
      <c r="L48" s="267"/>
      <c r="M48" s="268"/>
      <c r="N48" s="267"/>
      <c r="O48" s="269"/>
      <c r="P48" s="270"/>
      <c r="Q48" s="271">
        <f t="shared" si="2"/>
        <v>0</v>
      </c>
      <c r="R48" s="284">
        <v>1</v>
      </c>
      <c r="S48" s="285">
        <v>1</v>
      </c>
      <c r="T48" s="284">
        <v>1</v>
      </c>
      <c r="U48" s="285">
        <v>1</v>
      </c>
      <c r="V48" s="286">
        <f>SUM(R48:U48)</f>
        <v>4</v>
      </c>
      <c r="W48" s="287" t="s">
        <v>383</v>
      </c>
      <c r="X48" s="333" t="s">
        <v>384</v>
      </c>
      <c r="Y48" s="288"/>
      <c r="Z48" s="288"/>
      <c r="AA48" s="542"/>
      <c r="AB48" s="543"/>
    </row>
    <row r="49" spans="1:28" s="238" customFormat="1" ht="19.5" customHeight="1" x14ac:dyDescent="0.15">
      <c r="A49" s="1219"/>
      <c r="B49" s="275"/>
      <c r="C49" s="275"/>
      <c r="D49" s="276">
        <v>216</v>
      </c>
      <c r="E49" s="335" t="s">
        <v>385</v>
      </c>
      <c r="F49" s="285" t="s">
        <v>324</v>
      </c>
      <c r="G49" s="262">
        <f t="shared" si="0"/>
        <v>0</v>
      </c>
      <c r="H49" s="263"/>
      <c r="I49" s="264"/>
      <c r="J49" s="265">
        <f t="shared" si="1"/>
        <v>0</v>
      </c>
      <c r="K49" s="266"/>
      <c r="L49" s="267"/>
      <c r="M49" s="268"/>
      <c r="N49" s="267"/>
      <c r="O49" s="269"/>
      <c r="P49" s="270"/>
      <c r="Q49" s="271">
        <f t="shared" si="2"/>
        <v>0</v>
      </c>
      <c r="R49" s="284">
        <v>2</v>
      </c>
      <c r="S49" s="285">
        <v>2</v>
      </c>
      <c r="T49" s="284">
        <v>2</v>
      </c>
      <c r="U49" s="285">
        <v>2</v>
      </c>
      <c r="V49" s="286">
        <f>SUM(R49:U49)</f>
        <v>8</v>
      </c>
      <c r="W49" s="287"/>
      <c r="X49" s="333" t="s">
        <v>386</v>
      </c>
      <c r="Y49" s="336"/>
      <c r="Z49" s="336"/>
      <c r="AA49" s="542"/>
      <c r="AB49" s="543"/>
    </row>
    <row r="50" spans="1:28" s="238" customFormat="1" ht="19.5" customHeight="1" x14ac:dyDescent="0.15">
      <c r="A50" s="1219"/>
      <c r="B50" s="275"/>
      <c r="C50" s="275" t="s">
        <v>387</v>
      </c>
      <c r="D50" s="276">
        <v>217</v>
      </c>
      <c r="E50" s="282" t="s">
        <v>619</v>
      </c>
      <c r="F50" s="285" t="s">
        <v>351</v>
      </c>
      <c r="G50" s="262">
        <f t="shared" si="0"/>
        <v>0</v>
      </c>
      <c r="H50" s="263"/>
      <c r="I50" s="264"/>
      <c r="J50" s="265">
        <f t="shared" si="1"/>
        <v>0</v>
      </c>
      <c r="K50" s="266"/>
      <c r="L50" s="267"/>
      <c r="M50" s="268"/>
      <c r="N50" s="267"/>
      <c r="O50" s="269"/>
      <c r="P50" s="270"/>
      <c r="Q50" s="271">
        <f t="shared" si="2"/>
        <v>0</v>
      </c>
      <c r="R50" s="284">
        <v>2</v>
      </c>
      <c r="S50" s="285">
        <v>2</v>
      </c>
      <c r="T50" s="284">
        <v>2</v>
      </c>
      <c r="U50" s="285">
        <v>2</v>
      </c>
      <c r="V50" s="286">
        <f>SUM(R50:U50)</f>
        <v>8</v>
      </c>
      <c r="W50" s="287" t="s">
        <v>620</v>
      </c>
      <c r="X50" s="333" t="s">
        <v>388</v>
      </c>
      <c r="Y50" s="288"/>
      <c r="Z50" s="288"/>
      <c r="AA50" s="542"/>
      <c r="AB50" s="543"/>
    </row>
    <row r="51" spans="1:28" s="238" customFormat="1" ht="19.5" customHeight="1" x14ac:dyDescent="0.15">
      <c r="A51" s="1219"/>
      <c r="B51" s="275" t="s">
        <v>389</v>
      </c>
      <c r="C51" s="275" t="s">
        <v>387</v>
      </c>
      <c r="D51" s="276">
        <v>218</v>
      </c>
      <c r="E51" s="282" t="s">
        <v>710</v>
      </c>
      <c r="F51" s="285" t="s">
        <v>351</v>
      </c>
      <c r="G51" s="262">
        <f t="shared" si="0"/>
        <v>0</v>
      </c>
      <c r="H51" s="263"/>
      <c r="I51" s="264"/>
      <c r="J51" s="265">
        <f t="shared" si="1"/>
        <v>0</v>
      </c>
      <c r="K51" s="266"/>
      <c r="L51" s="267"/>
      <c r="M51" s="268"/>
      <c r="N51" s="267"/>
      <c r="O51" s="269"/>
      <c r="P51" s="270"/>
      <c r="Q51" s="271">
        <f t="shared" si="2"/>
        <v>0</v>
      </c>
      <c r="R51" s="284">
        <v>2</v>
      </c>
      <c r="S51" s="285">
        <v>2</v>
      </c>
      <c r="T51" s="284">
        <v>2</v>
      </c>
      <c r="U51" s="285">
        <v>2</v>
      </c>
      <c r="V51" s="286">
        <f>SUM(R51:U51)</f>
        <v>8</v>
      </c>
      <c r="W51" s="287"/>
      <c r="X51" s="333" t="s">
        <v>621</v>
      </c>
      <c r="Y51" s="288"/>
      <c r="Z51" s="288"/>
      <c r="AA51" s="542"/>
      <c r="AB51" s="543"/>
    </row>
    <row r="52" spans="1:28" s="238" customFormat="1" ht="19.5" customHeight="1" x14ac:dyDescent="0.15">
      <c r="A52" s="1219"/>
      <c r="B52" s="275"/>
      <c r="C52" s="275"/>
      <c r="D52" s="276">
        <v>219</v>
      </c>
      <c r="E52" s="290" t="s">
        <v>390</v>
      </c>
      <c r="F52" s="277" t="s">
        <v>324</v>
      </c>
      <c r="G52" s="262">
        <f t="shared" si="0"/>
        <v>0</v>
      </c>
      <c r="H52" s="263"/>
      <c r="I52" s="264"/>
      <c r="J52" s="265">
        <f t="shared" si="1"/>
        <v>0</v>
      </c>
      <c r="K52" s="266"/>
      <c r="L52" s="267"/>
      <c r="M52" s="268"/>
      <c r="N52" s="267"/>
      <c r="O52" s="269"/>
      <c r="P52" s="270"/>
      <c r="Q52" s="271">
        <f t="shared" si="2"/>
        <v>0</v>
      </c>
      <c r="R52" s="278">
        <v>2</v>
      </c>
      <c r="S52" s="276">
        <v>2</v>
      </c>
      <c r="T52" s="278">
        <v>2</v>
      </c>
      <c r="U52" s="276">
        <v>2</v>
      </c>
      <c r="V52" s="278">
        <f>R52+S52+T52+U52</f>
        <v>8</v>
      </c>
      <c r="W52" s="279" t="s">
        <v>622</v>
      </c>
      <c r="X52" s="334" t="s">
        <v>391</v>
      </c>
      <c r="Y52" s="281"/>
      <c r="Z52" s="281"/>
      <c r="AA52" s="542"/>
      <c r="AB52" s="543"/>
    </row>
    <row r="53" spans="1:28" s="238" customFormat="1" ht="19.5" customHeight="1" x14ac:dyDescent="0.15">
      <c r="A53" s="1219"/>
      <c r="B53" s="275"/>
      <c r="C53" s="275"/>
      <c r="D53" s="276">
        <v>220</v>
      </c>
      <c r="E53" s="290" t="s">
        <v>392</v>
      </c>
      <c r="F53" s="277" t="s">
        <v>324</v>
      </c>
      <c r="G53" s="262">
        <f t="shared" si="0"/>
        <v>0</v>
      </c>
      <c r="H53" s="263"/>
      <c r="I53" s="264"/>
      <c r="J53" s="265">
        <f t="shared" si="1"/>
        <v>0</v>
      </c>
      <c r="K53" s="266"/>
      <c r="L53" s="267"/>
      <c r="M53" s="268"/>
      <c r="N53" s="267"/>
      <c r="O53" s="269"/>
      <c r="P53" s="270"/>
      <c r="Q53" s="271">
        <f t="shared" si="2"/>
        <v>0</v>
      </c>
      <c r="R53" s="278">
        <v>2</v>
      </c>
      <c r="S53" s="276">
        <v>2</v>
      </c>
      <c r="T53" s="278">
        <v>2</v>
      </c>
      <c r="U53" s="276">
        <v>2</v>
      </c>
      <c r="V53" s="278">
        <f>R53+S53+T53+U53</f>
        <v>8</v>
      </c>
      <c r="W53" s="279"/>
      <c r="X53" s="334" t="s">
        <v>393</v>
      </c>
      <c r="Y53" s="281"/>
      <c r="Z53" s="281"/>
      <c r="AA53" s="542"/>
      <c r="AB53" s="543"/>
    </row>
    <row r="54" spans="1:28" s="238" customFormat="1" ht="19.5" customHeight="1" x14ac:dyDescent="0.15">
      <c r="A54" s="1219"/>
      <c r="B54" s="275"/>
      <c r="C54" s="275"/>
      <c r="D54" s="276">
        <v>221</v>
      </c>
      <c r="E54" s="290" t="s">
        <v>394</v>
      </c>
      <c r="F54" s="277" t="s">
        <v>324</v>
      </c>
      <c r="G54" s="262">
        <f t="shared" si="0"/>
        <v>0</v>
      </c>
      <c r="H54" s="263"/>
      <c r="I54" s="264"/>
      <c r="J54" s="265">
        <f t="shared" si="1"/>
        <v>0</v>
      </c>
      <c r="K54" s="266"/>
      <c r="L54" s="267"/>
      <c r="M54" s="268"/>
      <c r="N54" s="267"/>
      <c r="O54" s="269"/>
      <c r="P54" s="270"/>
      <c r="Q54" s="271">
        <f t="shared" si="2"/>
        <v>0</v>
      </c>
      <c r="R54" s="291">
        <v>2</v>
      </c>
      <c r="S54" s="338"/>
      <c r="T54" s="339"/>
      <c r="U54" s="338"/>
      <c r="V54" s="291">
        <f>R54+S54+T54+U54</f>
        <v>2</v>
      </c>
      <c r="W54" s="279" t="s">
        <v>623</v>
      </c>
      <c r="X54" s="340" t="s">
        <v>395</v>
      </c>
      <c r="Y54" s="281" t="s">
        <v>396</v>
      </c>
      <c r="Z54" s="281"/>
      <c r="AA54" s="542"/>
      <c r="AB54" s="543"/>
    </row>
    <row r="55" spans="1:28" s="238" customFormat="1" ht="19.5" customHeight="1" x14ac:dyDescent="0.15">
      <c r="A55" s="1219"/>
      <c r="B55" s="275"/>
      <c r="C55" s="275"/>
      <c r="D55" s="276">
        <v>222</v>
      </c>
      <c r="E55" s="290" t="s">
        <v>397</v>
      </c>
      <c r="F55" s="277" t="s">
        <v>324</v>
      </c>
      <c r="G55" s="262">
        <f t="shared" si="0"/>
        <v>0</v>
      </c>
      <c r="H55" s="263"/>
      <c r="I55" s="264"/>
      <c r="J55" s="265">
        <f t="shared" si="1"/>
        <v>0</v>
      </c>
      <c r="K55" s="266"/>
      <c r="L55" s="267"/>
      <c r="M55" s="268"/>
      <c r="N55" s="267"/>
      <c r="O55" s="269"/>
      <c r="P55" s="270"/>
      <c r="Q55" s="271">
        <f t="shared" si="2"/>
        <v>0</v>
      </c>
      <c r="R55" s="341">
        <v>5</v>
      </c>
      <c r="S55" s="277">
        <v>5</v>
      </c>
      <c r="T55" s="291">
        <v>7</v>
      </c>
      <c r="U55" s="277">
        <v>2</v>
      </c>
      <c r="V55" s="291">
        <f>R55+S55+T55+U55</f>
        <v>19</v>
      </c>
      <c r="W55" s="279"/>
      <c r="X55" s="340" t="s">
        <v>398</v>
      </c>
      <c r="Y55" s="281"/>
      <c r="Z55" s="281"/>
      <c r="AA55" s="542"/>
      <c r="AB55" s="543"/>
    </row>
    <row r="56" spans="1:28" s="238" customFormat="1" ht="19.5" customHeight="1" x14ac:dyDescent="0.15">
      <c r="A56" s="1219"/>
      <c r="B56" s="275"/>
      <c r="C56" s="275"/>
      <c r="D56" s="276">
        <v>223</v>
      </c>
      <c r="E56" s="290" t="s">
        <v>399</v>
      </c>
      <c r="F56" s="277" t="s">
        <v>324</v>
      </c>
      <c r="G56" s="262">
        <f t="shared" si="0"/>
        <v>0</v>
      </c>
      <c r="H56" s="263"/>
      <c r="I56" s="264"/>
      <c r="J56" s="265">
        <f t="shared" si="1"/>
        <v>0</v>
      </c>
      <c r="K56" s="266"/>
      <c r="L56" s="267"/>
      <c r="M56" s="268"/>
      <c r="N56" s="267"/>
      <c r="O56" s="269"/>
      <c r="P56" s="270"/>
      <c r="Q56" s="271">
        <f t="shared" si="2"/>
        <v>0</v>
      </c>
      <c r="R56" s="341"/>
      <c r="S56" s="277"/>
      <c r="T56" s="291"/>
      <c r="U56" s="277"/>
      <c r="V56" s="291"/>
      <c r="W56" s="279" t="s">
        <v>624</v>
      </c>
      <c r="X56" s="340" t="s">
        <v>400</v>
      </c>
      <c r="Y56" s="281"/>
      <c r="Z56" s="281"/>
      <c r="AA56" s="542"/>
      <c r="AB56" s="543"/>
    </row>
    <row r="57" spans="1:28" s="238" customFormat="1" ht="19.5" customHeight="1" x14ac:dyDescent="0.15">
      <c r="A57" s="1219"/>
      <c r="B57" s="275"/>
      <c r="C57" s="275" t="s">
        <v>625</v>
      </c>
      <c r="D57" s="276">
        <v>224</v>
      </c>
      <c r="E57" s="290" t="s">
        <v>586</v>
      </c>
      <c r="F57" s="277" t="s">
        <v>324</v>
      </c>
      <c r="G57" s="262">
        <f t="shared" si="0"/>
        <v>0</v>
      </c>
      <c r="H57" s="263"/>
      <c r="I57" s="264"/>
      <c r="J57" s="265">
        <f t="shared" si="1"/>
        <v>0</v>
      </c>
      <c r="K57" s="266"/>
      <c r="L57" s="267"/>
      <c r="M57" s="268"/>
      <c r="N57" s="267"/>
      <c r="O57" s="269"/>
      <c r="P57" s="270"/>
      <c r="Q57" s="271">
        <f t="shared" si="2"/>
        <v>0</v>
      </c>
      <c r="R57" s="341"/>
      <c r="S57" s="277"/>
      <c r="T57" s="291"/>
      <c r="U57" s="277"/>
      <c r="V57" s="291"/>
      <c r="W57" s="279"/>
      <c r="X57" s="340" t="s">
        <v>401</v>
      </c>
      <c r="Y57" s="281"/>
      <c r="Z57" s="281"/>
      <c r="AA57" s="542"/>
      <c r="AB57" s="543"/>
    </row>
    <row r="58" spans="1:28" s="238" customFormat="1" ht="19.5" customHeight="1" x14ac:dyDescent="0.15">
      <c r="A58" s="1219"/>
      <c r="B58" s="275"/>
      <c r="C58" s="275" t="s">
        <v>625</v>
      </c>
      <c r="D58" s="276">
        <v>225</v>
      </c>
      <c r="E58" s="290" t="s">
        <v>587</v>
      </c>
      <c r="F58" s="277"/>
      <c r="G58" s="262">
        <f t="shared" si="0"/>
        <v>0</v>
      </c>
      <c r="H58" s="263"/>
      <c r="I58" s="264"/>
      <c r="J58" s="265">
        <f t="shared" si="1"/>
        <v>0</v>
      </c>
      <c r="K58" s="266"/>
      <c r="L58" s="267"/>
      <c r="M58" s="268"/>
      <c r="N58" s="267"/>
      <c r="O58" s="269"/>
      <c r="P58" s="270"/>
      <c r="Q58" s="271">
        <f t="shared" si="2"/>
        <v>0</v>
      </c>
      <c r="R58" s="341"/>
      <c r="S58" s="277"/>
      <c r="T58" s="291"/>
      <c r="U58" s="277"/>
      <c r="V58" s="291"/>
      <c r="W58" s="279"/>
      <c r="X58" s="340"/>
      <c r="Y58" s="281"/>
      <c r="Z58" s="281"/>
      <c r="AA58" s="542"/>
      <c r="AB58" s="543"/>
    </row>
    <row r="59" spans="1:28" s="238" customFormat="1" ht="19.5" customHeight="1" x14ac:dyDescent="0.15">
      <c r="A59" s="1219"/>
      <c r="B59" s="275"/>
      <c r="C59" s="275"/>
      <c r="D59" s="276">
        <v>226</v>
      </c>
      <c r="E59" s="282" t="s">
        <v>402</v>
      </c>
      <c r="F59" s="285" t="s">
        <v>324</v>
      </c>
      <c r="G59" s="262">
        <f t="shared" si="0"/>
        <v>0</v>
      </c>
      <c r="H59" s="263"/>
      <c r="I59" s="264"/>
      <c r="J59" s="265">
        <f t="shared" si="1"/>
        <v>0</v>
      </c>
      <c r="K59" s="266"/>
      <c r="L59" s="267"/>
      <c r="M59" s="268"/>
      <c r="N59" s="267"/>
      <c r="O59" s="269"/>
      <c r="P59" s="270"/>
      <c r="Q59" s="271">
        <f t="shared" si="2"/>
        <v>0</v>
      </c>
      <c r="R59" s="284">
        <v>1</v>
      </c>
      <c r="S59" s="285">
        <v>1</v>
      </c>
      <c r="T59" s="284">
        <v>1</v>
      </c>
      <c r="U59" s="285">
        <v>1</v>
      </c>
      <c r="V59" s="286">
        <f>SUM(R59:U59)</f>
        <v>4</v>
      </c>
      <c r="W59" s="287"/>
      <c r="X59" s="333"/>
      <c r="Y59" s="288" t="s">
        <v>356</v>
      </c>
      <c r="Z59" s="288"/>
      <c r="AA59" s="542"/>
      <c r="AB59" s="543"/>
    </row>
    <row r="60" spans="1:28" s="238" customFormat="1" ht="19.5" customHeight="1" x14ac:dyDescent="0.15">
      <c r="A60" s="1219"/>
      <c r="B60" s="275"/>
      <c r="C60" s="275"/>
      <c r="D60" s="276">
        <v>227</v>
      </c>
      <c r="E60" s="290" t="s">
        <v>403</v>
      </c>
      <c r="F60" s="277" t="s">
        <v>324</v>
      </c>
      <c r="G60" s="262">
        <f t="shared" si="0"/>
        <v>0</v>
      </c>
      <c r="H60" s="263"/>
      <c r="I60" s="264"/>
      <c r="J60" s="265">
        <f t="shared" si="1"/>
        <v>0</v>
      </c>
      <c r="K60" s="266"/>
      <c r="L60" s="267"/>
      <c r="M60" s="268"/>
      <c r="N60" s="267"/>
      <c r="O60" s="269"/>
      <c r="P60" s="270"/>
      <c r="Q60" s="271">
        <f t="shared" si="2"/>
        <v>0</v>
      </c>
      <c r="R60" s="291">
        <v>2</v>
      </c>
      <c r="S60" s="277">
        <v>3</v>
      </c>
      <c r="T60" s="291">
        <v>2</v>
      </c>
      <c r="U60" s="277">
        <v>2</v>
      </c>
      <c r="V60" s="291">
        <f>R60+S60+T60+U60</f>
        <v>9</v>
      </c>
      <c r="W60" s="279" t="s">
        <v>626</v>
      </c>
      <c r="X60" s="340" t="s">
        <v>404</v>
      </c>
      <c r="Y60" s="281"/>
      <c r="Z60" s="281"/>
      <c r="AA60" s="542"/>
      <c r="AB60" s="543"/>
    </row>
    <row r="61" spans="1:28" s="238" customFormat="1" ht="19.5" customHeight="1" x14ac:dyDescent="0.15">
      <c r="A61" s="1219"/>
      <c r="B61" s="275"/>
      <c r="C61" s="275"/>
      <c r="D61" s="276">
        <v>228</v>
      </c>
      <c r="E61" s="290" t="s">
        <v>627</v>
      </c>
      <c r="F61" s="277" t="s">
        <v>324</v>
      </c>
      <c r="G61" s="262">
        <f t="shared" si="0"/>
        <v>0</v>
      </c>
      <c r="H61" s="263"/>
      <c r="I61" s="264"/>
      <c r="J61" s="265">
        <f t="shared" si="1"/>
        <v>0</v>
      </c>
      <c r="K61" s="266"/>
      <c r="L61" s="267"/>
      <c r="M61" s="268"/>
      <c r="N61" s="267"/>
      <c r="O61" s="269"/>
      <c r="P61" s="270"/>
      <c r="Q61" s="271">
        <f t="shared" si="2"/>
        <v>0</v>
      </c>
      <c r="R61" s="278">
        <v>30</v>
      </c>
      <c r="S61" s="276">
        <v>30</v>
      </c>
      <c r="T61" s="278">
        <v>30</v>
      </c>
      <c r="U61" s="276">
        <v>30</v>
      </c>
      <c r="V61" s="278">
        <f>R61+S61+T61+U61</f>
        <v>120</v>
      </c>
      <c r="W61" s="279"/>
      <c r="X61" s="334" t="s">
        <v>720</v>
      </c>
      <c r="Y61" s="281"/>
      <c r="Z61" s="281"/>
      <c r="AA61" s="542"/>
      <c r="AB61" s="543"/>
    </row>
    <row r="62" spans="1:28" s="238" customFormat="1" ht="19.5" customHeight="1" x14ac:dyDescent="0.15">
      <c r="A62" s="1219"/>
      <c r="B62" s="275"/>
      <c r="C62" s="275" t="s">
        <v>387</v>
      </c>
      <c r="D62" s="276">
        <v>229</v>
      </c>
      <c r="E62" s="282" t="s">
        <v>588</v>
      </c>
      <c r="F62" s="285" t="s">
        <v>332</v>
      </c>
      <c r="G62" s="262">
        <f t="shared" si="0"/>
        <v>0</v>
      </c>
      <c r="H62" s="263"/>
      <c r="I62" s="264"/>
      <c r="J62" s="265">
        <f t="shared" si="1"/>
        <v>0</v>
      </c>
      <c r="K62" s="266"/>
      <c r="L62" s="267"/>
      <c r="M62" s="268"/>
      <c r="N62" s="267"/>
      <c r="O62" s="269"/>
      <c r="P62" s="270"/>
      <c r="Q62" s="271">
        <f t="shared" si="2"/>
        <v>0</v>
      </c>
      <c r="R62" s="284">
        <v>100</v>
      </c>
      <c r="S62" s="285">
        <v>110</v>
      </c>
      <c r="T62" s="284">
        <v>250</v>
      </c>
      <c r="U62" s="285">
        <v>130</v>
      </c>
      <c r="V62" s="286">
        <f>SUM(R62:U62)</f>
        <v>590</v>
      </c>
      <c r="W62" s="332"/>
      <c r="X62" s="334" t="s">
        <v>405</v>
      </c>
      <c r="Y62" s="281" t="s">
        <v>318</v>
      </c>
      <c r="Z62" s="288"/>
      <c r="AA62" s="542"/>
      <c r="AB62" s="543"/>
    </row>
    <row r="63" spans="1:28" s="238" customFormat="1" ht="19.5" customHeight="1" x14ac:dyDescent="0.15">
      <c r="A63" s="1219"/>
      <c r="B63" s="275"/>
      <c r="C63" s="275"/>
      <c r="D63" s="276">
        <v>230</v>
      </c>
      <c r="E63" s="282" t="s">
        <v>406</v>
      </c>
      <c r="F63" s="285" t="s">
        <v>324</v>
      </c>
      <c r="G63" s="262">
        <f t="shared" si="0"/>
        <v>0</v>
      </c>
      <c r="H63" s="263"/>
      <c r="I63" s="264"/>
      <c r="J63" s="265">
        <f t="shared" si="1"/>
        <v>0</v>
      </c>
      <c r="K63" s="266"/>
      <c r="L63" s="267"/>
      <c r="M63" s="268"/>
      <c r="N63" s="267"/>
      <c r="O63" s="269"/>
      <c r="P63" s="270"/>
      <c r="Q63" s="271">
        <f t="shared" si="2"/>
        <v>0</v>
      </c>
      <c r="R63" s="284">
        <v>20</v>
      </c>
      <c r="S63" s="285">
        <v>20</v>
      </c>
      <c r="T63" s="284">
        <v>20</v>
      </c>
      <c r="U63" s="285">
        <v>20</v>
      </c>
      <c r="V63" s="286">
        <f>SUM(R63:U63)</f>
        <v>80</v>
      </c>
      <c r="W63" s="287"/>
      <c r="X63" s="333" t="s">
        <v>407</v>
      </c>
      <c r="Y63" s="288"/>
      <c r="Z63" s="288"/>
      <c r="AA63" s="542"/>
      <c r="AB63" s="543"/>
    </row>
    <row r="64" spans="1:28" s="238" customFormat="1" ht="19.5" customHeight="1" thickBot="1" x14ac:dyDescent="0.2">
      <c r="A64" s="1219"/>
      <c r="B64" s="292"/>
      <c r="C64" s="292"/>
      <c r="D64" s="342">
        <v>231</v>
      </c>
      <c r="E64" s="343" t="s">
        <v>628</v>
      </c>
      <c r="F64" s="285" t="s">
        <v>324</v>
      </c>
      <c r="G64" s="262">
        <f t="shared" si="0"/>
        <v>0</v>
      </c>
      <c r="H64" s="263"/>
      <c r="I64" s="264"/>
      <c r="J64" s="265">
        <f t="shared" si="1"/>
        <v>0</v>
      </c>
      <c r="K64" s="266"/>
      <c r="L64" s="267"/>
      <c r="M64" s="268"/>
      <c r="N64" s="267"/>
      <c r="O64" s="269"/>
      <c r="P64" s="270"/>
      <c r="Q64" s="271">
        <f t="shared" si="2"/>
        <v>0</v>
      </c>
      <c r="R64" s="344">
        <v>20</v>
      </c>
      <c r="S64" s="345">
        <v>20</v>
      </c>
      <c r="T64" s="344">
        <v>20</v>
      </c>
      <c r="U64" s="345">
        <v>20</v>
      </c>
      <c r="V64" s="344">
        <f>R64+S64+T64+U64</f>
        <v>80</v>
      </c>
      <c r="W64" s="346"/>
      <c r="X64" s="347" t="s">
        <v>408</v>
      </c>
      <c r="Y64" s="312"/>
      <c r="Z64" s="312"/>
      <c r="AA64" s="542"/>
      <c r="AB64" s="543"/>
    </row>
    <row r="65" spans="1:28" s="238" customFormat="1" ht="19.5" customHeight="1" x14ac:dyDescent="0.15">
      <c r="A65" s="1219"/>
      <c r="B65" s="292"/>
      <c r="C65" s="292" t="s">
        <v>342</v>
      </c>
      <c r="D65" s="342">
        <v>232</v>
      </c>
      <c r="E65" s="343" t="s">
        <v>409</v>
      </c>
      <c r="F65" s="348" t="s">
        <v>324</v>
      </c>
      <c r="G65" s="262">
        <f t="shared" si="0"/>
        <v>0</v>
      </c>
      <c r="H65" s="263"/>
      <c r="I65" s="264"/>
      <c r="J65" s="265">
        <f t="shared" si="1"/>
        <v>0</v>
      </c>
      <c r="K65" s="266"/>
      <c r="L65" s="267"/>
      <c r="M65" s="268"/>
      <c r="N65" s="267"/>
      <c r="O65" s="269"/>
      <c r="P65" s="270"/>
      <c r="Q65" s="271">
        <f t="shared" si="2"/>
        <v>0</v>
      </c>
      <c r="R65" s="349"/>
      <c r="S65" s="348"/>
      <c r="T65" s="349"/>
      <c r="U65" s="348"/>
      <c r="V65" s="350"/>
      <c r="W65" s="346" t="s">
        <v>629</v>
      </c>
      <c r="X65" s="347" t="s">
        <v>410</v>
      </c>
      <c r="Y65" s="312"/>
      <c r="Z65" s="312" t="s">
        <v>411</v>
      </c>
      <c r="AA65" s="542"/>
      <c r="AB65" s="543"/>
    </row>
    <row r="66" spans="1:28" s="238" customFormat="1" ht="19.5" customHeight="1" x14ac:dyDescent="0.15">
      <c r="A66" s="1219"/>
      <c r="B66" s="292"/>
      <c r="C66" s="292" t="s">
        <v>342</v>
      </c>
      <c r="D66" s="342">
        <v>233</v>
      </c>
      <c r="E66" s="343" t="s">
        <v>412</v>
      </c>
      <c r="F66" s="348" t="s">
        <v>324</v>
      </c>
      <c r="G66" s="262">
        <f t="shared" si="0"/>
        <v>0</v>
      </c>
      <c r="H66" s="263"/>
      <c r="I66" s="264"/>
      <c r="J66" s="265">
        <f t="shared" si="1"/>
        <v>0</v>
      </c>
      <c r="K66" s="266"/>
      <c r="L66" s="267"/>
      <c r="M66" s="268"/>
      <c r="N66" s="267"/>
      <c r="O66" s="269"/>
      <c r="P66" s="270"/>
      <c r="Q66" s="271">
        <f t="shared" si="2"/>
        <v>0</v>
      </c>
      <c r="R66" s="349"/>
      <c r="S66" s="348"/>
      <c r="T66" s="349"/>
      <c r="U66" s="348"/>
      <c r="V66" s="350"/>
      <c r="W66" s="346" t="s">
        <v>413</v>
      </c>
      <c r="X66" s="347" t="s">
        <v>414</v>
      </c>
      <c r="Y66" s="312"/>
      <c r="Z66" s="312"/>
      <c r="AA66" s="542"/>
      <c r="AB66" s="543"/>
    </row>
    <row r="67" spans="1:28" s="238" customFormat="1" ht="19.5" customHeight="1" x14ac:dyDescent="0.15">
      <c r="A67" s="1219"/>
      <c r="B67" s="292"/>
      <c r="C67" s="292" t="s">
        <v>342</v>
      </c>
      <c r="D67" s="342">
        <v>234</v>
      </c>
      <c r="E67" s="343" t="s">
        <v>415</v>
      </c>
      <c r="F67" s="348" t="s">
        <v>351</v>
      </c>
      <c r="G67" s="262">
        <f t="shared" si="0"/>
        <v>0</v>
      </c>
      <c r="H67" s="263"/>
      <c r="I67" s="264"/>
      <c r="J67" s="265">
        <f t="shared" si="1"/>
        <v>0</v>
      </c>
      <c r="K67" s="266"/>
      <c r="L67" s="267"/>
      <c r="M67" s="268"/>
      <c r="N67" s="267"/>
      <c r="O67" s="269"/>
      <c r="P67" s="270"/>
      <c r="Q67" s="271">
        <f t="shared" si="2"/>
        <v>0</v>
      </c>
      <c r="R67" s="349"/>
      <c r="S67" s="348"/>
      <c r="T67" s="349"/>
      <c r="U67" s="348"/>
      <c r="V67" s="350"/>
      <c r="W67" s="346"/>
      <c r="X67" s="347" t="s">
        <v>416</v>
      </c>
      <c r="Y67" s="312" t="s">
        <v>318</v>
      </c>
      <c r="Z67" s="312"/>
      <c r="AA67" s="542"/>
      <c r="AB67" s="543"/>
    </row>
    <row r="68" spans="1:28" s="238" customFormat="1" ht="19.5" customHeight="1" x14ac:dyDescent="0.15">
      <c r="A68" s="1219"/>
      <c r="B68" s="292"/>
      <c r="C68" s="292" t="s">
        <v>342</v>
      </c>
      <c r="D68" s="342">
        <v>235</v>
      </c>
      <c r="E68" s="343" t="s">
        <v>589</v>
      </c>
      <c r="F68" s="348" t="s">
        <v>332</v>
      </c>
      <c r="G68" s="262">
        <f t="shared" si="0"/>
        <v>0</v>
      </c>
      <c r="H68" s="263"/>
      <c r="I68" s="264"/>
      <c r="J68" s="265">
        <f t="shared" si="1"/>
        <v>0</v>
      </c>
      <c r="K68" s="266"/>
      <c r="L68" s="267"/>
      <c r="M68" s="268"/>
      <c r="N68" s="267"/>
      <c r="O68" s="269"/>
      <c r="P68" s="270"/>
      <c r="Q68" s="271">
        <f t="shared" si="2"/>
        <v>0</v>
      </c>
      <c r="R68" s="349"/>
      <c r="S68" s="348"/>
      <c r="T68" s="349"/>
      <c r="U68" s="348"/>
      <c r="V68" s="350"/>
      <c r="W68" s="346" t="s">
        <v>368</v>
      </c>
      <c r="X68" s="347" t="s">
        <v>417</v>
      </c>
      <c r="Y68" s="312"/>
      <c r="Z68" s="312" t="s">
        <v>418</v>
      </c>
      <c r="AA68" s="542"/>
      <c r="AB68" s="543"/>
    </row>
    <row r="69" spans="1:28" s="238" customFormat="1" ht="19.5" customHeight="1" x14ac:dyDescent="0.15">
      <c r="A69" s="1219"/>
      <c r="B69" s="292"/>
      <c r="C69" s="292" t="s">
        <v>342</v>
      </c>
      <c r="D69" s="342">
        <v>236</v>
      </c>
      <c r="E69" s="343" t="s">
        <v>419</v>
      </c>
      <c r="F69" s="348" t="s">
        <v>332</v>
      </c>
      <c r="G69" s="262">
        <f t="shared" ref="G69:G74" si="3">H69+I69+J69</f>
        <v>0</v>
      </c>
      <c r="H69" s="263"/>
      <c r="I69" s="264"/>
      <c r="J69" s="265">
        <f>SUM(K69:P69)</f>
        <v>0</v>
      </c>
      <c r="K69" s="266"/>
      <c r="L69" s="267"/>
      <c r="M69" s="268"/>
      <c r="N69" s="267"/>
      <c r="O69" s="269"/>
      <c r="P69" s="270"/>
      <c r="Q69" s="271">
        <f t="shared" si="2"/>
        <v>0</v>
      </c>
      <c r="R69" s="349"/>
      <c r="S69" s="348"/>
      <c r="T69" s="349"/>
      <c r="U69" s="348"/>
      <c r="V69" s="350"/>
      <c r="W69" s="346" t="s">
        <v>420</v>
      </c>
      <c r="X69" s="347" t="s">
        <v>421</v>
      </c>
      <c r="Y69" s="312"/>
      <c r="Z69" s="312"/>
      <c r="AA69" s="542"/>
      <c r="AB69" s="543"/>
    </row>
    <row r="70" spans="1:28" s="238" customFormat="1" ht="19.5" customHeight="1" x14ac:dyDescent="0.15">
      <c r="A70" s="1219"/>
      <c r="B70" s="275"/>
      <c r="C70" s="275" t="s">
        <v>342</v>
      </c>
      <c r="D70" s="276">
        <v>237</v>
      </c>
      <c r="E70" s="290" t="s">
        <v>422</v>
      </c>
      <c r="F70" s="277" t="s">
        <v>332</v>
      </c>
      <c r="G70" s="397">
        <f t="shared" si="3"/>
        <v>0</v>
      </c>
      <c r="H70" s="398"/>
      <c r="I70" s="399"/>
      <c r="J70" s="400">
        <f>SUM(K70:P70)</f>
        <v>0</v>
      </c>
      <c r="K70" s="401"/>
      <c r="L70" s="402"/>
      <c r="M70" s="403"/>
      <c r="N70" s="402"/>
      <c r="O70" s="404"/>
      <c r="P70" s="405"/>
      <c r="Q70" s="406">
        <f t="shared" si="2"/>
        <v>0</v>
      </c>
      <c r="R70" s="278">
        <v>20</v>
      </c>
      <c r="S70" s="276">
        <v>20</v>
      </c>
      <c r="T70" s="278">
        <v>20</v>
      </c>
      <c r="U70" s="276">
        <v>20</v>
      </c>
      <c r="V70" s="278">
        <f>R70+S70+T70+U70</f>
        <v>80</v>
      </c>
      <c r="W70" s="279" t="s">
        <v>332</v>
      </c>
      <c r="X70" s="334" t="s">
        <v>423</v>
      </c>
      <c r="Y70" s="281"/>
      <c r="Z70" s="281"/>
      <c r="AA70" s="542"/>
      <c r="AB70" s="543"/>
    </row>
    <row r="71" spans="1:28" s="238" customFormat="1" ht="19.5" customHeight="1" x14ac:dyDescent="0.15">
      <c r="A71" s="1219"/>
      <c r="B71" s="275"/>
      <c r="C71" s="275" t="s">
        <v>342</v>
      </c>
      <c r="D71" s="276">
        <v>238</v>
      </c>
      <c r="E71" s="290" t="s">
        <v>590</v>
      </c>
      <c r="F71" s="277"/>
      <c r="G71" s="397">
        <f t="shared" si="3"/>
        <v>10</v>
      </c>
      <c r="H71" s="398"/>
      <c r="I71" s="399"/>
      <c r="J71" s="400">
        <v>10</v>
      </c>
      <c r="K71" s="401"/>
      <c r="L71" s="402"/>
      <c r="M71" s="403"/>
      <c r="N71" s="402"/>
      <c r="O71" s="404"/>
      <c r="P71" s="405"/>
      <c r="Q71" s="406">
        <f t="shared" si="2"/>
        <v>10</v>
      </c>
      <c r="R71" s="278"/>
      <c r="S71" s="548"/>
      <c r="T71" s="549"/>
      <c r="U71" s="548"/>
      <c r="V71" s="550"/>
      <c r="W71" s="279"/>
      <c r="X71" s="334"/>
      <c r="Y71" s="281"/>
      <c r="Z71" s="281"/>
      <c r="AA71" s="542"/>
      <c r="AB71" s="543"/>
    </row>
    <row r="72" spans="1:28" s="238" customFormat="1" ht="19.5" customHeight="1" x14ac:dyDescent="0.15">
      <c r="A72" s="1219"/>
      <c r="B72" s="292"/>
      <c r="C72" s="292" t="s">
        <v>342</v>
      </c>
      <c r="D72" s="342">
        <v>239</v>
      </c>
      <c r="E72" s="374" t="s">
        <v>591</v>
      </c>
      <c r="F72" s="375"/>
      <c r="G72" s="551">
        <f t="shared" si="3"/>
        <v>0</v>
      </c>
      <c r="H72" s="552"/>
      <c r="I72" s="553"/>
      <c r="J72" s="460">
        <f>SUM(K72:P72)</f>
        <v>0</v>
      </c>
      <c r="K72" s="554"/>
      <c r="L72" s="555"/>
      <c r="M72" s="556"/>
      <c r="N72" s="555"/>
      <c r="O72" s="557"/>
      <c r="P72" s="558"/>
      <c r="Q72" s="461">
        <f t="shared" si="2"/>
        <v>0</v>
      </c>
      <c r="R72" s="376"/>
      <c r="S72" s="548"/>
      <c r="T72" s="549"/>
      <c r="U72" s="548"/>
      <c r="V72" s="550"/>
      <c r="W72" s="377"/>
      <c r="X72" s="378"/>
      <c r="Y72" s="379"/>
      <c r="Z72" s="379"/>
      <c r="AA72" s="542"/>
      <c r="AB72" s="543"/>
    </row>
    <row r="73" spans="1:28" s="238" customFormat="1" ht="19.5" customHeight="1" x14ac:dyDescent="0.15">
      <c r="A73" s="1219"/>
      <c r="B73" s="275"/>
      <c r="C73" s="275" t="s">
        <v>342</v>
      </c>
      <c r="D73" s="276">
        <v>240</v>
      </c>
      <c r="E73" s="282" t="s">
        <v>592</v>
      </c>
      <c r="F73" s="285" t="s">
        <v>332</v>
      </c>
      <c r="G73" s="397">
        <f t="shared" si="3"/>
        <v>0</v>
      </c>
      <c r="H73" s="398"/>
      <c r="I73" s="399"/>
      <c r="J73" s="400">
        <f>SUM(K73:P73)</f>
        <v>0</v>
      </c>
      <c r="K73" s="401"/>
      <c r="L73" s="402"/>
      <c r="M73" s="403"/>
      <c r="N73" s="402"/>
      <c r="O73" s="404"/>
      <c r="P73" s="405"/>
      <c r="Q73" s="406">
        <f>Q74</f>
        <v>0</v>
      </c>
      <c r="R73" s="284"/>
      <c r="S73" s="285"/>
      <c r="T73" s="284"/>
      <c r="U73" s="285"/>
      <c r="V73" s="286">
        <f>SUM(R73:U73)</f>
        <v>0</v>
      </c>
      <c r="W73" s="332"/>
      <c r="X73" s="334" t="s">
        <v>405</v>
      </c>
      <c r="Y73" s="281" t="s">
        <v>318</v>
      </c>
      <c r="Z73" s="288"/>
      <c r="AA73" s="542"/>
      <c r="AB73" s="543"/>
    </row>
    <row r="74" spans="1:28" s="238" customFormat="1" ht="19.5" customHeight="1" thickBot="1" x14ac:dyDescent="0.2">
      <c r="A74" s="1228"/>
      <c r="B74" s="351"/>
      <c r="C74" s="351" t="s">
        <v>630</v>
      </c>
      <c r="D74" s="345">
        <v>241</v>
      </c>
      <c r="E74" s="598" t="s">
        <v>631</v>
      </c>
      <c r="F74" s="352" t="s">
        <v>632</v>
      </c>
      <c r="G74" s="397">
        <f t="shared" si="3"/>
        <v>0</v>
      </c>
      <c r="H74" s="398"/>
      <c r="I74" s="399"/>
      <c r="J74" s="400">
        <f>SUM(K74:P74)</f>
        <v>0</v>
      </c>
      <c r="K74" s="431"/>
      <c r="L74" s="432"/>
      <c r="M74" s="433"/>
      <c r="N74" s="432"/>
      <c r="O74" s="434"/>
      <c r="P74" s="435"/>
      <c r="Q74" s="436">
        <f>G74</f>
        <v>0</v>
      </c>
      <c r="R74" s="344"/>
      <c r="S74" s="345"/>
      <c r="T74" s="344"/>
      <c r="U74" s="345"/>
      <c r="V74" s="344"/>
      <c r="W74" s="363"/>
      <c r="X74" s="614" t="s">
        <v>633</v>
      </c>
      <c r="Y74" s="364"/>
      <c r="Z74" s="364"/>
      <c r="AA74" s="559"/>
      <c r="AB74" s="560"/>
    </row>
    <row r="75" spans="1:28" s="238" customFormat="1" ht="19.5" customHeight="1" x14ac:dyDescent="0.15">
      <c r="A75" s="1229" t="s">
        <v>424</v>
      </c>
      <c r="B75" s="594"/>
      <c r="C75" s="594"/>
      <c r="D75" s="315">
        <v>301</v>
      </c>
      <c r="E75" s="316" t="s">
        <v>634</v>
      </c>
      <c r="F75" s="317" t="s">
        <v>332</v>
      </c>
      <c r="G75" s="318">
        <f t="shared" si="0"/>
        <v>0</v>
      </c>
      <c r="H75" s="319"/>
      <c r="I75" s="320"/>
      <c r="J75" s="321">
        <f t="shared" si="1"/>
        <v>0</v>
      </c>
      <c r="K75" s="322"/>
      <c r="L75" s="323"/>
      <c r="M75" s="324"/>
      <c r="N75" s="323"/>
      <c r="O75" s="325"/>
      <c r="P75" s="326"/>
      <c r="Q75" s="327">
        <f t="shared" si="2"/>
        <v>0</v>
      </c>
      <c r="R75" s="328">
        <v>80</v>
      </c>
      <c r="S75" s="315">
        <v>100</v>
      </c>
      <c r="T75" s="328">
        <v>80</v>
      </c>
      <c r="U75" s="315">
        <v>110</v>
      </c>
      <c r="V75" s="328">
        <f>R75+S75+T75+U75</f>
        <v>370</v>
      </c>
      <c r="W75" s="329" t="s">
        <v>425</v>
      </c>
      <c r="X75" s="330" t="s">
        <v>426</v>
      </c>
      <c r="Y75" s="331"/>
      <c r="Z75" s="331"/>
      <c r="AA75" s="540"/>
      <c r="AB75" s="541"/>
    </row>
    <row r="76" spans="1:28" s="238" customFormat="1" ht="19.5" customHeight="1" x14ac:dyDescent="0.15">
      <c r="A76" s="1230"/>
      <c r="B76" s="595"/>
      <c r="C76" s="595"/>
      <c r="D76" s="276">
        <v>302</v>
      </c>
      <c r="E76" s="290" t="s">
        <v>427</v>
      </c>
      <c r="F76" s="277" t="s">
        <v>332</v>
      </c>
      <c r="G76" s="262">
        <f t="shared" si="0"/>
        <v>0</v>
      </c>
      <c r="H76" s="263"/>
      <c r="I76" s="264"/>
      <c r="J76" s="265">
        <f t="shared" si="1"/>
        <v>0</v>
      </c>
      <c r="K76" s="266"/>
      <c r="L76" s="267"/>
      <c r="M76" s="268"/>
      <c r="N76" s="267"/>
      <c r="O76" s="269"/>
      <c r="P76" s="270"/>
      <c r="Q76" s="271">
        <f t="shared" si="2"/>
        <v>0</v>
      </c>
      <c r="R76" s="278">
        <v>40</v>
      </c>
      <c r="S76" s="276">
        <v>40</v>
      </c>
      <c r="T76" s="278">
        <v>40</v>
      </c>
      <c r="U76" s="276">
        <v>40</v>
      </c>
      <c r="V76" s="278">
        <f>R76+S76+T76+U76</f>
        <v>160</v>
      </c>
      <c r="W76" s="279" t="s">
        <v>635</v>
      </c>
      <c r="X76" s="334" t="s">
        <v>428</v>
      </c>
      <c r="Y76" s="281"/>
      <c r="Z76" s="281"/>
      <c r="AA76" s="542"/>
      <c r="AB76" s="543"/>
    </row>
    <row r="77" spans="1:28" s="238" customFormat="1" ht="19.5" customHeight="1" x14ac:dyDescent="0.15">
      <c r="A77" s="1230"/>
      <c r="B77" s="595"/>
      <c r="C77" s="595"/>
      <c r="D77" s="276">
        <v>303</v>
      </c>
      <c r="E77" s="282" t="s">
        <v>429</v>
      </c>
      <c r="F77" s="285" t="s">
        <v>351</v>
      </c>
      <c r="G77" s="262">
        <f t="shared" si="0"/>
        <v>0</v>
      </c>
      <c r="H77" s="263"/>
      <c r="I77" s="264"/>
      <c r="J77" s="265">
        <f t="shared" si="1"/>
        <v>0</v>
      </c>
      <c r="K77" s="266"/>
      <c r="L77" s="267"/>
      <c r="M77" s="268"/>
      <c r="N77" s="267"/>
      <c r="O77" s="269"/>
      <c r="P77" s="270"/>
      <c r="Q77" s="271">
        <f t="shared" si="2"/>
        <v>0</v>
      </c>
      <c r="R77" s="284">
        <v>50</v>
      </c>
      <c r="S77" s="285">
        <v>50</v>
      </c>
      <c r="T77" s="284">
        <v>50</v>
      </c>
      <c r="U77" s="285">
        <v>50</v>
      </c>
      <c r="V77" s="286">
        <f>SUM(R77:U77)</f>
        <v>200</v>
      </c>
      <c r="W77" s="287" t="s">
        <v>636</v>
      </c>
      <c r="X77" s="334" t="s">
        <v>430</v>
      </c>
      <c r="Y77" s="288"/>
      <c r="Z77" s="288"/>
      <c r="AA77" s="542"/>
      <c r="AB77" s="543"/>
    </row>
    <row r="78" spans="1:28" s="238" customFormat="1" ht="19.5" customHeight="1" x14ac:dyDescent="0.15">
      <c r="A78" s="1230"/>
      <c r="B78" s="595"/>
      <c r="C78" s="595"/>
      <c r="D78" s="276">
        <v>304</v>
      </c>
      <c r="E78" s="282" t="s">
        <v>431</v>
      </c>
      <c r="F78" s="285" t="s">
        <v>324</v>
      </c>
      <c r="G78" s="262">
        <f t="shared" si="0"/>
        <v>0</v>
      </c>
      <c r="H78" s="263"/>
      <c r="I78" s="264"/>
      <c r="J78" s="265">
        <f t="shared" si="1"/>
        <v>0</v>
      </c>
      <c r="K78" s="266"/>
      <c r="L78" s="267"/>
      <c r="M78" s="268"/>
      <c r="N78" s="267"/>
      <c r="O78" s="269"/>
      <c r="P78" s="270"/>
      <c r="Q78" s="271">
        <f t="shared" si="2"/>
        <v>0</v>
      </c>
      <c r="R78" s="284">
        <v>2</v>
      </c>
      <c r="S78" s="285">
        <v>2</v>
      </c>
      <c r="T78" s="284">
        <v>2</v>
      </c>
      <c r="U78" s="285">
        <v>2</v>
      </c>
      <c r="V78" s="286">
        <f>SUM(R78:U78)</f>
        <v>8</v>
      </c>
      <c r="W78" s="287"/>
      <c r="X78" s="333" t="s">
        <v>432</v>
      </c>
      <c r="Y78" s="288"/>
      <c r="Z78" s="288"/>
      <c r="AA78" s="542"/>
      <c r="AB78" s="543"/>
    </row>
    <row r="79" spans="1:28" s="238" customFormat="1" ht="19.5" customHeight="1" x14ac:dyDescent="0.15">
      <c r="A79" s="1230"/>
      <c r="B79" s="595"/>
      <c r="C79" s="595"/>
      <c r="D79" s="276">
        <v>305</v>
      </c>
      <c r="E79" s="282" t="s">
        <v>433</v>
      </c>
      <c r="F79" s="285" t="s">
        <v>324</v>
      </c>
      <c r="G79" s="262">
        <f t="shared" si="0"/>
        <v>0</v>
      </c>
      <c r="H79" s="263"/>
      <c r="I79" s="264"/>
      <c r="J79" s="265">
        <f t="shared" si="1"/>
        <v>0</v>
      </c>
      <c r="K79" s="266"/>
      <c r="L79" s="267"/>
      <c r="M79" s="268"/>
      <c r="N79" s="267"/>
      <c r="O79" s="269"/>
      <c r="P79" s="270"/>
      <c r="Q79" s="271">
        <f t="shared" si="2"/>
        <v>0</v>
      </c>
      <c r="R79" s="284">
        <v>2</v>
      </c>
      <c r="S79" s="285">
        <v>2</v>
      </c>
      <c r="T79" s="284">
        <v>2</v>
      </c>
      <c r="U79" s="285">
        <v>2</v>
      </c>
      <c r="V79" s="286">
        <f>SUM(R79:U79)</f>
        <v>8</v>
      </c>
      <c r="W79" s="287"/>
      <c r="X79" s="333" t="s">
        <v>434</v>
      </c>
      <c r="Y79" s="288"/>
      <c r="Z79" s="288"/>
      <c r="AA79" s="542"/>
      <c r="AB79" s="543"/>
    </row>
    <row r="80" spans="1:28" s="238" customFormat="1" ht="19.5" customHeight="1" thickBot="1" x14ac:dyDescent="0.2">
      <c r="A80" s="1231"/>
      <c r="B80" s="596"/>
      <c r="C80" s="596"/>
      <c r="D80" s="345">
        <v>306</v>
      </c>
      <c r="E80" s="365" t="s">
        <v>435</v>
      </c>
      <c r="F80" s="366" t="s">
        <v>324</v>
      </c>
      <c r="G80" s="353">
        <f t="shared" si="0"/>
        <v>0</v>
      </c>
      <c r="H80" s="354"/>
      <c r="I80" s="355"/>
      <c r="J80" s="356">
        <f t="shared" si="1"/>
        <v>0</v>
      </c>
      <c r="K80" s="357"/>
      <c r="L80" s="358"/>
      <c r="M80" s="359"/>
      <c r="N80" s="358"/>
      <c r="O80" s="360"/>
      <c r="P80" s="361"/>
      <c r="Q80" s="362">
        <f t="shared" si="2"/>
        <v>0</v>
      </c>
      <c r="R80" s="367">
        <v>50</v>
      </c>
      <c r="S80" s="366">
        <v>50</v>
      </c>
      <c r="T80" s="367">
        <v>50</v>
      </c>
      <c r="U80" s="366">
        <v>50</v>
      </c>
      <c r="V80" s="368">
        <f>SUM(R80:U80)</f>
        <v>200</v>
      </c>
      <c r="W80" s="369" t="s">
        <v>436</v>
      </c>
      <c r="X80" s="370" t="s">
        <v>437</v>
      </c>
      <c r="Y80" s="371"/>
      <c r="Z80" s="371"/>
      <c r="AA80" s="544"/>
      <c r="AB80" s="545"/>
    </row>
    <row r="81" spans="1:28" s="238" customFormat="1" ht="19.5" customHeight="1" x14ac:dyDescent="0.15">
      <c r="A81" s="1232" t="s">
        <v>438</v>
      </c>
      <c r="B81" s="258"/>
      <c r="C81" s="258"/>
      <c r="D81" s="259">
        <v>401</v>
      </c>
      <c r="E81" s="260" t="s">
        <v>439</v>
      </c>
      <c r="F81" s="261" t="s">
        <v>338</v>
      </c>
      <c r="G81" s="262">
        <f t="shared" si="0"/>
        <v>0</v>
      </c>
      <c r="H81" s="263"/>
      <c r="I81" s="264"/>
      <c r="J81" s="265">
        <f t="shared" si="1"/>
        <v>0</v>
      </c>
      <c r="K81" s="266"/>
      <c r="L81" s="267"/>
      <c r="M81" s="268"/>
      <c r="N81" s="267"/>
      <c r="O81" s="269"/>
      <c r="P81" s="270"/>
      <c r="Q81" s="271">
        <f t="shared" ref="Q81:Q122" si="4">G81</f>
        <v>0</v>
      </c>
      <c r="R81" s="273">
        <v>100</v>
      </c>
      <c r="S81" s="259">
        <v>100</v>
      </c>
      <c r="T81" s="273">
        <v>100</v>
      </c>
      <c r="U81" s="259">
        <v>180</v>
      </c>
      <c r="V81" s="273">
        <f>R81+S81+T81+U81</f>
        <v>480</v>
      </c>
      <c r="W81" s="274"/>
      <c r="X81" s="373" t="s">
        <v>440</v>
      </c>
      <c r="Y81" s="384" t="s">
        <v>318</v>
      </c>
      <c r="Z81" s="384"/>
      <c r="AA81" s="546"/>
      <c r="AB81" s="547"/>
    </row>
    <row r="82" spans="1:28" s="238" customFormat="1" ht="19.5" customHeight="1" x14ac:dyDescent="0.15">
      <c r="A82" s="1233"/>
      <c r="B82" s="275"/>
      <c r="C82" s="275"/>
      <c r="D82" s="276">
        <v>402</v>
      </c>
      <c r="E82" s="290" t="s">
        <v>441</v>
      </c>
      <c r="F82" s="277" t="s">
        <v>351</v>
      </c>
      <c r="G82" s="262">
        <f t="shared" si="0"/>
        <v>0</v>
      </c>
      <c r="H82" s="263"/>
      <c r="I82" s="264"/>
      <c r="J82" s="265">
        <f t="shared" si="1"/>
        <v>0</v>
      </c>
      <c r="K82" s="266"/>
      <c r="L82" s="267"/>
      <c r="M82" s="268"/>
      <c r="N82" s="267"/>
      <c r="O82" s="269"/>
      <c r="P82" s="270"/>
      <c r="Q82" s="271">
        <f t="shared" si="4"/>
        <v>0</v>
      </c>
      <c r="R82" s="278">
        <v>30</v>
      </c>
      <c r="S82" s="276">
        <v>30</v>
      </c>
      <c r="T82" s="278">
        <v>30</v>
      </c>
      <c r="U82" s="276">
        <v>30</v>
      </c>
      <c r="V82" s="278">
        <f>R82+S82+T82+U82</f>
        <v>120</v>
      </c>
      <c r="W82" s="279"/>
      <c r="X82" s="334" t="s">
        <v>442</v>
      </c>
      <c r="Y82" s="281"/>
      <c r="Z82" s="281"/>
      <c r="AA82" s="542"/>
      <c r="AB82" s="543"/>
    </row>
    <row r="83" spans="1:28" s="238" customFormat="1" ht="19.5" customHeight="1" thickBot="1" x14ac:dyDescent="0.2">
      <c r="A83" s="1234"/>
      <c r="B83" s="292"/>
      <c r="C83" s="292"/>
      <c r="D83" s="342">
        <v>403</v>
      </c>
      <c r="E83" s="374" t="s">
        <v>443</v>
      </c>
      <c r="F83" s="375" t="s">
        <v>351</v>
      </c>
      <c r="G83" s="299">
        <f t="shared" si="0"/>
        <v>0</v>
      </c>
      <c r="H83" s="300"/>
      <c r="I83" s="301"/>
      <c r="J83" s="302">
        <f t="shared" si="1"/>
        <v>0</v>
      </c>
      <c r="K83" s="303"/>
      <c r="L83" s="304"/>
      <c r="M83" s="305"/>
      <c r="N83" s="304"/>
      <c r="O83" s="306"/>
      <c r="P83" s="307"/>
      <c r="Q83" s="308">
        <f t="shared" si="4"/>
        <v>0</v>
      </c>
      <c r="R83" s="376">
        <v>20</v>
      </c>
      <c r="S83" s="342">
        <v>20</v>
      </c>
      <c r="T83" s="376">
        <v>20</v>
      </c>
      <c r="U83" s="342">
        <v>13</v>
      </c>
      <c r="V83" s="376">
        <f>R83+S83+T83+U83</f>
        <v>73</v>
      </c>
      <c r="W83" s="377"/>
      <c r="X83" s="378" t="s">
        <v>444</v>
      </c>
      <c r="Y83" s="379"/>
      <c r="Z83" s="379"/>
      <c r="AA83" s="559"/>
      <c r="AB83" s="560"/>
    </row>
    <row r="84" spans="1:28" s="238" customFormat="1" ht="19.5" customHeight="1" x14ac:dyDescent="0.15">
      <c r="A84" s="1235" t="s">
        <v>445</v>
      </c>
      <c r="B84" s="314"/>
      <c r="C84" s="314"/>
      <c r="D84" s="315">
        <v>501</v>
      </c>
      <c r="E84" s="316" t="s">
        <v>446</v>
      </c>
      <c r="F84" s="317" t="s">
        <v>324</v>
      </c>
      <c r="G84" s="318">
        <f t="shared" si="0"/>
        <v>0</v>
      </c>
      <c r="H84" s="319"/>
      <c r="I84" s="320"/>
      <c r="J84" s="321">
        <f t="shared" si="1"/>
        <v>0</v>
      </c>
      <c r="K84" s="322"/>
      <c r="L84" s="323"/>
      <c r="M84" s="324"/>
      <c r="N84" s="323"/>
      <c r="O84" s="325"/>
      <c r="P84" s="326"/>
      <c r="Q84" s="327">
        <f t="shared" si="4"/>
        <v>0</v>
      </c>
      <c r="R84" s="380">
        <v>5</v>
      </c>
      <c r="S84" s="317">
        <v>4</v>
      </c>
      <c r="T84" s="380">
        <v>6</v>
      </c>
      <c r="U84" s="317">
        <v>6</v>
      </c>
      <c r="V84" s="380">
        <f>R84+S84+T84+U84</f>
        <v>21</v>
      </c>
      <c r="W84" s="381"/>
      <c r="X84" s="615" t="s">
        <v>447</v>
      </c>
      <c r="Y84" s="331" t="s">
        <v>356</v>
      </c>
      <c r="Z84" s="331"/>
      <c r="AA84" s="540"/>
      <c r="AB84" s="541"/>
    </row>
    <row r="85" spans="1:28" s="238" customFormat="1" ht="19.5" customHeight="1" x14ac:dyDescent="0.15">
      <c r="A85" s="1219"/>
      <c r="B85" s="275"/>
      <c r="C85" s="275" t="s">
        <v>387</v>
      </c>
      <c r="D85" s="276">
        <v>502</v>
      </c>
      <c r="E85" s="290" t="s">
        <v>713</v>
      </c>
      <c r="F85" s="277" t="s">
        <v>324</v>
      </c>
      <c r="G85" s="262">
        <f t="shared" si="0"/>
        <v>0</v>
      </c>
      <c r="H85" s="263"/>
      <c r="I85" s="264"/>
      <c r="J85" s="265">
        <f t="shared" si="1"/>
        <v>0</v>
      </c>
      <c r="K85" s="266"/>
      <c r="L85" s="267"/>
      <c r="M85" s="268"/>
      <c r="N85" s="267"/>
      <c r="O85" s="269"/>
      <c r="P85" s="270"/>
      <c r="Q85" s="271">
        <f t="shared" si="4"/>
        <v>0</v>
      </c>
      <c r="R85" s="291">
        <v>20</v>
      </c>
      <c r="S85" s="277">
        <v>35</v>
      </c>
      <c r="T85" s="291">
        <v>20</v>
      </c>
      <c r="U85" s="277">
        <v>28</v>
      </c>
      <c r="V85" s="291">
        <f>R85+S85+T85+U85</f>
        <v>103</v>
      </c>
      <c r="W85" s="279" t="s">
        <v>629</v>
      </c>
      <c r="X85" s="340" t="s">
        <v>448</v>
      </c>
      <c r="Y85" s="281"/>
      <c r="Z85" s="281" t="s">
        <v>449</v>
      </c>
      <c r="AA85" s="542"/>
      <c r="AB85" s="543"/>
    </row>
    <row r="86" spans="1:28" s="238" customFormat="1" ht="19.5" customHeight="1" x14ac:dyDescent="0.15">
      <c r="A86" s="1219"/>
      <c r="B86" s="275"/>
      <c r="C86" s="275"/>
      <c r="D86" s="276">
        <v>503</v>
      </c>
      <c r="E86" s="282" t="s">
        <v>450</v>
      </c>
      <c r="F86" s="285" t="s">
        <v>332</v>
      </c>
      <c r="G86" s="262">
        <f t="shared" si="0"/>
        <v>0</v>
      </c>
      <c r="H86" s="263"/>
      <c r="I86" s="264"/>
      <c r="J86" s="265">
        <f t="shared" si="1"/>
        <v>0</v>
      </c>
      <c r="K86" s="266"/>
      <c r="L86" s="267"/>
      <c r="M86" s="268"/>
      <c r="N86" s="267"/>
      <c r="O86" s="269"/>
      <c r="P86" s="270"/>
      <c r="Q86" s="271">
        <f t="shared" si="4"/>
        <v>0</v>
      </c>
      <c r="R86" s="284"/>
      <c r="S86" s="285"/>
      <c r="T86" s="284"/>
      <c r="U86" s="285"/>
      <c r="V86" s="286"/>
      <c r="W86" s="287"/>
      <c r="X86" s="333" t="s">
        <v>451</v>
      </c>
      <c r="Y86" s="288"/>
      <c r="Z86" s="288"/>
      <c r="AA86" s="542"/>
      <c r="AB86" s="543"/>
    </row>
    <row r="87" spans="1:28" s="238" customFormat="1" ht="19.5" customHeight="1" x14ac:dyDescent="0.15">
      <c r="A87" s="1219"/>
      <c r="B87" s="275"/>
      <c r="C87" s="275"/>
      <c r="D87" s="276">
        <v>504</v>
      </c>
      <c r="E87" s="290" t="s">
        <v>452</v>
      </c>
      <c r="F87" s="277" t="s">
        <v>324</v>
      </c>
      <c r="G87" s="262">
        <f t="shared" ref="G87:G122" si="5">H87+I87+J87</f>
        <v>0</v>
      </c>
      <c r="H87" s="263"/>
      <c r="I87" s="264"/>
      <c r="J87" s="265">
        <f t="shared" ref="J87:J122" si="6">SUM(K87:P87)</f>
        <v>0</v>
      </c>
      <c r="K87" s="266"/>
      <c r="L87" s="267"/>
      <c r="M87" s="268"/>
      <c r="N87" s="267"/>
      <c r="O87" s="269"/>
      <c r="P87" s="270"/>
      <c r="Q87" s="271">
        <f t="shared" si="4"/>
        <v>0</v>
      </c>
      <c r="R87" s="291">
        <v>2</v>
      </c>
      <c r="S87" s="277">
        <v>2</v>
      </c>
      <c r="T87" s="291">
        <v>2</v>
      </c>
      <c r="U87" s="277">
        <v>2</v>
      </c>
      <c r="V87" s="291">
        <f>R87+S87+T87+U87</f>
        <v>8</v>
      </c>
      <c r="W87" s="382" t="s">
        <v>637</v>
      </c>
      <c r="X87" s="340" t="s">
        <v>453</v>
      </c>
      <c r="Y87" s="281" t="s">
        <v>396</v>
      </c>
      <c r="Z87" s="281"/>
      <c r="AA87" s="542"/>
      <c r="AB87" s="543"/>
    </row>
    <row r="88" spans="1:28" s="238" customFormat="1" ht="19.5" customHeight="1" x14ac:dyDescent="0.15">
      <c r="A88" s="1219"/>
      <c r="B88" s="275"/>
      <c r="C88" s="275"/>
      <c r="D88" s="276">
        <v>505</v>
      </c>
      <c r="E88" s="290" t="s">
        <v>638</v>
      </c>
      <c r="F88" s="277" t="s">
        <v>351</v>
      </c>
      <c r="G88" s="262">
        <f t="shared" si="5"/>
        <v>0</v>
      </c>
      <c r="H88" s="263"/>
      <c r="I88" s="264"/>
      <c r="J88" s="265">
        <f t="shared" si="6"/>
        <v>0</v>
      </c>
      <c r="K88" s="266"/>
      <c r="L88" s="267"/>
      <c r="M88" s="268"/>
      <c r="N88" s="267"/>
      <c r="O88" s="269"/>
      <c r="P88" s="270"/>
      <c r="Q88" s="271">
        <f t="shared" si="4"/>
        <v>0</v>
      </c>
      <c r="R88" s="291">
        <v>5</v>
      </c>
      <c r="S88" s="277">
        <v>1</v>
      </c>
      <c r="T88" s="291">
        <v>3</v>
      </c>
      <c r="U88" s="277">
        <v>6</v>
      </c>
      <c r="V88" s="291">
        <f>R88+S88+T88+U88</f>
        <v>15</v>
      </c>
      <c r="W88" s="616" t="s">
        <v>639</v>
      </c>
      <c r="X88" s="340"/>
      <c r="Y88" s="281" t="s">
        <v>318</v>
      </c>
      <c r="Z88" s="281"/>
      <c r="AA88" s="542"/>
      <c r="AB88" s="543"/>
    </row>
    <row r="89" spans="1:28" s="238" customFormat="1" ht="19.5" customHeight="1" x14ac:dyDescent="0.15">
      <c r="A89" s="1219"/>
      <c r="B89" s="275"/>
      <c r="C89" s="275"/>
      <c r="D89" s="276">
        <v>506</v>
      </c>
      <c r="E89" s="290" t="s">
        <v>454</v>
      </c>
      <c r="F89" s="277" t="s">
        <v>324</v>
      </c>
      <c r="G89" s="262">
        <f t="shared" si="5"/>
        <v>0</v>
      </c>
      <c r="H89" s="263"/>
      <c r="I89" s="264"/>
      <c r="J89" s="265">
        <f t="shared" si="6"/>
        <v>0</v>
      </c>
      <c r="K89" s="266"/>
      <c r="L89" s="267"/>
      <c r="M89" s="268"/>
      <c r="N89" s="267"/>
      <c r="O89" s="269"/>
      <c r="P89" s="270"/>
      <c r="Q89" s="271">
        <f t="shared" si="4"/>
        <v>0</v>
      </c>
      <c r="R89" s="291">
        <v>4</v>
      </c>
      <c r="S89" s="277">
        <v>4</v>
      </c>
      <c r="T89" s="291">
        <v>4</v>
      </c>
      <c r="U89" s="277">
        <v>3</v>
      </c>
      <c r="V89" s="291">
        <f>R89+S89+T89+U89</f>
        <v>15</v>
      </c>
      <c r="W89" s="279" t="s">
        <v>640</v>
      </c>
      <c r="X89" s="340" t="s">
        <v>455</v>
      </c>
      <c r="Y89" s="281"/>
      <c r="Z89" s="281"/>
      <c r="AA89" s="542"/>
      <c r="AB89" s="543"/>
    </row>
    <row r="90" spans="1:28" s="238" customFormat="1" ht="19.5" customHeight="1" x14ac:dyDescent="0.15">
      <c r="A90" s="1219"/>
      <c r="B90" s="275"/>
      <c r="C90" s="275"/>
      <c r="D90" s="276">
        <v>507</v>
      </c>
      <c r="E90" s="290" t="s">
        <v>456</v>
      </c>
      <c r="F90" s="277" t="s">
        <v>457</v>
      </c>
      <c r="G90" s="262">
        <f t="shared" si="5"/>
        <v>0</v>
      </c>
      <c r="H90" s="263"/>
      <c r="I90" s="264"/>
      <c r="J90" s="265">
        <f t="shared" si="6"/>
        <v>0</v>
      </c>
      <c r="K90" s="266"/>
      <c r="L90" s="267"/>
      <c r="M90" s="268"/>
      <c r="N90" s="267"/>
      <c r="O90" s="269"/>
      <c r="P90" s="270"/>
      <c r="Q90" s="271">
        <f t="shared" si="4"/>
        <v>0</v>
      </c>
      <c r="R90" s="291">
        <v>2</v>
      </c>
      <c r="S90" s="277">
        <v>2</v>
      </c>
      <c r="T90" s="291">
        <v>2</v>
      </c>
      <c r="U90" s="277">
        <v>2</v>
      </c>
      <c r="V90" s="291">
        <f>R90+S90+T90+U90</f>
        <v>8</v>
      </c>
      <c r="W90" s="382" t="s">
        <v>641</v>
      </c>
      <c r="X90" s="340" t="s">
        <v>458</v>
      </c>
      <c r="Y90" s="281" t="s">
        <v>396</v>
      </c>
      <c r="Z90" s="281"/>
      <c r="AA90" s="542"/>
      <c r="AB90" s="543"/>
    </row>
    <row r="91" spans="1:28" s="238" customFormat="1" ht="19.5" customHeight="1" x14ac:dyDescent="0.15">
      <c r="A91" s="1219"/>
      <c r="B91" s="275"/>
      <c r="C91" s="275"/>
      <c r="D91" s="276">
        <v>508</v>
      </c>
      <c r="E91" s="290" t="s">
        <v>459</v>
      </c>
      <c r="F91" s="277" t="s">
        <v>324</v>
      </c>
      <c r="G91" s="262">
        <f t="shared" si="5"/>
        <v>0</v>
      </c>
      <c r="H91" s="263"/>
      <c r="I91" s="264"/>
      <c r="J91" s="265">
        <f t="shared" si="6"/>
        <v>0</v>
      </c>
      <c r="K91" s="266"/>
      <c r="L91" s="267"/>
      <c r="M91" s="268"/>
      <c r="N91" s="267"/>
      <c r="O91" s="269"/>
      <c r="P91" s="270"/>
      <c r="Q91" s="271">
        <f t="shared" si="4"/>
        <v>0</v>
      </c>
      <c r="R91" s="291"/>
      <c r="S91" s="277"/>
      <c r="T91" s="291"/>
      <c r="U91" s="277"/>
      <c r="V91" s="291"/>
      <c r="W91" s="279"/>
      <c r="X91" s="340" t="s">
        <v>642</v>
      </c>
      <c r="Y91" s="281"/>
      <c r="Z91" s="281"/>
      <c r="AA91" s="542"/>
      <c r="AB91" s="543"/>
    </row>
    <row r="92" spans="1:28" s="238" customFormat="1" ht="19.5" customHeight="1" x14ac:dyDescent="0.15">
      <c r="A92" s="1219"/>
      <c r="B92" s="275"/>
      <c r="C92" s="275" t="s">
        <v>460</v>
      </c>
      <c r="D92" s="276">
        <v>509</v>
      </c>
      <c r="E92" s="599" t="s">
        <v>461</v>
      </c>
      <c r="F92" s="277" t="s">
        <v>457</v>
      </c>
      <c r="G92" s="262">
        <f t="shared" si="5"/>
        <v>0</v>
      </c>
      <c r="H92" s="263"/>
      <c r="I92" s="264"/>
      <c r="J92" s="265">
        <f t="shared" si="6"/>
        <v>0</v>
      </c>
      <c r="K92" s="266"/>
      <c r="L92" s="267"/>
      <c r="M92" s="268"/>
      <c r="N92" s="267"/>
      <c r="O92" s="269"/>
      <c r="P92" s="270"/>
      <c r="Q92" s="271">
        <f t="shared" si="4"/>
        <v>0</v>
      </c>
      <c r="R92" s="291"/>
      <c r="S92" s="277"/>
      <c r="T92" s="291"/>
      <c r="U92" s="277"/>
      <c r="V92" s="291"/>
      <c r="W92" s="279" t="s">
        <v>643</v>
      </c>
      <c r="X92" s="612" t="s">
        <v>462</v>
      </c>
      <c r="Y92" s="281"/>
      <c r="Z92" s="281"/>
      <c r="AA92" s="542"/>
      <c r="AB92" s="543"/>
    </row>
    <row r="93" spans="1:28" s="238" customFormat="1" ht="19.5" customHeight="1" x14ac:dyDescent="0.15">
      <c r="A93" s="1219"/>
      <c r="B93" s="275"/>
      <c r="C93" s="275" t="s">
        <v>342</v>
      </c>
      <c r="D93" s="276">
        <v>510</v>
      </c>
      <c r="E93" s="290" t="s">
        <v>463</v>
      </c>
      <c r="F93" s="277" t="s">
        <v>324</v>
      </c>
      <c r="G93" s="262">
        <f t="shared" si="5"/>
        <v>0</v>
      </c>
      <c r="H93" s="263"/>
      <c r="I93" s="264"/>
      <c r="J93" s="265">
        <f t="shared" si="6"/>
        <v>0</v>
      </c>
      <c r="K93" s="266"/>
      <c r="L93" s="267"/>
      <c r="M93" s="268"/>
      <c r="N93" s="267"/>
      <c r="O93" s="269"/>
      <c r="P93" s="270"/>
      <c r="Q93" s="271">
        <f t="shared" si="4"/>
        <v>0</v>
      </c>
      <c r="R93" s="291"/>
      <c r="S93" s="277"/>
      <c r="T93" s="291"/>
      <c r="U93" s="277"/>
      <c r="V93" s="291"/>
      <c r="W93" s="279"/>
      <c r="X93" s="612" t="s">
        <v>464</v>
      </c>
      <c r="Y93" s="281"/>
      <c r="Z93" s="281"/>
      <c r="AA93" s="542"/>
      <c r="AB93" s="543"/>
    </row>
    <row r="94" spans="1:28" s="238" customFormat="1" ht="19.5" customHeight="1" thickBot="1" x14ac:dyDescent="0.2">
      <c r="A94" s="1228"/>
      <c r="B94" s="351"/>
      <c r="C94" s="351" t="s">
        <v>342</v>
      </c>
      <c r="D94" s="345">
        <v>511</v>
      </c>
      <c r="E94" s="598" t="s">
        <v>465</v>
      </c>
      <c r="F94" s="352" t="s">
        <v>457</v>
      </c>
      <c r="G94" s="353">
        <f t="shared" si="5"/>
        <v>0</v>
      </c>
      <c r="H94" s="354"/>
      <c r="I94" s="355"/>
      <c r="J94" s="356">
        <f t="shared" si="6"/>
        <v>0</v>
      </c>
      <c r="K94" s="357"/>
      <c r="L94" s="358"/>
      <c r="M94" s="359"/>
      <c r="N94" s="358"/>
      <c r="O94" s="360"/>
      <c r="P94" s="361"/>
      <c r="Q94" s="362">
        <f t="shared" si="4"/>
        <v>0</v>
      </c>
      <c r="R94" s="383"/>
      <c r="S94" s="352"/>
      <c r="T94" s="383"/>
      <c r="U94" s="352"/>
      <c r="V94" s="383"/>
      <c r="W94" s="363"/>
      <c r="X94" s="617" t="s">
        <v>462</v>
      </c>
      <c r="Y94" s="364"/>
      <c r="Z94" s="364"/>
      <c r="AA94" s="544"/>
      <c r="AB94" s="545"/>
    </row>
    <row r="95" spans="1:28" s="238" customFormat="1" ht="19.5" customHeight="1" x14ac:dyDescent="0.15">
      <c r="A95" s="1218" t="s">
        <v>466</v>
      </c>
      <c r="B95" s="600"/>
      <c r="C95" s="600"/>
      <c r="D95" s="315">
        <v>601</v>
      </c>
      <c r="E95" s="316" t="s">
        <v>467</v>
      </c>
      <c r="F95" s="317" t="s">
        <v>376</v>
      </c>
      <c r="G95" s="318">
        <f t="shared" si="5"/>
        <v>0</v>
      </c>
      <c r="H95" s="319"/>
      <c r="I95" s="320"/>
      <c r="J95" s="321">
        <f t="shared" si="6"/>
        <v>0</v>
      </c>
      <c r="K95" s="322"/>
      <c r="L95" s="323"/>
      <c r="M95" s="324"/>
      <c r="N95" s="323"/>
      <c r="O95" s="325"/>
      <c r="P95" s="326"/>
      <c r="Q95" s="327">
        <f t="shared" si="4"/>
        <v>0</v>
      </c>
      <c r="R95" s="328">
        <v>3</v>
      </c>
      <c r="S95" s="315">
        <v>3</v>
      </c>
      <c r="T95" s="328">
        <v>3</v>
      </c>
      <c r="U95" s="315">
        <v>3</v>
      </c>
      <c r="V95" s="328">
        <f>R95+S95+T95+U95</f>
        <v>12</v>
      </c>
      <c r="W95" s="329"/>
      <c r="X95" s="330" t="s">
        <v>468</v>
      </c>
      <c r="Y95" s="331"/>
      <c r="Z95" s="331"/>
      <c r="AA95" s="546"/>
      <c r="AB95" s="547"/>
    </row>
    <row r="96" spans="1:28" s="238" customFormat="1" ht="19.5" customHeight="1" x14ac:dyDescent="0.15">
      <c r="A96" s="1219"/>
      <c r="B96" s="601"/>
      <c r="C96" s="601"/>
      <c r="D96" s="276">
        <v>602</v>
      </c>
      <c r="E96" s="290" t="s">
        <v>469</v>
      </c>
      <c r="F96" s="277" t="s">
        <v>351</v>
      </c>
      <c r="G96" s="262">
        <f t="shared" si="5"/>
        <v>0</v>
      </c>
      <c r="H96" s="263"/>
      <c r="I96" s="264"/>
      <c r="J96" s="265">
        <f t="shared" si="6"/>
        <v>0</v>
      </c>
      <c r="K96" s="266"/>
      <c r="L96" s="267"/>
      <c r="M96" s="268"/>
      <c r="N96" s="267"/>
      <c r="O96" s="269"/>
      <c r="P96" s="270"/>
      <c r="Q96" s="271">
        <f t="shared" si="4"/>
        <v>0</v>
      </c>
      <c r="R96" s="1215" t="s">
        <v>470</v>
      </c>
      <c r="S96" s="1216"/>
      <c r="T96" s="1216"/>
      <c r="U96" s="1216"/>
      <c r="V96" s="1217"/>
      <c r="W96" s="279" t="s">
        <v>644</v>
      </c>
      <c r="X96" s="334" t="s">
        <v>471</v>
      </c>
      <c r="Y96" s="281"/>
      <c r="Z96" s="281"/>
      <c r="AA96" s="542"/>
      <c r="AB96" s="543"/>
    </row>
    <row r="97" spans="1:28" s="238" customFormat="1" ht="19.5" customHeight="1" x14ac:dyDescent="0.15">
      <c r="A97" s="1219"/>
      <c r="B97" s="601"/>
      <c r="C97" s="601"/>
      <c r="D97" s="276">
        <v>603</v>
      </c>
      <c r="E97" s="290" t="s">
        <v>645</v>
      </c>
      <c r="F97" s="277" t="s">
        <v>324</v>
      </c>
      <c r="G97" s="262">
        <f t="shared" si="5"/>
        <v>0</v>
      </c>
      <c r="H97" s="263"/>
      <c r="I97" s="264"/>
      <c r="J97" s="265">
        <f t="shared" si="6"/>
        <v>0</v>
      </c>
      <c r="K97" s="266"/>
      <c r="L97" s="267"/>
      <c r="M97" s="268"/>
      <c r="N97" s="267"/>
      <c r="O97" s="269"/>
      <c r="P97" s="270"/>
      <c r="Q97" s="271">
        <f t="shared" si="4"/>
        <v>0</v>
      </c>
      <c r="R97" s="278">
        <v>5</v>
      </c>
      <c r="S97" s="276">
        <v>5</v>
      </c>
      <c r="T97" s="278">
        <v>5</v>
      </c>
      <c r="U97" s="276">
        <v>5</v>
      </c>
      <c r="V97" s="278">
        <f>R97+S97+T97+U97</f>
        <v>20</v>
      </c>
      <c r="W97" s="279"/>
      <c r="X97" s="334" t="s">
        <v>472</v>
      </c>
      <c r="Y97" s="281"/>
      <c r="Z97" s="281"/>
      <c r="AA97" s="542"/>
      <c r="AB97" s="543"/>
    </row>
    <row r="98" spans="1:28" s="238" customFormat="1" ht="19.5" customHeight="1" x14ac:dyDescent="0.15">
      <c r="A98" s="1219"/>
      <c r="B98" s="601"/>
      <c r="C98" s="601"/>
      <c r="D98" s="259">
        <v>604</v>
      </c>
      <c r="E98" s="260" t="s">
        <v>646</v>
      </c>
      <c r="F98" s="261" t="s">
        <v>324</v>
      </c>
      <c r="G98" s="262">
        <f t="shared" si="5"/>
        <v>0</v>
      </c>
      <c r="H98" s="263"/>
      <c r="I98" s="264"/>
      <c r="J98" s="265">
        <f t="shared" si="6"/>
        <v>0</v>
      </c>
      <c r="K98" s="266"/>
      <c r="L98" s="267"/>
      <c r="M98" s="268"/>
      <c r="N98" s="267"/>
      <c r="O98" s="269"/>
      <c r="P98" s="270"/>
      <c r="Q98" s="271">
        <f t="shared" si="4"/>
        <v>0</v>
      </c>
      <c r="R98" s="278">
        <v>20</v>
      </c>
      <c r="S98" s="276">
        <v>40</v>
      </c>
      <c r="T98" s="278">
        <v>40</v>
      </c>
      <c r="U98" s="276">
        <v>40</v>
      </c>
      <c r="V98" s="278">
        <f>R98+S98+T98+U98</f>
        <v>140</v>
      </c>
      <c r="W98" s="279"/>
      <c r="X98" s="334" t="s">
        <v>473</v>
      </c>
      <c r="Y98" s="384"/>
      <c r="Z98" s="384"/>
      <c r="AA98" s="542"/>
      <c r="AB98" s="543"/>
    </row>
    <row r="99" spans="1:28" s="238" customFormat="1" ht="19.5" customHeight="1" x14ac:dyDescent="0.15">
      <c r="A99" s="1219"/>
      <c r="B99" s="601"/>
      <c r="C99" s="601"/>
      <c r="D99" s="276">
        <v>605</v>
      </c>
      <c r="E99" s="290" t="s">
        <v>474</v>
      </c>
      <c r="F99" s="277" t="s">
        <v>376</v>
      </c>
      <c r="G99" s="262">
        <f t="shared" si="5"/>
        <v>0</v>
      </c>
      <c r="H99" s="263"/>
      <c r="I99" s="264"/>
      <c r="J99" s="265">
        <f t="shared" si="6"/>
        <v>0</v>
      </c>
      <c r="K99" s="266"/>
      <c r="L99" s="267"/>
      <c r="M99" s="268"/>
      <c r="N99" s="267"/>
      <c r="O99" s="269"/>
      <c r="P99" s="270"/>
      <c r="Q99" s="271">
        <f t="shared" si="4"/>
        <v>0</v>
      </c>
      <c r="R99" s="278">
        <v>20</v>
      </c>
      <c r="S99" s="276">
        <v>20</v>
      </c>
      <c r="T99" s="278">
        <v>20</v>
      </c>
      <c r="U99" s="276">
        <v>22</v>
      </c>
      <c r="V99" s="278">
        <v>82</v>
      </c>
      <c r="W99" s="279"/>
      <c r="X99" s="334" t="s">
        <v>475</v>
      </c>
      <c r="Y99" s="281"/>
      <c r="Z99" s="281"/>
      <c r="AA99" s="542"/>
      <c r="AB99" s="543"/>
    </row>
    <row r="100" spans="1:28" s="238" customFormat="1" ht="19.5" customHeight="1" x14ac:dyDescent="0.15">
      <c r="A100" s="1219"/>
      <c r="B100" s="601"/>
      <c r="C100" s="601" t="s">
        <v>387</v>
      </c>
      <c r="D100" s="276">
        <v>606</v>
      </c>
      <c r="E100" s="602" t="s">
        <v>712</v>
      </c>
      <c r="F100" s="277" t="s">
        <v>332</v>
      </c>
      <c r="G100" s="262">
        <f t="shared" si="5"/>
        <v>0</v>
      </c>
      <c r="H100" s="263"/>
      <c r="I100" s="264"/>
      <c r="J100" s="265">
        <f t="shared" si="6"/>
        <v>0</v>
      </c>
      <c r="K100" s="266"/>
      <c r="L100" s="267"/>
      <c r="M100" s="268"/>
      <c r="N100" s="267"/>
      <c r="O100" s="269"/>
      <c r="P100" s="270"/>
      <c r="Q100" s="271">
        <f t="shared" si="4"/>
        <v>0</v>
      </c>
      <c r="R100" s="278">
        <v>2000</v>
      </c>
      <c r="S100" s="276">
        <v>2000</v>
      </c>
      <c r="T100" s="278">
        <v>2000</v>
      </c>
      <c r="U100" s="276">
        <v>2000</v>
      </c>
      <c r="V100" s="278">
        <f>R100+S100+T100+U100</f>
        <v>8000</v>
      </c>
      <c r="W100" s="279" t="s">
        <v>647</v>
      </c>
      <c r="X100" s="334" t="s">
        <v>476</v>
      </c>
      <c r="Y100" s="281" t="s">
        <v>477</v>
      </c>
      <c r="Z100" s="281"/>
      <c r="AA100" s="542"/>
      <c r="AB100" s="543"/>
    </row>
    <row r="101" spans="1:28" s="238" customFormat="1" ht="19.5" customHeight="1" x14ac:dyDescent="0.15">
      <c r="A101" s="1219"/>
      <c r="B101" s="601"/>
      <c r="C101" s="601"/>
      <c r="D101" s="276">
        <v>607</v>
      </c>
      <c r="E101" s="282" t="s">
        <v>478</v>
      </c>
      <c r="F101" s="285" t="s">
        <v>324</v>
      </c>
      <c r="G101" s="262">
        <f t="shared" si="5"/>
        <v>0</v>
      </c>
      <c r="H101" s="263"/>
      <c r="I101" s="264"/>
      <c r="J101" s="265">
        <f t="shared" si="6"/>
        <v>0</v>
      </c>
      <c r="K101" s="266"/>
      <c r="L101" s="267"/>
      <c r="M101" s="268"/>
      <c r="N101" s="267"/>
      <c r="O101" s="269"/>
      <c r="P101" s="270"/>
      <c r="Q101" s="271">
        <f t="shared" si="4"/>
        <v>0</v>
      </c>
      <c r="R101" s="284">
        <v>10</v>
      </c>
      <c r="S101" s="285">
        <v>10</v>
      </c>
      <c r="T101" s="385">
        <v>10</v>
      </c>
      <c r="U101" s="386">
        <v>10</v>
      </c>
      <c r="V101" s="286">
        <f>SUM(R101:U101)</f>
        <v>40</v>
      </c>
      <c r="W101" s="287" t="s">
        <v>479</v>
      </c>
      <c r="X101" s="333" t="s">
        <v>480</v>
      </c>
      <c r="Y101" s="288"/>
      <c r="Z101" s="288"/>
      <c r="AA101" s="542"/>
      <c r="AB101" s="543"/>
    </row>
    <row r="102" spans="1:28" s="238" customFormat="1" ht="19.5" customHeight="1" thickBot="1" x14ac:dyDescent="0.2">
      <c r="A102" s="1220"/>
      <c r="B102" s="603"/>
      <c r="C102" s="603" t="s">
        <v>342</v>
      </c>
      <c r="D102" s="604">
        <v>608</v>
      </c>
      <c r="E102" s="605" t="s">
        <v>648</v>
      </c>
      <c r="F102" s="387" t="s">
        <v>351</v>
      </c>
      <c r="G102" s="353">
        <f t="shared" si="5"/>
        <v>0</v>
      </c>
      <c r="H102" s="354"/>
      <c r="I102" s="355"/>
      <c r="J102" s="356">
        <f t="shared" si="6"/>
        <v>0</v>
      </c>
      <c r="K102" s="357"/>
      <c r="L102" s="358"/>
      <c r="M102" s="359"/>
      <c r="N102" s="358"/>
      <c r="O102" s="360"/>
      <c r="P102" s="361"/>
      <c r="Q102" s="362">
        <f t="shared" si="4"/>
        <v>0</v>
      </c>
      <c r="R102" s="388"/>
      <c r="S102" s="387"/>
      <c r="T102" s="388"/>
      <c r="U102" s="387"/>
      <c r="V102" s="389"/>
      <c r="W102" s="390"/>
      <c r="X102" s="618" t="s">
        <v>481</v>
      </c>
      <c r="Y102" s="391"/>
      <c r="Z102" s="391"/>
      <c r="AA102" s="559"/>
      <c r="AB102" s="560"/>
    </row>
    <row r="103" spans="1:28" s="238" customFormat="1" ht="19.5" customHeight="1" x14ac:dyDescent="0.15">
      <c r="A103" s="1218" t="s">
        <v>482</v>
      </c>
      <c r="B103" s="600"/>
      <c r="C103" s="600"/>
      <c r="D103" s="317">
        <v>701</v>
      </c>
      <c r="E103" s="316" t="s">
        <v>483</v>
      </c>
      <c r="F103" s="317" t="s">
        <v>324</v>
      </c>
      <c r="G103" s="318">
        <f t="shared" si="5"/>
        <v>0</v>
      </c>
      <c r="H103" s="319"/>
      <c r="I103" s="320"/>
      <c r="J103" s="321">
        <f t="shared" si="6"/>
        <v>0</v>
      </c>
      <c r="K103" s="322"/>
      <c r="L103" s="323"/>
      <c r="M103" s="324"/>
      <c r="N103" s="323"/>
      <c r="O103" s="325"/>
      <c r="P103" s="326"/>
      <c r="Q103" s="327">
        <f t="shared" si="4"/>
        <v>0</v>
      </c>
      <c r="R103" s="328">
        <v>20</v>
      </c>
      <c r="S103" s="315">
        <v>20</v>
      </c>
      <c r="T103" s="328">
        <v>20</v>
      </c>
      <c r="U103" s="315">
        <v>20</v>
      </c>
      <c r="V103" s="328">
        <f>R103+S103+T103+U103</f>
        <v>80</v>
      </c>
      <c r="W103" s="329"/>
      <c r="X103" s="330" t="s">
        <v>484</v>
      </c>
      <c r="Y103" s="331"/>
      <c r="Z103" s="331"/>
      <c r="AA103" s="540"/>
      <c r="AB103" s="541"/>
    </row>
    <row r="104" spans="1:28" s="238" customFormat="1" ht="19.5" customHeight="1" x14ac:dyDescent="0.15">
      <c r="A104" s="1219"/>
      <c r="B104" s="601"/>
      <c r="C104" s="601"/>
      <c r="D104" s="375">
        <v>702</v>
      </c>
      <c r="E104" s="290" t="s">
        <v>649</v>
      </c>
      <c r="F104" s="277" t="s">
        <v>351</v>
      </c>
      <c r="G104" s="262">
        <f t="shared" si="5"/>
        <v>0</v>
      </c>
      <c r="H104" s="263"/>
      <c r="I104" s="264"/>
      <c r="J104" s="265">
        <f t="shared" si="6"/>
        <v>0</v>
      </c>
      <c r="K104" s="266"/>
      <c r="L104" s="267"/>
      <c r="M104" s="268"/>
      <c r="N104" s="267"/>
      <c r="O104" s="269"/>
      <c r="P104" s="270"/>
      <c r="Q104" s="271">
        <f t="shared" si="4"/>
        <v>0</v>
      </c>
      <c r="R104" s="278">
        <v>2</v>
      </c>
      <c r="S104" s="276">
        <v>2</v>
      </c>
      <c r="T104" s="278">
        <v>2</v>
      </c>
      <c r="U104" s="276">
        <v>2</v>
      </c>
      <c r="V104" s="278">
        <f>R104+S104+T104+U104</f>
        <v>8</v>
      </c>
      <c r="W104" s="279" t="s">
        <v>650</v>
      </c>
      <c r="X104" s="334" t="s">
        <v>485</v>
      </c>
      <c r="Y104" s="281"/>
      <c r="Z104" s="281"/>
      <c r="AA104" s="542"/>
      <c r="AB104" s="543"/>
    </row>
    <row r="105" spans="1:28" s="238" customFormat="1" ht="19.5" customHeight="1" x14ac:dyDescent="0.15">
      <c r="A105" s="1219"/>
      <c r="B105" s="601"/>
      <c r="C105" s="601"/>
      <c r="D105" s="393">
        <v>703</v>
      </c>
      <c r="E105" s="290" t="s">
        <v>486</v>
      </c>
      <c r="F105" s="277" t="s">
        <v>487</v>
      </c>
      <c r="G105" s="262">
        <f t="shared" si="5"/>
        <v>0</v>
      </c>
      <c r="H105" s="263"/>
      <c r="I105" s="264"/>
      <c r="J105" s="265">
        <f t="shared" si="6"/>
        <v>0</v>
      </c>
      <c r="K105" s="266"/>
      <c r="L105" s="267"/>
      <c r="M105" s="268"/>
      <c r="N105" s="267"/>
      <c r="O105" s="269"/>
      <c r="P105" s="270"/>
      <c r="Q105" s="271">
        <f t="shared" si="4"/>
        <v>0</v>
      </c>
      <c r="R105" s="341">
        <v>10</v>
      </c>
      <c r="S105" s="277">
        <v>10</v>
      </c>
      <c r="T105" s="291">
        <v>10</v>
      </c>
      <c r="U105" s="277">
        <v>10</v>
      </c>
      <c r="V105" s="291">
        <f>R105+S105+T105+U105</f>
        <v>40</v>
      </c>
      <c r="W105" s="279"/>
      <c r="X105" s="340" t="s">
        <v>488</v>
      </c>
      <c r="Y105" s="281"/>
      <c r="Z105" s="281"/>
      <c r="AA105" s="542"/>
      <c r="AB105" s="543"/>
    </row>
    <row r="106" spans="1:28" s="238" customFormat="1" ht="19.5" customHeight="1" x14ac:dyDescent="0.15">
      <c r="A106" s="1219"/>
      <c r="B106" s="601"/>
      <c r="C106" s="601"/>
      <c r="D106" s="393">
        <v>704</v>
      </c>
      <c r="E106" s="290" t="s">
        <v>489</v>
      </c>
      <c r="F106" s="277" t="s">
        <v>324</v>
      </c>
      <c r="G106" s="262">
        <f t="shared" si="5"/>
        <v>0</v>
      </c>
      <c r="H106" s="263"/>
      <c r="I106" s="264"/>
      <c r="J106" s="265">
        <f t="shared" si="6"/>
        <v>0</v>
      </c>
      <c r="K106" s="266"/>
      <c r="L106" s="267"/>
      <c r="M106" s="268"/>
      <c r="N106" s="267"/>
      <c r="O106" s="269"/>
      <c r="P106" s="270"/>
      <c r="Q106" s="271">
        <f t="shared" si="4"/>
        <v>0</v>
      </c>
      <c r="R106" s="291">
        <v>10</v>
      </c>
      <c r="S106" s="277">
        <v>10</v>
      </c>
      <c r="T106" s="291">
        <v>10</v>
      </c>
      <c r="U106" s="277">
        <v>10</v>
      </c>
      <c r="V106" s="291">
        <f>R106+S106+T106+U106</f>
        <v>40</v>
      </c>
      <c r="W106" s="279"/>
      <c r="X106" s="340" t="s">
        <v>488</v>
      </c>
      <c r="Y106" s="281" t="s">
        <v>356</v>
      </c>
      <c r="Z106" s="281"/>
      <c r="AA106" s="542"/>
      <c r="AB106" s="543"/>
    </row>
    <row r="107" spans="1:28" s="238" customFormat="1" ht="19.5" customHeight="1" x14ac:dyDescent="0.15">
      <c r="A107" s="1219"/>
      <c r="B107" s="601"/>
      <c r="C107" s="601" t="s">
        <v>387</v>
      </c>
      <c r="D107" s="393">
        <v>705</v>
      </c>
      <c r="E107" s="290" t="s">
        <v>651</v>
      </c>
      <c r="F107" s="277" t="s">
        <v>324</v>
      </c>
      <c r="G107" s="262">
        <f t="shared" si="5"/>
        <v>0</v>
      </c>
      <c r="H107" s="263"/>
      <c r="I107" s="264"/>
      <c r="J107" s="265">
        <f t="shared" si="6"/>
        <v>0</v>
      </c>
      <c r="K107" s="266"/>
      <c r="L107" s="267"/>
      <c r="M107" s="268"/>
      <c r="N107" s="267"/>
      <c r="O107" s="269"/>
      <c r="P107" s="270"/>
      <c r="Q107" s="271">
        <f t="shared" si="4"/>
        <v>0</v>
      </c>
      <c r="R107" s="291">
        <v>5</v>
      </c>
      <c r="S107" s="277">
        <v>5</v>
      </c>
      <c r="T107" s="291">
        <v>5</v>
      </c>
      <c r="U107" s="277">
        <v>5</v>
      </c>
      <c r="V107" s="291">
        <f>R107+S107+T107+U107</f>
        <v>20</v>
      </c>
      <c r="W107" s="279"/>
      <c r="X107" s="340" t="s">
        <v>652</v>
      </c>
      <c r="Y107" s="281"/>
      <c r="Z107" s="281"/>
      <c r="AA107" s="542"/>
      <c r="AB107" s="543"/>
    </row>
    <row r="108" spans="1:28" s="238" customFormat="1" ht="19.5" customHeight="1" x14ac:dyDescent="0.15">
      <c r="A108" s="1219"/>
      <c r="B108" s="601"/>
      <c r="C108" s="601"/>
      <c r="D108" s="393">
        <v>706</v>
      </c>
      <c r="E108" s="282" t="s">
        <v>490</v>
      </c>
      <c r="F108" s="285" t="s">
        <v>351</v>
      </c>
      <c r="G108" s="262">
        <f t="shared" si="5"/>
        <v>0</v>
      </c>
      <c r="H108" s="263"/>
      <c r="I108" s="264"/>
      <c r="J108" s="265">
        <f t="shared" si="6"/>
        <v>0</v>
      </c>
      <c r="K108" s="266"/>
      <c r="L108" s="267"/>
      <c r="M108" s="268"/>
      <c r="N108" s="267"/>
      <c r="O108" s="269"/>
      <c r="P108" s="270"/>
      <c r="Q108" s="271">
        <f t="shared" si="4"/>
        <v>0</v>
      </c>
      <c r="R108" s="284">
        <v>10</v>
      </c>
      <c r="S108" s="285">
        <v>10</v>
      </c>
      <c r="T108" s="284">
        <v>10</v>
      </c>
      <c r="U108" s="285">
        <v>10</v>
      </c>
      <c r="V108" s="286">
        <f>SUM(R108:U108)</f>
        <v>40</v>
      </c>
      <c r="W108" s="287" t="s">
        <v>653</v>
      </c>
      <c r="X108" s="333" t="s">
        <v>491</v>
      </c>
      <c r="Y108" s="288"/>
      <c r="Z108" s="288"/>
      <c r="AA108" s="542"/>
      <c r="AB108" s="543"/>
    </row>
    <row r="109" spans="1:28" s="238" customFormat="1" ht="19.5" customHeight="1" x14ac:dyDescent="0.15">
      <c r="A109" s="1219"/>
      <c r="B109" s="601"/>
      <c r="C109" s="601"/>
      <c r="D109" s="394">
        <v>707</v>
      </c>
      <c r="E109" s="343" t="s">
        <v>715</v>
      </c>
      <c r="F109" s="348" t="s">
        <v>332</v>
      </c>
      <c r="G109" s="299">
        <f t="shared" si="5"/>
        <v>0</v>
      </c>
      <c r="H109" s="300"/>
      <c r="I109" s="301"/>
      <c r="J109" s="302">
        <f t="shared" si="6"/>
        <v>0</v>
      </c>
      <c r="K109" s="303"/>
      <c r="L109" s="304"/>
      <c r="M109" s="305"/>
      <c r="N109" s="304"/>
      <c r="O109" s="306"/>
      <c r="P109" s="307"/>
      <c r="Q109" s="308">
        <f t="shared" si="4"/>
        <v>0</v>
      </c>
      <c r="R109" s="349">
        <v>10</v>
      </c>
      <c r="S109" s="348">
        <v>10</v>
      </c>
      <c r="T109" s="349">
        <v>10</v>
      </c>
      <c r="U109" s="348">
        <v>10</v>
      </c>
      <c r="V109" s="350">
        <f>SUM(R109:U109)</f>
        <v>40</v>
      </c>
      <c r="W109" s="395" t="s">
        <v>654</v>
      </c>
      <c r="X109" s="347" t="s">
        <v>493</v>
      </c>
      <c r="Y109" s="312"/>
      <c r="Z109" s="312"/>
      <c r="AA109" s="542"/>
      <c r="AB109" s="543"/>
    </row>
    <row r="110" spans="1:28" s="238" customFormat="1" ht="19.5" customHeight="1" x14ac:dyDescent="0.15">
      <c r="A110" s="1219"/>
      <c r="B110" s="601"/>
      <c r="C110" s="606" t="s">
        <v>342</v>
      </c>
      <c r="D110" s="393">
        <v>708</v>
      </c>
      <c r="E110" s="396" t="s">
        <v>655</v>
      </c>
      <c r="F110" s="285" t="s">
        <v>324</v>
      </c>
      <c r="G110" s="397">
        <f t="shared" si="5"/>
        <v>0</v>
      </c>
      <c r="H110" s="398"/>
      <c r="I110" s="399"/>
      <c r="J110" s="400">
        <f t="shared" si="6"/>
        <v>0</v>
      </c>
      <c r="K110" s="401"/>
      <c r="L110" s="402"/>
      <c r="M110" s="403"/>
      <c r="N110" s="402"/>
      <c r="O110" s="404"/>
      <c r="P110" s="405"/>
      <c r="Q110" s="406">
        <f t="shared" si="4"/>
        <v>0</v>
      </c>
      <c r="R110" s="285">
        <v>10</v>
      </c>
      <c r="S110" s="285">
        <v>25</v>
      </c>
      <c r="T110" s="285">
        <v>10</v>
      </c>
      <c r="U110" s="285">
        <v>10</v>
      </c>
      <c r="V110" s="285">
        <f>SUM(R110:U110)</f>
        <v>55</v>
      </c>
      <c r="W110" s="332" t="s">
        <v>656</v>
      </c>
      <c r="X110" s="612" t="s">
        <v>657</v>
      </c>
      <c r="Y110" s="285"/>
      <c r="Z110" s="285"/>
      <c r="AA110" s="542"/>
      <c r="AB110" s="543"/>
    </row>
    <row r="111" spans="1:28" s="238" customFormat="1" ht="19.5" customHeight="1" thickBot="1" x14ac:dyDescent="0.2">
      <c r="A111" s="1220"/>
      <c r="B111" s="603"/>
      <c r="C111" s="603" t="s">
        <v>342</v>
      </c>
      <c r="D111" s="607">
        <v>709</v>
      </c>
      <c r="E111" s="608" t="s">
        <v>494</v>
      </c>
      <c r="F111" s="387" t="s">
        <v>324</v>
      </c>
      <c r="G111" s="353">
        <f t="shared" si="5"/>
        <v>0</v>
      </c>
      <c r="H111" s="354"/>
      <c r="I111" s="355"/>
      <c r="J111" s="356">
        <f t="shared" si="6"/>
        <v>0</v>
      </c>
      <c r="K111" s="357"/>
      <c r="L111" s="358"/>
      <c r="M111" s="359"/>
      <c r="N111" s="358"/>
      <c r="O111" s="360"/>
      <c r="P111" s="361"/>
      <c r="Q111" s="362">
        <f t="shared" si="4"/>
        <v>0</v>
      </c>
      <c r="R111" s="387"/>
      <c r="S111" s="387"/>
      <c r="T111" s="387"/>
      <c r="U111" s="387"/>
      <c r="V111" s="387"/>
      <c r="W111" s="408"/>
      <c r="X111" s="619" t="s">
        <v>484</v>
      </c>
      <c r="Y111" s="387"/>
      <c r="Z111" s="387"/>
      <c r="AA111" s="544"/>
      <c r="AB111" s="545"/>
    </row>
    <row r="112" spans="1:28" s="238" customFormat="1" ht="19.5" customHeight="1" x14ac:dyDescent="0.15">
      <c r="A112" s="1221" t="s">
        <v>658</v>
      </c>
      <c r="B112" s="331"/>
      <c r="C112" s="657"/>
      <c r="D112" s="315">
        <v>801</v>
      </c>
      <c r="E112" s="316" t="s">
        <v>495</v>
      </c>
      <c r="F112" s="317" t="s">
        <v>351</v>
      </c>
      <c r="G112" s="318">
        <f t="shared" si="5"/>
        <v>0</v>
      </c>
      <c r="H112" s="319"/>
      <c r="I112" s="320"/>
      <c r="J112" s="321">
        <f t="shared" si="6"/>
        <v>0</v>
      </c>
      <c r="K112" s="322"/>
      <c r="L112" s="323"/>
      <c r="M112" s="324"/>
      <c r="N112" s="323"/>
      <c r="O112" s="325"/>
      <c r="P112" s="326"/>
      <c r="Q112" s="327">
        <f t="shared" si="4"/>
        <v>0</v>
      </c>
      <c r="R112" s="410">
        <v>50</v>
      </c>
      <c r="S112" s="410">
        <v>50</v>
      </c>
      <c r="T112" s="315">
        <v>50</v>
      </c>
      <c r="U112" s="327">
        <v>160</v>
      </c>
      <c r="V112" s="327">
        <f>R112+S112+T112+U112</f>
        <v>310</v>
      </c>
      <c r="W112" s="329" t="s">
        <v>496</v>
      </c>
      <c r="X112" s="330" t="s">
        <v>497</v>
      </c>
      <c r="Y112" s="621" t="s">
        <v>318</v>
      </c>
      <c r="Z112" s="662" t="s">
        <v>498</v>
      </c>
      <c r="AA112" s="546"/>
      <c r="AB112" s="547"/>
    </row>
    <row r="113" spans="1:28" s="238" customFormat="1" ht="19.5" customHeight="1" x14ac:dyDescent="0.15">
      <c r="A113" s="1222"/>
      <c r="B113" s="281"/>
      <c r="C113" s="658"/>
      <c r="D113" s="276">
        <v>802</v>
      </c>
      <c r="E113" s="282" t="s">
        <v>499</v>
      </c>
      <c r="F113" s="285" t="s">
        <v>351</v>
      </c>
      <c r="G113" s="397">
        <f t="shared" si="5"/>
        <v>0</v>
      </c>
      <c r="H113" s="398"/>
      <c r="I113" s="399"/>
      <c r="J113" s="400">
        <f t="shared" si="6"/>
        <v>0</v>
      </c>
      <c r="K113" s="401"/>
      <c r="L113" s="402"/>
      <c r="M113" s="403"/>
      <c r="N113" s="402"/>
      <c r="O113" s="404"/>
      <c r="P113" s="405"/>
      <c r="Q113" s="406">
        <f t="shared" si="4"/>
        <v>0</v>
      </c>
      <c r="R113" s="407">
        <v>20</v>
      </c>
      <c r="S113" s="407">
        <v>20</v>
      </c>
      <c r="T113" s="285">
        <v>20</v>
      </c>
      <c r="U113" s="411">
        <v>20</v>
      </c>
      <c r="V113" s="412">
        <f>SUM(R113:U113)</f>
        <v>80</v>
      </c>
      <c r="W113" s="287"/>
      <c r="X113" s="333" t="s">
        <v>500</v>
      </c>
      <c r="Y113" s="414"/>
      <c r="Z113" s="663"/>
      <c r="AA113" s="542"/>
      <c r="AB113" s="543"/>
    </row>
    <row r="114" spans="1:28" s="238" customFormat="1" ht="19.5" customHeight="1" x14ac:dyDescent="0.15">
      <c r="A114" s="1222"/>
      <c r="B114" s="281"/>
      <c r="C114" s="658"/>
      <c r="D114" s="276">
        <v>803</v>
      </c>
      <c r="E114" s="282" t="s">
        <v>501</v>
      </c>
      <c r="F114" s="416" t="s">
        <v>351</v>
      </c>
      <c r="G114" s="397">
        <f t="shared" si="5"/>
        <v>0</v>
      </c>
      <c r="H114" s="398"/>
      <c r="I114" s="399"/>
      <c r="J114" s="400">
        <f t="shared" si="6"/>
        <v>0</v>
      </c>
      <c r="K114" s="401"/>
      <c r="L114" s="402"/>
      <c r="M114" s="403"/>
      <c r="N114" s="402"/>
      <c r="O114" s="404"/>
      <c r="P114" s="405"/>
      <c r="Q114" s="406">
        <f t="shared" si="4"/>
        <v>0</v>
      </c>
      <c r="R114" s="417"/>
      <c r="S114" s="417"/>
      <c r="T114" s="416"/>
      <c r="U114" s="418"/>
      <c r="V114" s="419"/>
      <c r="W114" s="664" t="s">
        <v>659</v>
      </c>
      <c r="X114" s="333" t="s">
        <v>502</v>
      </c>
      <c r="Y114" s="623" t="s">
        <v>318</v>
      </c>
      <c r="Z114" s="665"/>
      <c r="AA114" s="542"/>
      <c r="AB114" s="543"/>
    </row>
    <row r="115" spans="1:28" s="238" customFormat="1" ht="19.5" customHeight="1" x14ac:dyDescent="0.15">
      <c r="A115" s="1222"/>
      <c r="B115" s="281"/>
      <c r="C115" s="658"/>
      <c r="D115" s="276">
        <v>806</v>
      </c>
      <c r="E115" s="290" t="s">
        <v>660</v>
      </c>
      <c r="F115" s="277" t="s">
        <v>324</v>
      </c>
      <c r="G115" s="397">
        <f t="shared" si="5"/>
        <v>0</v>
      </c>
      <c r="H115" s="398"/>
      <c r="I115" s="399"/>
      <c r="J115" s="400">
        <f t="shared" si="6"/>
        <v>0</v>
      </c>
      <c r="K115" s="401"/>
      <c r="L115" s="402"/>
      <c r="M115" s="403"/>
      <c r="N115" s="402"/>
      <c r="O115" s="404"/>
      <c r="P115" s="405"/>
      <c r="Q115" s="406">
        <f t="shared" si="4"/>
        <v>0</v>
      </c>
      <c r="R115" s="424">
        <v>30</v>
      </c>
      <c r="S115" s="424">
        <v>20</v>
      </c>
      <c r="T115" s="276">
        <v>20</v>
      </c>
      <c r="U115" s="406">
        <v>30</v>
      </c>
      <c r="V115" s="406">
        <f>R115+S115+T115+U115</f>
        <v>100</v>
      </c>
      <c r="W115" s="279"/>
      <c r="X115" s="334" t="s">
        <v>503</v>
      </c>
      <c r="Y115" s="425"/>
      <c r="Z115" s="666"/>
      <c r="AA115" s="542"/>
      <c r="AB115" s="543"/>
    </row>
    <row r="116" spans="1:28" s="238" customFormat="1" ht="19.5" customHeight="1" x14ac:dyDescent="0.15">
      <c r="A116" s="1222"/>
      <c r="B116" s="281"/>
      <c r="C116" s="658"/>
      <c r="D116" s="276">
        <v>808</v>
      </c>
      <c r="E116" s="290" t="s">
        <v>504</v>
      </c>
      <c r="F116" s="277" t="s">
        <v>324</v>
      </c>
      <c r="G116" s="397">
        <f t="shared" si="5"/>
        <v>0</v>
      </c>
      <c r="H116" s="398"/>
      <c r="I116" s="399"/>
      <c r="J116" s="400">
        <f t="shared" si="6"/>
        <v>0</v>
      </c>
      <c r="K116" s="401"/>
      <c r="L116" s="402"/>
      <c r="M116" s="403"/>
      <c r="N116" s="402"/>
      <c r="O116" s="404"/>
      <c r="P116" s="405"/>
      <c r="Q116" s="406">
        <f t="shared" si="4"/>
        <v>0</v>
      </c>
      <c r="R116" s="421">
        <v>5</v>
      </c>
      <c r="S116" s="421">
        <v>5</v>
      </c>
      <c r="T116" s="277">
        <v>5</v>
      </c>
      <c r="U116" s="422">
        <v>5</v>
      </c>
      <c r="V116" s="422">
        <f>R116+S116+T116+U116</f>
        <v>20</v>
      </c>
      <c r="W116" s="279"/>
      <c r="X116" s="340" t="s">
        <v>505</v>
      </c>
      <c r="Y116" s="425"/>
      <c r="Z116" s="666"/>
      <c r="AA116" s="542"/>
      <c r="AB116" s="543"/>
    </row>
    <row r="117" spans="1:28" s="238" customFormat="1" ht="19.5" customHeight="1" x14ac:dyDescent="0.15">
      <c r="A117" s="1222"/>
      <c r="B117" s="281"/>
      <c r="C117" s="658"/>
      <c r="D117" s="276">
        <v>809</v>
      </c>
      <c r="E117" s="282" t="s">
        <v>506</v>
      </c>
      <c r="F117" s="285" t="s">
        <v>351</v>
      </c>
      <c r="G117" s="397">
        <f t="shared" si="5"/>
        <v>0</v>
      </c>
      <c r="H117" s="398"/>
      <c r="I117" s="399"/>
      <c r="J117" s="400">
        <f t="shared" si="6"/>
        <v>0</v>
      </c>
      <c r="K117" s="401"/>
      <c r="L117" s="402"/>
      <c r="M117" s="403"/>
      <c r="N117" s="402"/>
      <c r="O117" s="404"/>
      <c r="P117" s="405"/>
      <c r="Q117" s="406">
        <f t="shared" si="4"/>
        <v>0</v>
      </c>
      <c r="R117" s="407">
        <v>10</v>
      </c>
      <c r="S117" s="407">
        <v>10</v>
      </c>
      <c r="T117" s="285">
        <v>10</v>
      </c>
      <c r="U117" s="411">
        <v>10</v>
      </c>
      <c r="V117" s="412">
        <f>SUM(R117:U117)</f>
        <v>40</v>
      </c>
      <c r="W117" s="287"/>
      <c r="X117" s="333" t="s">
        <v>507</v>
      </c>
      <c r="Y117" s="414"/>
      <c r="Z117" s="663"/>
      <c r="AA117" s="542"/>
      <c r="AB117" s="543"/>
    </row>
    <row r="118" spans="1:28" s="238" customFormat="1" ht="19.5" customHeight="1" x14ac:dyDescent="0.15">
      <c r="A118" s="1222"/>
      <c r="B118" s="281"/>
      <c r="C118" s="658" t="s">
        <v>387</v>
      </c>
      <c r="D118" s="276">
        <v>810</v>
      </c>
      <c r="E118" s="290" t="s">
        <v>711</v>
      </c>
      <c r="F118" s="277" t="s">
        <v>332</v>
      </c>
      <c r="G118" s="397">
        <f t="shared" si="5"/>
        <v>0</v>
      </c>
      <c r="H118" s="398"/>
      <c r="I118" s="399"/>
      <c r="J118" s="400">
        <f t="shared" si="6"/>
        <v>0</v>
      </c>
      <c r="K118" s="401"/>
      <c r="L118" s="402"/>
      <c r="M118" s="403"/>
      <c r="N118" s="402"/>
      <c r="O118" s="404"/>
      <c r="P118" s="405"/>
      <c r="Q118" s="406">
        <f t="shared" si="4"/>
        <v>0</v>
      </c>
      <c r="R118" s="424">
        <v>200</v>
      </c>
      <c r="S118" s="424">
        <v>200</v>
      </c>
      <c r="T118" s="276">
        <v>200</v>
      </c>
      <c r="U118" s="406">
        <v>400</v>
      </c>
      <c r="V118" s="406">
        <f>R118+S118+T118+U118</f>
        <v>1000</v>
      </c>
      <c r="W118" s="279"/>
      <c r="X118" s="334" t="s">
        <v>508</v>
      </c>
      <c r="Y118" s="425" t="s">
        <v>318</v>
      </c>
      <c r="Z118" s="666"/>
      <c r="AA118" s="542"/>
      <c r="AB118" s="543"/>
    </row>
    <row r="119" spans="1:28" s="238" customFormat="1" ht="19.5" customHeight="1" thickBot="1" x14ac:dyDescent="0.2">
      <c r="A119" s="1223"/>
      <c r="B119" s="364"/>
      <c r="C119" s="659"/>
      <c r="D119" s="345">
        <v>811</v>
      </c>
      <c r="E119" s="365" t="s">
        <v>509</v>
      </c>
      <c r="F119" s="366" t="s">
        <v>324</v>
      </c>
      <c r="G119" s="427">
        <f t="shared" si="5"/>
        <v>0</v>
      </c>
      <c r="H119" s="428"/>
      <c r="I119" s="429"/>
      <c r="J119" s="430">
        <f t="shared" si="6"/>
        <v>0</v>
      </c>
      <c r="K119" s="431"/>
      <c r="L119" s="432"/>
      <c r="M119" s="433"/>
      <c r="N119" s="432"/>
      <c r="O119" s="434"/>
      <c r="P119" s="435"/>
      <c r="Q119" s="436">
        <f t="shared" si="4"/>
        <v>0</v>
      </c>
      <c r="R119" s="437">
        <v>10</v>
      </c>
      <c r="S119" s="437">
        <v>10</v>
      </c>
      <c r="T119" s="366">
        <v>10</v>
      </c>
      <c r="U119" s="438">
        <v>10</v>
      </c>
      <c r="V119" s="439">
        <f>SUM(R119:U119)</f>
        <v>40</v>
      </c>
      <c r="W119" s="369"/>
      <c r="X119" s="370" t="s">
        <v>510</v>
      </c>
      <c r="Y119" s="441"/>
      <c r="Z119" s="667"/>
      <c r="AA119" s="559"/>
      <c r="AB119" s="560"/>
    </row>
    <row r="120" spans="1:28" s="238" customFormat="1" ht="19.5" customHeight="1" x14ac:dyDescent="0.15">
      <c r="A120" s="1224" t="s">
        <v>511</v>
      </c>
      <c r="B120" s="381"/>
      <c r="C120" s="657" t="s">
        <v>342</v>
      </c>
      <c r="D120" s="315">
        <v>901</v>
      </c>
      <c r="E120" s="609" t="s">
        <v>661</v>
      </c>
      <c r="F120" s="317" t="s">
        <v>351</v>
      </c>
      <c r="G120" s="318">
        <f t="shared" si="5"/>
        <v>0</v>
      </c>
      <c r="H120" s="319"/>
      <c r="I120" s="320"/>
      <c r="J120" s="321">
        <f t="shared" si="6"/>
        <v>0</v>
      </c>
      <c r="K120" s="322"/>
      <c r="L120" s="323"/>
      <c r="M120" s="324"/>
      <c r="N120" s="323"/>
      <c r="O120" s="325"/>
      <c r="P120" s="326"/>
      <c r="Q120" s="327">
        <f t="shared" si="4"/>
        <v>0</v>
      </c>
      <c r="R120" s="443"/>
      <c r="S120" s="443"/>
      <c r="T120" s="444"/>
      <c r="U120" s="445"/>
      <c r="V120" s="445"/>
      <c r="W120" s="381" t="s">
        <v>662</v>
      </c>
      <c r="X120" s="625" t="s">
        <v>512</v>
      </c>
      <c r="Y120" s="446"/>
      <c r="Z120" s="668"/>
      <c r="AA120" s="546"/>
      <c r="AB120" s="547"/>
    </row>
    <row r="121" spans="1:28" s="238" customFormat="1" ht="19.5" customHeight="1" x14ac:dyDescent="0.15">
      <c r="A121" s="1225"/>
      <c r="B121" s="382"/>
      <c r="C121" s="658" t="s">
        <v>342</v>
      </c>
      <c r="D121" s="276">
        <v>902</v>
      </c>
      <c r="E121" s="290" t="s">
        <v>513</v>
      </c>
      <c r="F121" s="277" t="s">
        <v>351</v>
      </c>
      <c r="G121" s="397">
        <f t="shared" si="5"/>
        <v>0</v>
      </c>
      <c r="H121" s="398"/>
      <c r="I121" s="399"/>
      <c r="J121" s="400">
        <f t="shared" si="6"/>
        <v>0</v>
      </c>
      <c r="K121" s="401"/>
      <c r="L121" s="402"/>
      <c r="M121" s="403"/>
      <c r="N121" s="402"/>
      <c r="O121" s="404"/>
      <c r="P121" s="405"/>
      <c r="Q121" s="406">
        <f t="shared" si="4"/>
        <v>0</v>
      </c>
      <c r="R121" s="448"/>
      <c r="S121" s="448"/>
      <c r="T121" s="449"/>
      <c r="U121" s="450"/>
      <c r="V121" s="450"/>
      <c r="W121" s="382" t="s">
        <v>663</v>
      </c>
      <c r="X121" s="627" t="s">
        <v>664</v>
      </c>
      <c r="Y121" s="451"/>
      <c r="Z121" s="669"/>
      <c r="AA121" s="542"/>
      <c r="AB121" s="543"/>
    </row>
    <row r="122" spans="1:28" s="238" customFormat="1" ht="19.5" customHeight="1" thickBot="1" x14ac:dyDescent="0.2">
      <c r="A122" s="1226"/>
      <c r="B122" s="610"/>
      <c r="C122" s="659" t="s">
        <v>342</v>
      </c>
      <c r="D122" s="345">
        <v>903</v>
      </c>
      <c r="E122" s="598" t="s">
        <v>514</v>
      </c>
      <c r="F122" s="352" t="s">
        <v>351</v>
      </c>
      <c r="G122" s="427">
        <f t="shared" si="5"/>
        <v>0</v>
      </c>
      <c r="H122" s="428"/>
      <c r="I122" s="429"/>
      <c r="J122" s="430">
        <f t="shared" si="6"/>
        <v>0</v>
      </c>
      <c r="K122" s="431"/>
      <c r="L122" s="432"/>
      <c r="M122" s="433"/>
      <c r="N122" s="432"/>
      <c r="O122" s="434"/>
      <c r="P122" s="435"/>
      <c r="Q122" s="436">
        <f t="shared" si="4"/>
        <v>0</v>
      </c>
      <c r="R122" s="561"/>
      <c r="S122" s="561"/>
      <c r="T122" s="562"/>
      <c r="U122" s="563"/>
      <c r="V122" s="563"/>
      <c r="W122" s="610" t="s">
        <v>665</v>
      </c>
      <c r="X122" s="629" t="s">
        <v>664</v>
      </c>
      <c r="Y122" s="453"/>
      <c r="Z122" s="670"/>
      <c r="AA122" s="559"/>
      <c r="AB122" s="560"/>
    </row>
  </sheetData>
  <mergeCells count="36">
    <mergeCell ref="R96:V96"/>
    <mergeCell ref="A103:A111"/>
    <mergeCell ref="A112:A119"/>
    <mergeCell ref="A120:A122"/>
    <mergeCell ref="A14:A33"/>
    <mergeCell ref="A34:A74"/>
    <mergeCell ref="A75:A80"/>
    <mergeCell ref="A81:A83"/>
    <mergeCell ref="A84:A94"/>
    <mergeCell ref="A95:A102"/>
    <mergeCell ref="Y10:Y13"/>
    <mergeCell ref="Z10:Z13"/>
    <mergeCell ref="AA10:AA13"/>
    <mergeCell ref="AB10:AB13"/>
    <mergeCell ref="G12:G13"/>
    <mergeCell ref="H12:H13"/>
    <mergeCell ref="I12:I13"/>
    <mergeCell ref="J12:J13"/>
    <mergeCell ref="K12:O12"/>
    <mergeCell ref="R12:R13"/>
    <mergeCell ref="S12:S13"/>
    <mergeCell ref="G10:P10"/>
    <mergeCell ref="Q10:Q13"/>
    <mergeCell ref="R10:V10"/>
    <mergeCell ref="W10:W13"/>
    <mergeCell ref="X10:X13"/>
    <mergeCell ref="A2:F2"/>
    <mergeCell ref="T12:T13"/>
    <mergeCell ref="U12:U13"/>
    <mergeCell ref="V12:V13"/>
    <mergeCell ref="A8:E8"/>
    <mergeCell ref="A10:A13"/>
    <mergeCell ref="B10:C13"/>
    <mergeCell ref="D10:D13"/>
    <mergeCell ref="E10:E13"/>
    <mergeCell ref="F10:F13"/>
  </mergeCells>
  <phoneticPr fontId="1"/>
  <printOptions horizontalCentered="1"/>
  <pageMargins left="0.62992125984251968" right="0.62992125984251968" top="0.55118110236220474" bottom="0.35433070866141736" header="0.31496062992125984" footer="0.31496062992125984"/>
  <pageSetup paperSize="8" scale="48" orientation="portrait" r:id="rId1"/>
  <colBreaks count="1" manualBreakCount="1">
    <brk id="28" max="126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22"/>
  <sheetViews>
    <sheetView zoomScaleSheetLayoutView="55" workbookViewId="0">
      <pane xSplit="5" topLeftCell="F1" activePane="topRight" state="frozen"/>
      <selection activeCell="E114" sqref="E114"/>
      <selection pane="topRight" activeCell="Q8" sqref="Q8"/>
    </sheetView>
  </sheetViews>
  <sheetFormatPr defaultRowHeight="15" customHeight="1" x14ac:dyDescent="0.15"/>
  <cols>
    <col min="1" max="1" width="7.375" style="455" customWidth="1"/>
    <col min="2" max="2" width="4" style="455" hidden="1" customWidth="1"/>
    <col min="3" max="3" width="5.375" style="455" hidden="1" customWidth="1"/>
    <col min="4" max="4" width="6.5" style="564" bestFit="1" customWidth="1"/>
    <col min="5" max="5" width="28.5" style="565" customWidth="1"/>
    <col min="6" max="6" width="6.625" style="456" customWidth="1"/>
    <col min="7" max="17" width="6.625" style="457" customWidth="1"/>
    <col min="18" max="22" width="6.625" style="457" hidden="1" customWidth="1"/>
    <col min="23" max="23" width="15.625" style="458" customWidth="1"/>
    <col min="24" max="24" width="40.75" style="241" customWidth="1"/>
    <col min="25" max="25" width="9.25" style="459" customWidth="1"/>
    <col min="26" max="26" width="7.25" style="459" customWidth="1"/>
    <col min="27" max="27" width="0" style="458" hidden="1" customWidth="1"/>
    <col min="28" max="28" width="37.25" style="458" customWidth="1"/>
    <col min="29" max="16384" width="9" style="458"/>
  </cols>
  <sheetData>
    <row r="1" spans="1:28" s="238" customFormat="1" ht="15" customHeight="1" x14ac:dyDescent="0.15">
      <c r="D1" s="240"/>
      <c r="E1" s="245"/>
      <c r="F1" s="239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X1" s="241"/>
      <c r="Y1" s="242"/>
      <c r="Z1" s="242"/>
    </row>
    <row r="2" spans="1:28" s="238" customFormat="1" ht="15" customHeight="1" x14ac:dyDescent="0.15">
      <c r="A2" s="1153" t="s">
        <v>743</v>
      </c>
      <c r="B2" s="1153"/>
      <c r="C2" s="1153"/>
      <c r="D2" s="1153"/>
      <c r="E2" s="1153"/>
      <c r="F2" s="1153"/>
      <c r="G2" s="1154"/>
      <c r="H2" s="1154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3" t="s">
        <v>573</v>
      </c>
      <c r="X2" s="244" t="s">
        <v>574</v>
      </c>
      <c r="Y2" s="242"/>
      <c r="Z2" s="242"/>
    </row>
    <row r="3" spans="1:28" s="238" customFormat="1" ht="15" customHeight="1" x14ac:dyDescent="0.15">
      <c r="D3" s="240"/>
      <c r="E3" s="245"/>
      <c r="F3" s="239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3"/>
      <c r="X3" s="244" t="s">
        <v>575</v>
      </c>
      <c r="Y3" s="242"/>
      <c r="Z3" s="242"/>
    </row>
    <row r="4" spans="1:28" s="238" customFormat="1" ht="15" customHeight="1" x14ac:dyDescent="0.15">
      <c r="D4" s="240"/>
      <c r="E4" s="245"/>
      <c r="F4" s="239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3"/>
      <c r="X4" s="244" t="s">
        <v>576</v>
      </c>
      <c r="Y4" s="242"/>
      <c r="Z4" s="242"/>
    </row>
    <row r="5" spans="1:28" s="238" customFormat="1" ht="15" customHeight="1" x14ac:dyDescent="0.15">
      <c r="D5" s="240"/>
      <c r="E5" s="245"/>
      <c r="F5" s="239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3"/>
      <c r="X5" s="244" t="s">
        <v>577</v>
      </c>
      <c r="Y5" s="242"/>
      <c r="Z5" s="242"/>
    </row>
    <row r="6" spans="1:28" s="238" customFormat="1" ht="15" customHeight="1" x14ac:dyDescent="0.15">
      <c r="D6" s="240"/>
      <c r="E6" s="245"/>
      <c r="F6" s="239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X6" s="241"/>
      <c r="Y6" s="242"/>
      <c r="Z6" s="242"/>
    </row>
    <row r="7" spans="1:28" s="238" customFormat="1" ht="15" customHeight="1" x14ac:dyDescent="0.15">
      <c r="D7" s="240"/>
      <c r="E7" s="245"/>
      <c r="F7" s="239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X7" s="241"/>
      <c r="Y7" s="242"/>
      <c r="Z7" s="242"/>
    </row>
    <row r="8" spans="1:28" s="238" customFormat="1" ht="21" customHeight="1" x14ac:dyDescent="0.15">
      <c r="A8" s="1160" t="s">
        <v>292</v>
      </c>
      <c r="B8" s="1160"/>
      <c r="C8" s="1160"/>
      <c r="D8" s="1160"/>
      <c r="E8" s="1160"/>
      <c r="F8" s="239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X8" s="245"/>
      <c r="Y8" s="242"/>
      <c r="Z8" s="242"/>
    </row>
    <row r="9" spans="1:28" s="238" customFormat="1" ht="21" customHeight="1" thickBot="1" x14ac:dyDescent="0.2">
      <c r="A9" s="246"/>
      <c r="B9" s="246"/>
      <c r="C9" s="246"/>
      <c r="D9" s="539"/>
      <c r="E9" s="245"/>
      <c r="F9" s="239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X9" s="247"/>
      <c r="Y9" s="242"/>
      <c r="Z9" s="242"/>
    </row>
    <row r="10" spans="1:28" s="238" customFormat="1" ht="15" customHeight="1" thickBot="1" x14ac:dyDescent="0.2">
      <c r="A10" s="1161" t="s">
        <v>293</v>
      </c>
      <c r="B10" s="1165" t="s">
        <v>294</v>
      </c>
      <c r="C10" s="1236"/>
      <c r="D10" s="1171" t="s">
        <v>295</v>
      </c>
      <c r="E10" s="1239" t="s">
        <v>296</v>
      </c>
      <c r="F10" s="1177" t="s">
        <v>297</v>
      </c>
      <c r="G10" s="1199" t="s">
        <v>298</v>
      </c>
      <c r="H10" s="1199"/>
      <c r="I10" s="1199"/>
      <c r="J10" s="1199"/>
      <c r="K10" s="1199"/>
      <c r="L10" s="1199"/>
      <c r="M10" s="1199"/>
      <c r="N10" s="1199"/>
      <c r="O10" s="1199"/>
      <c r="P10" s="1199"/>
      <c r="Q10" s="1200" t="s">
        <v>83</v>
      </c>
      <c r="R10" s="1204" t="s">
        <v>299</v>
      </c>
      <c r="S10" s="1205"/>
      <c r="T10" s="1205"/>
      <c r="U10" s="1205"/>
      <c r="V10" s="1206"/>
      <c r="W10" s="1207" t="s">
        <v>300</v>
      </c>
      <c r="X10" s="1211" t="s">
        <v>301</v>
      </c>
      <c r="Y10" s="1180" t="s">
        <v>302</v>
      </c>
      <c r="Z10" s="1165" t="s">
        <v>578</v>
      </c>
      <c r="AA10" s="1184" t="s">
        <v>303</v>
      </c>
      <c r="AB10" s="1187" t="s">
        <v>159</v>
      </c>
    </row>
    <row r="11" spans="1:28" s="238" customFormat="1" ht="15" customHeight="1" thickBot="1" x14ac:dyDescent="0.2">
      <c r="A11" s="1162"/>
      <c r="B11" s="1167"/>
      <c r="C11" s="1237"/>
      <c r="D11" s="1172"/>
      <c r="E11" s="1240"/>
      <c r="F11" s="1178"/>
      <c r="G11" s="248"/>
      <c r="H11" s="249"/>
      <c r="I11" s="249"/>
      <c r="J11" s="249"/>
      <c r="K11" s="249"/>
      <c r="L11" s="249"/>
      <c r="M11" s="249"/>
      <c r="N11" s="249"/>
      <c r="O11" s="249"/>
      <c r="P11" s="250"/>
      <c r="Q11" s="1201"/>
      <c r="R11" s="251"/>
      <c r="S11" s="251"/>
      <c r="T11" s="251"/>
      <c r="U11" s="251"/>
      <c r="V11" s="251"/>
      <c r="W11" s="1208"/>
      <c r="X11" s="1212"/>
      <c r="Y11" s="1181"/>
      <c r="Z11" s="1167"/>
      <c r="AA11" s="1185"/>
      <c r="AB11" s="1188"/>
    </row>
    <row r="12" spans="1:28" s="238" customFormat="1" ht="15" customHeight="1" thickBot="1" x14ac:dyDescent="0.2">
      <c r="A12" s="1163"/>
      <c r="B12" s="1167"/>
      <c r="C12" s="1237"/>
      <c r="D12" s="1158"/>
      <c r="E12" s="1241"/>
      <c r="F12" s="1178"/>
      <c r="G12" s="1190" t="s">
        <v>17</v>
      </c>
      <c r="H12" s="1192" t="s">
        <v>17</v>
      </c>
      <c r="I12" s="1194" t="s">
        <v>304</v>
      </c>
      <c r="J12" s="1196" t="s">
        <v>164</v>
      </c>
      <c r="K12" s="1198"/>
      <c r="L12" s="1198"/>
      <c r="M12" s="1198"/>
      <c r="N12" s="1198"/>
      <c r="O12" s="1198"/>
      <c r="P12" s="252"/>
      <c r="Q12" s="1202"/>
      <c r="R12" s="1156" t="s">
        <v>305</v>
      </c>
      <c r="S12" s="1158" t="s">
        <v>306</v>
      </c>
      <c r="T12" s="1156" t="s">
        <v>307</v>
      </c>
      <c r="U12" s="1158" t="s">
        <v>308</v>
      </c>
      <c r="V12" s="1156" t="s">
        <v>309</v>
      </c>
      <c r="W12" s="1209"/>
      <c r="X12" s="1213"/>
      <c r="Y12" s="1182"/>
      <c r="Z12" s="1183"/>
      <c r="AA12" s="1185"/>
      <c r="AB12" s="1188"/>
    </row>
    <row r="13" spans="1:28" s="238" customFormat="1" ht="24" customHeight="1" thickBot="1" x14ac:dyDescent="0.2">
      <c r="A13" s="1164"/>
      <c r="B13" s="1169"/>
      <c r="C13" s="1238"/>
      <c r="D13" s="1159"/>
      <c r="E13" s="1242"/>
      <c r="F13" s="1179"/>
      <c r="G13" s="1191"/>
      <c r="H13" s="1193"/>
      <c r="I13" s="1195"/>
      <c r="J13" s="1197"/>
      <c r="K13" s="253" t="s">
        <v>310</v>
      </c>
      <c r="L13" s="254" t="s">
        <v>311</v>
      </c>
      <c r="M13" s="255" t="s">
        <v>312</v>
      </c>
      <c r="N13" s="254" t="s">
        <v>90</v>
      </c>
      <c r="O13" s="256" t="s">
        <v>313</v>
      </c>
      <c r="P13" s="257" t="s">
        <v>314</v>
      </c>
      <c r="Q13" s="1203"/>
      <c r="R13" s="1157"/>
      <c r="S13" s="1159"/>
      <c r="T13" s="1157"/>
      <c r="U13" s="1159"/>
      <c r="V13" s="1157"/>
      <c r="W13" s="1244"/>
      <c r="X13" s="1245"/>
      <c r="Y13" s="1246"/>
      <c r="Z13" s="1243"/>
      <c r="AA13" s="1186"/>
      <c r="AB13" s="1189"/>
    </row>
    <row r="14" spans="1:28" s="238" customFormat="1" ht="19.5" customHeight="1" thickTop="1" x14ac:dyDescent="0.15">
      <c r="A14" s="1227" t="s">
        <v>598</v>
      </c>
      <c r="B14" s="258"/>
      <c r="C14" s="258"/>
      <c r="D14" s="259">
        <v>101</v>
      </c>
      <c r="E14" s="260" t="s">
        <v>315</v>
      </c>
      <c r="F14" s="261" t="s">
        <v>580</v>
      </c>
      <c r="G14" s="262">
        <f>H14+I14+J14</f>
        <v>500</v>
      </c>
      <c r="H14" s="263">
        <v>375</v>
      </c>
      <c r="I14" s="264"/>
      <c r="J14" s="265">
        <f>SUM(K14:P14)</f>
        <v>125</v>
      </c>
      <c r="K14" s="266">
        <v>100</v>
      </c>
      <c r="L14" s="633"/>
      <c r="M14" s="265"/>
      <c r="N14" s="633">
        <v>25</v>
      </c>
      <c r="O14" s="634"/>
      <c r="P14" s="635"/>
      <c r="Q14" s="271">
        <f>G14</f>
        <v>500</v>
      </c>
      <c r="R14" s="272">
        <v>800</v>
      </c>
      <c r="S14" s="259">
        <v>800</v>
      </c>
      <c r="T14" s="273">
        <v>800</v>
      </c>
      <c r="U14" s="259">
        <v>800</v>
      </c>
      <c r="V14" s="273">
        <f>R14+S14+T14+U14</f>
        <v>3200</v>
      </c>
      <c r="W14" s="274" t="s">
        <v>316</v>
      </c>
      <c r="X14" s="611" t="s">
        <v>317</v>
      </c>
      <c r="Y14" s="384" t="s">
        <v>318</v>
      </c>
      <c r="Z14" s="258"/>
      <c r="AA14" s="540"/>
      <c r="AB14" s="541"/>
    </row>
    <row r="15" spans="1:28" s="238" customFormat="1" ht="19.5" customHeight="1" x14ac:dyDescent="0.15">
      <c r="A15" s="1219"/>
      <c r="B15" s="275"/>
      <c r="C15" s="275"/>
      <c r="D15" s="276">
        <v>103</v>
      </c>
      <c r="E15" s="282" t="s">
        <v>319</v>
      </c>
      <c r="F15" s="283" t="s">
        <v>320</v>
      </c>
      <c r="G15" s="262">
        <f t="shared" ref="G15:G86" si="0">H15+I15+J15</f>
        <v>5</v>
      </c>
      <c r="H15" s="263">
        <v>3</v>
      </c>
      <c r="I15" s="264">
        <v>1</v>
      </c>
      <c r="J15" s="265">
        <f t="shared" ref="J15:J86" si="1">SUM(K15:P15)</f>
        <v>1</v>
      </c>
      <c r="K15" s="266">
        <v>1</v>
      </c>
      <c r="L15" s="633"/>
      <c r="M15" s="265"/>
      <c r="N15" s="633"/>
      <c r="O15" s="634"/>
      <c r="P15" s="635"/>
      <c r="Q15" s="271">
        <f t="shared" ref="Q15:Q80" si="2">G15</f>
        <v>5</v>
      </c>
      <c r="R15" s="284">
        <v>1000</v>
      </c>
      <c r="S15" s="285">
        <v>1000</v>
      </c>
      <c r="T15" s="284">
        <v>1000</v>
      </c>
      <c r="U15" s="285">
        <v>1000</v>
      </c>
      <c r="V15" s="286">
        <f>SUM(R15:U15)</f>
        <v>4000</v>
      </c>
      <c r="W15" s="287" t="s">
        <v>321</v>
      </c>
      <c r="X15" s="280" t="s">
        <v>322</v>
      </c>
      <c r="Y15" s="288"/>
      <c r="Z15" s="289"/>
      <c r="AA15" s="542"/>
      <c r="AB15" s="543"/>
    </row>
    <row r="16" spans="1:28" s="238" customFormat="1" ht="19.5" customHeight="1" x14ac:dyDescent="0.15">
      <c r="A16" s="1219"/>
      <c r="B16" s="275"/>
      <c r="C16" s="275"/>
      <c r="D16" s="276">
        <v>104</v>
      </c>
      <c r="E16" s="290" t="s">
        <v>323</v>
      </c>
      <c r="F16" s="277" t="s">
        <v>324</v>
      </c>
      <c r="G16" s="262">
        <f t="shared" si="0"/>
        <v>20</v>
      </c>
      <c r="H16" s="263"/>
      <c r="I16" s="264"/>
      <c r="J16" s="265">
        <f t="shared" si="1"/>
        <v>20</v>
      </c>
      <c r="K16" s="266"/>
      <c r="L16" s="633"/>
      <c r="M16" s="265"/>
      <c r="N16" s="633"/>
      <c r="O16" s="634">
        <v>10</v>
      </c>
      <c r="P16" s="635">
        <v>10</v>
      </c>
      <c r="Q16" s="271">
        <f t="shared" si="2"/>
        <v>20</v>
      </c>
      <c r="R16" s="278">
        <v>20</v>
      </c>
      <c r="S16" s="276">
        <v>20</v>
      </c>
      <c r="T16" s="278">
        <v>20</v>
      </c>
      <c r="U16" s="276">
        <v>20</v>
      </c>
      <c r="V16" s="278">
        <f>R16+S16+T16+U16</f>
        <v>80</v>
      </c>
      <c r="W16" s="279" t="s">
        <v>599</v>
      </c>
      <c r="X16" s="280" t="s">
        <v>325</v>
      </c>
      <c r="Y16" s="281"/>
      <c r="Z16" s="275"/>
      <c r="AA16" s="542"/>
      <c r="AB16" s="543"/>
    </row>
    <row r="17" spans="1:28" s="238" customFormat="1" ht="19.5" customHeight="1" x14ac:dyDescent="0.15">
      <c r="A17" s="1219"/>
      <c r="B17" s="275"/>
      <c r="C17" s="275"/>
      <c r="D17" s="276">
        <v>105</v>
      </c>
      <c r="E17" s="290" t="s">
        <v>600</v>
      </c>
      <c r="F17" s="277" t="s">
        <v>324</v>
      </c>
      <c r="G17" s="262">
        <f t="shared" si="0"/>
        <v>20</v>
      </c>
      <c r="H17" s="263"/>
      <c r="I17" s="264"/>
      <c r="J17" s="265">
        <f t="shared" si="1"/>
        <v>20</v>
      </c>
      <c r="K17" s="266"/>
      <c r="L17" s="633"/>
      <c r="M17" s="265"/>
      <c r="N17" s="633"/>
      <c r="O17" s="634">
        <v>10</v>
      </c>
      <c r="P17" s="635">
        <v>10</v>
      </c>
      <c r="Q17" s="271">
        <f t="shared" si="2"/>
        <v>20</v>
      </c>
      <c r="R17" s="278">
        <v>20</v>
      </c>
      <c r="S17" s="276">
        <v>20</v>
      </c>
      <c r="T17" s="278">
        <v>20</v>
      </c>
      <c r="U17" s="276">
        <v>20</v>
      </c>
      <c r="V17" s="278">
        <f>R17+S17+T17+U17</f>
        <v>80</v>
      </c>
      <c r="W17" s="279" t="s">
        <v>601</v>
      </c>
      <c r="X17" s="280" t="s">
        <v>325</v>
      </c>
      <c r="Y17" s="281"/>
      <c r="Z17" s="275"/>
      <c r="AA17" s="542"/>
      <c r="AB17" s="543"/>
    </row>
    <row r="18" spans="1:28" s="238" customFormat="1" ht="19.5" customHeight="1" x14ac:dyDescent="0.15">
      <c r="A18" s="1219"/>
      <c r="B18" s="275"/>
      <c r="C18" s="275"/>
      <c r="D18" s="276">
        <v>106</v>
      </c>
      <c r="E18" s="282" t="s">
        <v>326</v>
      </c>
      <c r="F18" s="283" t="s">
        <v>327</v>
      </c>
      <c r="G18" s="262">
        <f t="shared" si="0"/>
        <v>800</v>
      </c>
      <c r="H18" s="263">
        <v>650</v>
      </c>
      <c r="I18" s="264"/>
      <c r="J18" s="265">
        <f t="shared" si="1"/>
        <v>150</v>
      </c>
      <c r="K18" s="266">
        <v>50</v>
      </c>
      <c r="L18" s="633"/>
      <c r="M18" s="265"/>
      <c r="N18" s="633"/>
      <c r="O18" s="634">
        <v>50</v>
      </c>
      <c r="P18" s="635">
        <v>50</v>
      </c>
      <c r="Q18" s="271">
        <f t="shared" si="2"/>
        <v>800</v>
      </c>
      <c r="R18" s="284">
        <v>800</v>
      </c>
      <c r="S18" s="285">
        <v>800</v>
      </c>
      <c r="T18" s="284">
        <v>800</v>
      </c>
      <c r="U18" s="285">
        <v>600</v>
      </c>
      <c r="V18" s="286">
        <f>SUM(R18:U18)</f>
        <v>3000</v>
      </c>
      <c r="W18" s="287" t="s">
        <v>328</v>
      </c>
      <c r="X18" s="612" t="s">
        <v>329</v>
      </c>
      <c r="Y18" s="288"/>
      <c r="Z18" s="289"/>
      <c r="AA18" s="542"/>
      <c r="AB18" s="543"/>
    </row>
    <row r="19" spans="1:28" s="238" customFormat="1" ht="19.5" customHeight="1" x14ac:dyDescent="0.15">
      <c r="A19" s="1219"/>
      <c r="B19" s="275"/>
      <c r="C19" s="275" t="s">
        <v>387</v>
      </c>
      <c r="D19" s="276">
        <v>107</v>
      </c>
      <c r="E19" s="290" t="s">
        <v>579</v>
      </c>
      <c r="F19" s="277" t="s">
        <v>602</v>
      </c>
      <c r="G19" s="262">
        <f t="shared" si="0"/>
        <v>7</v>
      </c>
      <c r="H19" s="263">
        <v>2</v>
      </c>
      <c r="I19" s="264">
        <v>2</v>
      </c>
      <c r="J19" s="265">
        <f t="shared" si="1"/>
        <v>3</v>
      </c>
      <c r="K19" s="266">
        <v>1</v>
      </c>
      <c r="L19" s="633"/>
      <c r="M19" s="265"/>
      <c r="N19" s="633">
        <v>2</v>
      </c>
      <c r="O19" s="634"/>
      <c r="P19" s="635"/>
      <c r="Q19" s="271">
        <f t="shared" si="2"/>
        <v>7</v>
      </c>
      <c r="R19" s="278">
        <v>300</v>
      </c>
      <c r="S19" s="276">
        <v>300</v>
      </c>
      <c r="T19" s="278">
        <v>300</v>
      </c>
      <c r="U19" s="276">
        <v>300</v>
      </c>
      <c r="V19" s="278">
        <f>R19+S19+T19+U19</f>
        <v>1200</v>
      </c>
      <c r="W19" s="279" t="s">
        <v>581</v>
      </c>
      <c r="X19" s="280" t="s">
        <v>322</v>
      </c>
      <c r="Y19" s="281" t="s">
        <v>318</v>
      </c>
      <c r="Z19" s="275"/>
      <c r="AA19" s="542"/>
      <c r="AB19" s="543"/>
    </row>
    <row r="20" spans="1:28" s="238" customFormat="1" ht="19.5" customHeight="1" x14ac:dyDescent="0.15">
      <c r="A20" s="1219"/>
      <c r="B20" s="275"/>
      <c r="C20" s="275"/>
      <c r="D20" s="276">
        <v>108</v>
      </c>
      <c r="E20" s="282" t="s">
        <v>330</v>
      </c>
      <c r="F20" s="285" t="s">
        <v>320</v>
      </c>
      <c r="G20" s="262">
        <f t="shared" si="0"/>
        <v>2</v>
      </c>
      <c r="H20" s="263"/>
      <c r="I20" s="264">
        <v>2</v>
      </c>
      <c r="J20" s="265">
        <f t="shared" si="1"/>
        <v>0</v>
      </c>
      <c r="K20" s="266"/>
      <c r="L20" s="633"/>
      <c r="M20" s="265"/>
      <c r="N20" s="633"/>
      <c r="O20" s="634"/>
      <c r="P20" s="635"/>
      <c r="Q20" s="271">
        <f t="shared" si="2"/>
        <v>2</v>
      </c>
      <c r="R20" s="284">
        <v>400</v>
      </c>
      <c r="S20" s="285">
        <v>400</v>
      </c>
      <c r="T20" s="284">
        <v>400</v>
      </c>
      <c r="U20" s="285">
        <v>400</v>
      </c>
      <c r="V20" s="286">
        <f>SUM(R20:U20)</f>
        <v>1600</v>
      </c>
      <c r="W20" s="287" t="s">
        <v>603</v>
      </c>
      <c r="X20" s="612" t="s">
        <v>331</v>
      </c>
      <c r="Y20" s="281" t="s">
        <v>318</v>
      </c>
      <c r="Z20" s="275"/>
      <c r="AA20" s="542"/>
      <c r="AB20" s="543"/>
    </row>
    <row r="21" spans="1:28" s="238" customFormat="1" ht="19.5" customHeight="1" x14ac:dyDescent="0.15">
      <c r="A21" s="1219"/>
      <c r="B21" s="275"/>
      <c r="C21" s="275" t="s">
        <v>387</v>
      </c>
      <c r="D21" s="276">
        <v>109</v>
      </c>
      <c r="E21" s="290" t="s">
        <v>582</v>
      </c>
      <c r="F21" s="277" t="s">
        <v>332</v>
      </c>
      <c r="G21" s="262">
        <f t="shared" si="0"/>
        <v>200</v>
      </c>
      <c r="H21" s="263">
        <v>80</v>
      </c>
      <c r="I21" s="264">
        <v>20</v>
      </c>
      <c r="J21" s="265">
        <f t="shared" si="1"/>
        <v>100</v>
      </c>
      <c r="K21" s="266">
        <v>100</v>
      </c>
      <c r="L21" s="633"/>
      <c r="M21" s="265"/>
      <c r="N21" s="633"/>
      <c r="O21" s="634"/>
      <c r="P21" s="635"/>
      <c r="Q21" s="271">
        <f t="shared" si="2"/>
        <v>200</v>
      </c>
      <c r="R21" s="291">
        <v>200</v>
      </c>
      <c r="S21" s="276">
        <v>200</v>
      </c>
      <c r="T21" s="278">
        <v>100</v>
      </c>
      <c r="U21" s="276">
        <v>120</v>
      </c>
      <c r="V21" s="278">
        <f>R21+S21+T21+U21</f>
        <v>620</v>
      </c>
      <c r="W21" s="279"/>
      <c r="X21" s="280" t="s">
        <v>333</v>
      </c>
      <c r="Y21" s="281" t="s">
        <v>318</v>
      </c>
      <c r="Z21" s="275"/>
      <c r="AA21" s="542"/>
      <c r="AB21" s="543"/>
    </row>
    <row r="22" spans="1:28" s="238" customFormat="1" ht="19.5" customHeight="1" x14ac:dyDescent="0.15">
      <c r="A22" s="1219"/>
      <c r="B22" s="275"/>
      <c r="C22" s="275"/>
      <c r="D22" s="276">
        <v>110</v>
      </c>
      <c r="E22" s="290" t="s">
        <v>334</v>
      </c>
      <c r="F22" s="277" t="s">
        <v>332</v>
      </c>
      <c r="G22" s="262">
        <f t="shared" si="0"/>
        <v>100</v>
      </c>
      <c r="H22" s="263"/>
      <c r="I22" s="264"/>
      <c r="J22" s="265">
        <f t="shared" si="1"/>
        <v>100</v>
      </c>
      <c r="K22" s="266">
        <v>100</v>
      </c>
      <c r="L22" s="633"/>
      <c r="M22" s="265"/>
      <c r="N22" s="633"/>
      <c r="O22" s="634"/>
      <c r="P22" s="635"/>
      <c r="Q22" s="271">
        <f t="shared" si="2"/>
        <v>100</v>
      </c>
      <c r="R22" s="278">
        <v>400</v>
      </c>
      <c r="S22" s="276">
        <v>400</v>
      </c>
      <c r="T22" s="278">
        <v>100</v>
      </c>
      <c r="U22" s="276">
        <v>100</v>
      </c>
      <c r="V22" s="278">
        <f>R22+S22+T22+U22</f>
        <v>1000</v>
      </c>
      <c r="W22" s="279" t="s">
        <v>604</v>
      </c>
      <c r="X22" s="280" t="s">
        <v>335</v>
      </c>
      <c r="Y22" s="281" t="s">
        <v>318</v>
      </c>
      <c r="Z22" s="275"/>
      <c r="AA22" s="542"/>
      <c r="AB22" s="543"/>
    </row>
    <row r="23" spans="1:28" s="238" customFormat="1" ht="19.5" customHeight="1" x14ac:dyDescent="0.15">
      <c r="A23" s="1219"/>
      <c r="B23" s="275"/>
      <c r="C23" s="275"/>
      <c r="D23" s="276">
        <v>111</v>
      </c>
      <c r="E23" s="290" t="s">
        <v>336</v>
      </c>
      <c r="F23" s="277" t="s">
        <v>327</v>
      </c>
      <c r="G23" s="262">
        <f t="shared" si="0"/>
        <v>100</v>
      </c>
      <c r="H23" s="263"/>
      <c r="I23" s="264"/>
      <c r="J23" s="265">
        <f t="shared" si="1"/>
        <v>100</v>
      </c>
      <c r="K23" s="266">
        <v>100</v>
      </c>
      <c r="L23" s="633"/>
      <c r="M23" s="265"/>
      <c r="N23" s="633"/>
      <c r="O23" s="634"/>
      <c r="P23" s="635"/>
      <c r="Q23" s="271">
        <f t="shared" si="2"/>
        <v>100</v>
      </c>
      <c r="R23" s="278">
        <v>100</v>
      </c>
      <c r="S23" s="276">
        <v>100</v>
      </c>
      <c r="T23" s="278">
        <v>100</v>
      </c>
      <c r="U23" s="276">
        <v>100</v>
      </c>
      <c r="V23" s="278">
        <f>R23+S23+T23+U23</f>
        <v>400</v>
      </c>
      <c r="W23" s="279"/>
      <c r="X23" s="280" t="s">
        <v>335</v>
      </c>
      <c r="Y23" s="281" t="s">
        <v>318</v>
      </c>
      <c r="Z23" s="275"/>
      <c r="AA23" s="542"/>
      <c r="AB23" s="543"/>
    </row>
    <row r="24" spans="1:28" s="238" customFormat="1" ht="19.5" customHeight="1" x14ac:dyDescent="0.15">
      <c r="A24" s="1219"/>
      <c r="B24" s="275"/>
      <c r="C24" s="275"/>
      <c r="D24" s="276">
        <v>113</v>
      </c>
      <c r="E24" s="290" t="s">
        <v>605</v>
      </c>
      <c r="F24" s="277" t="s">
        <v>324</v>
      </c>
      <c r="G24" s="262">
        <f t="shared" si="0"/>
        <v>106</v>
      </c>
      <c r="H24" s="263"/>
      <c r="I24" s="264">
        <v>6</v>
      </c>
      <c r="J24" s="265">
        <f t="shared" si="1"/>
        <v>100</v>
      </c>
      <c r="K24" s="266">
        <v>100</v>
      </c>
      <c r="L24" s="633"/>
      <c r="M24" s="265"/>
      <c r="N24" s="633"/>
      <c r="O24" s="634"/>
      <c r="P24" s="635"/>
      <c r="Q24" s="271">
        <f t="shared" si="2"/>
        <v>106</v>
      </c>
      <c r="R24" s="278">
        <v>150</v>
      </c>
      <c r="S24" s="276">
        <v>150</v>
      </c>
      <c r="T24" s="278">
        <v>150</v>
      </c>
      <c r="U24" s="276">
        <v>200</v>
      </c>
      <c r="V24" s="278">
        <f>R24+S24+T24+U24</f>
        <v>650</v>
      </c>
      <c r="W24" s="279" t="s">
        <v>606</v>
      </c>
      <c r="X24" s="280" t="s">
        <v>337</v>
      </c>
      <c r="Y24" s="281" t="s">
        <v>318</v>
      </c>
      <c r="Z24" s="275"/>
      <c r="AA24" s="542"/>
      <c r="AB24" s="543"/>
    </row>
    <row r="25" spans="1:28" s="238" customFormat="1" ht="19.5" customHeight="1" x14ac:dyDescent="0.15">
      <c r="A25" s="1219"/>
      <c r="B25" s="275"/>
      <c r="C25" s="275"/>
      <c r="D25" s="276">
        <v>114</v>
      </c>
      <c r="E25" s="282" t="s">
        <v>607</v>
      </c>
      <c r="F25" s="285" t="s">
        <v>338</v>
      </c>
      <c r="G25" s="262">
        <f t="shared" si="0"/>
        <v>60</v>
      </c>
      <c r="H25" s="263"/>
      <c r="I25" s="264">
        <v>10</v>
      </c>
      <c r="J25" s="265">
        <f t="shared" si="1"/>
        <v>50</v>
      </c>
      <c r="K25" s="266"/>
      <c r="L25" s="633"/>
      <c r="M25" s="265">
        <v>30</v>
      </c>
      <c r="N25" s="633">
        <v>20</v>
      </c>
      <c r="O25" s="634"/>
      <c r="P25" s="635"/>
      <c r="Q25" s="271">
        <f t="shared" si="2"/>
        <v>60</v>
      </c>
      <c r="R25" s="284">
        <v>6000</v>
      </c>
      <c r="S25" s="285">
        <v>6000</v>
      </c>
      <c r="T25" s="284">
        <v>6000</v>
      </c>
      <c r="U25" s="285">
        <v>6000</v>
      </c>
      <c r="V25" s="286">
        <f>SUM(R25:U25)</f>
        <v>24000</v>
      </c>
      <c r="W25" s="287" t="s">
        <v>321</v>
      </c>
      <c r="X25" s="612" t="s">
        <v>339</v>
      </c>
      <c r="Y25" s="288"/>
      <c r="Z25" s="289"/>
      <c r="AA25" s="542"/>
      <c r="AB25" s="543"/>
    </row>
    <row r="26" spans="1:28" s="238" customFormat="1" ht="19.5" customHeight="1" x14ac:dyDescent="0.15">
      <c r="A26" s="1219"/>
      <c r="B26" s="292"/>
      <c r="C26" s="292"/>
      <c r="D26" s="276">
        <v>115</v>
      </c>
      <c r="E26" s="282" t="s">
        <v>340</v>
      </c>
      <c r="F26" s="285" t="s">
        <v>324</v>
      </c>
      <c r="G26" s="262">
        <f t="shared" si="0"/>
        <v>20</v>
      </c>
      <c r="H26" s="263"/>
      <c r="I26" s="264"/>
      <c r="J26" s="265">
        <f t="shared" si="1"/>
        <v>20</v>
      </c>
      <c r="K26" s="266"/>
      <c r="L26" s="633"/>
      <c r="M26" s="265">
        <v>20</v>
      </c>
      <c r="N26" s="633"/>
      <c r="O26" s="634"/>
      <c r="P26" s="635"/>
      <c r="Q26" s="271">
        <f t="shared" si="2"/>
        <v>20</v>
      </c>
      <c r="R26" s="284">
        <v>20</v>
      </c>
      <c r="S26" s="285">
        <v>20</v>
      </c>
      <c r="T26" s="284">
        <v>20</v>
      </c>
      <c r="U26" s="285">
        <v>20</v>
      </c>
      <c r="V26" s="286">
        <f>SUM(R26:U26)</f>
        <v>80</v>
      </c>
      <c r="W26" s="287"/>
      <c r="X26" s="612" t="s">
        <v>341</v>
      </c>
      <c r="Y26" s="288"/>
      <c r="Z26" s="289"/>
      <c r="AA26" s="542"/>
      <c r="AB26" s="543"/>
    </row>
    <row r="27" spans="1:28" s="238" customFormat="1" ht="19.5" customHeight="1" x14ac:dyDescent="0.15">
      <c r="A27" s="1219"/>
      <c r="B27" s="597"/>
      <c r="C27" s="275" t="s">
        <v>342</v>
      </c>
      <c r="D27" s="276">
        <v>116</v>
      </c>
      <c r="E27" s="290" t="s">
        <v>343</v>
      </c>
      <c r="F27" s="293" t="s">
        <v>716</v>
      </c>
      <c r="G27" s="262">
        <f t="shared" si="0"/>
        <v>20</v>
      </c>
      <c r="H27" s="263">
        <v>5</v>
      </c>
      <c r="I27" s="264"/>
      <c r="J27" s="265">
        <f t="shared" si="1"/>
        <v>15</v>
      </c>
      <c r="K27" s="266">
        <v>5</v>
      </c>
      <c r="L27" s="633"/>
      <c r="M27" s="265"/>
      <c r="N27" s="633">
        <v>10</v>
      </c>
      <c r="O27" s="634"/>
      <c r="P27" s="635"/>
      <c r="Q27" s="271">
        <f t="shared" si="2"/>
        <v>20</v>
      </c>
      <c r="R27" s="294"/>
      <c r="S27" s="293"/>
      <c r="T27" s="294"/>
      <c r="U27" s="293"/>
      <c r="V27" s="295"/>
      <c r="W27" s="296" t="s">
        <v>344</v>
      </c>
      <c r="X27" s="297"/>
      <c r="Y27" s="288"/>
      <c r="Z27" s="289"/>
      <c r="AA27" s="542"/>
      <c r="AB27" s="543"/>
    </row>
    <row r="28" spans="1:28" s="238" customFormat="1" ht="19.5" customHeight="1" x14ac:dyDescent="0.15">
      <c r="A28" s="1219"/>
      <c r="B28" s="597"/>
      <c r="C28" s="275" t="s">
        <v>342</v>
      </c>
      <c r="D28" s="276">
        <v>117</v>
      </c>
      <c r="E28" s="290" t="s">
        <v>345</v>
      </c>
      <c r="F28" s="293" t="s">
        <v>716</v>
      </c>
      <c r="G28" s="262">
        <f t="shared" si="0"/>
        <v>54</v>
      </c>
      <c r="H28" s="263">
        <v>20</v>
      </c>
      <c r="I28" s="264">
        <v>4</v>
      </c>
      <c r="J28" s="265">
        <f t="shared" si="1"/>
        <v>30</v>
      </c>
      <c r="K28" s="266">
        <v>20</v>
      </c>
      <c r="L28" s="633"/>
      <c r="M28" s="265"/>
      <c r="N28" s="633">
        <v>10</v>
      </c>
      <c r="O28" s="634"/>
      <c r="P28" s="635"/>
      <c r="Q28" s="271">
        <f t="shared" si="2"/>
        <v>54</v>
      </c>
      <c r="R28" s="294"/>
      <c r="S28" s="293"/>
      <c r="T28" s="294"/>
      <c r="U28" s="293"/>
      <c r="V28" s="295"/>
      <c r="W28" s="296" t="s">
        <v>608</v>
      </c>
      <c r="X28" s="297"/>
      <c r="Y28" s="288"/>
      <c r="Z28" s="289"/>
      <c r="AA28" s="542"/>
      <c r="AB28" s="543"/>
    </row>
    <row r="29" spans="1:28" s="238" customFormat="1" ht="19.5" customHeight="1" x14ac:dyDescent="0.15">
      <c r="A29" s="1219"/>
      <c r="B29" s="597"/>
      <c r="C29" s="275" t="s">
        <v>342</v>
      </c>
      <c r="D29" s="276">
        <v>118</v>
      </c>
      <c r="E29" s="290" t="s">
        <v>346</v>
      </c>
      <c r="F29" s="293" t="s">
        <v>716</v>
      </c>
      <c r="G29" s="262">
        <f t="shared" si="0"/>
        <v>90</v>
      </c>
      <c r="H29" s="263">
        <v>40</v>
      </c>
      <c r="I29" s="264"/>
      <c r="J29" s="265">
        <f t="shared" si="1"/>
        <v>50</v>
      </c>
      <c r="K29" s="266">
        <v>40</v>
      </c>
      <c r="L29" s="633"/>
      <c r="M29" s="265"/>
      <c r="N29" s="633">
        <v>10</v>
      </c>
      <c r="O29" s="634"/>
      <c r="P29" s="635"/>
      <c r="Q29" s="271">
        <f t="shared" si="2"/>
        <v>90</v>
      </c>
      <c r="R29" s="294"/>
      <c r="S29" s="293"/>
      <c r="T29" s="294"/>
      <c r="U29" s="293"/>
      <c r="V29" s="295"/>
      <c r="W29" s="296" t="s">
        <v>608</v>
      </c>
      <c r="X29" s="297"/>
      <c r="Y29" s="288"/>
      <c r="Z29" s="289"/>
      <c r="AA29" s="542"/>
      <c r="AB29" s="543"/>
    </row>
    <row r="30" spans="1:28" s="238" customFormat="1" ht="19.5" customHeight="1" x14ac:dyDescent="0.15">
      <c r="A30" s="1219"/>
      <c r="B30" s="597"/>
      <c r="C30" s="597" t="s">
        <v>342</v>
      </c>
      <c r="D30" s="259">
        <v>119</v>
      </c>
      <c r="E30" s="290" t="s">
        <v>347</v>
      </c>
      <c r="F30" s="293" t="s">
        <v>716</v>
      </c>
      <c r="G30" s="262">
        <f t="shared" si="0"/>
        <v>64</v>
      </c>
      <c r="H30" s="263">
        <v>25</v>
      </c>
      <c r="I30" s="264">
        <v>4</v>
      </c>
      <c r="J30" s="265">
        <f t="shared" si="1"/>
        <v>35</v>
      </c>
      <c r="K30" s="266">
        <v>25</v>
      </c>
      <c r="L30" s="633"/>
      <c r="M30" s="265"/>
      <c r="N30" s="633">
        <v>10</v>
      </c>
      <c r="O30" s="634"/>
      <c r="P30" s="635"/>
      <c r="Q30" s="271">
        <f t="shared" si="2"/>
        <v>64</v>
      </c>
      <c r="R30" s="294"/>
      <c r="S30" s="293"/>
      <c r="T30" s="294"/>
      <c r="U30" s="293"/>
      <c r="V30" s="295"/>
      <c r="W30" s="296" t="s">
        <v>608</v>
      </c>
      <c r="X30" s="297"/>
      <c r="Y30" s="288"/>
      <c r="Z30" s="289"/>
      <c r="AA30" s="542"/>
      <c r="AB30" s="543"/>
    </row>
    <row r="31" spans="1:28" s="238" customFormat="1" ht="19.5" customHeight="1" x14ac:dyDescent="0.15">
      <c r="A31" s="1219"/>
      <c r="B31" s="597"/>
      <c r="C31" s="597" t="s">
        <v>342</v>
      </c>
      <c r="D31" s="259">
        <v>120</v>
      </c>
      <c r="E31" s="290" t="s">
        <v>609</v>
      </c>
      <c r="F31" s="293" t="s">
        <v>716</v>
      </c>
      <c r="G31" s="262">
        <f t="shared" si="0"/>
        <v>20</v>
      </c>
      <c r="H31" s="263">
        <v>10</v>
      </c>
      <c r="I31" s="264"/>
      <c r="J31" s="265">
        <f t="shared" si="1"/>
        <v>10</v>
      </c>
      <c r="K31" s="266">
        <v>10</v>
      </c>
      <c r="L31" s="633"/>
      <c r="M31" s="265"/>
      <c r="N31" s="633"/>
      <c r="O31" s="634"/>
      <c r="P31" s="635"/>
      <c r="Q31" s="271">
        <f t="shared" si="2"/>
        <v>20</v>
      </c>
      <c r="R31" s="294"/>
      <c r="S31" s="293"/>
      <c r="T31" s="294"/>
      <c r="U31" s="293"/>
      <c r="V31" s="295"/>
      <c r="W31" s="296"/>
      <c r="X31" s="297"/>
      <c r="Y31" s="288"/>
      <c r="Z31" s="289"/>
      <c r="AA31" s="542"/>
      <c r="AB31" s="543"/>
    </row>
    <row r="32" spans="1:28" s="238" customFormat="1" ht="19.5" customHeight="1" x14ac:dyDescent="0.15">
      <c r="A32" s="1219"/>
      <c r="B32" s="597"/>
      <c r="C32" s="597" t="s">
        <v>342</v>
      </c>
      <c r="D32" s="276">
        <v>121</v>
      </c>
      <c r="E32" s="290" t="s">
        <v>583</v>
      </c>
      <c r="F32" s="277" t="s">
        <v>332</v>
      </c>
      <c r="G32" s="262">
        <f t="shared" si="0"/>
        <v>100</v>
      </c>
      <c r="H32" s="263">
        <v>30</v>
      </c>
      <c r="I32" s="264"/>
      <c r="J32" s="265">
        <f t="shared" si="1"/>
        <v>70</v>
      </c>
      <c r="K32" s="266">
        <v>30</v>
      </c>
      <c r="L32" s="633"/>
      <c r="M32" s="265"/>
      <c r="N32" s="633">
        <v>40</v>
      </c>
      <c r="O32" s="634"/>
      <c r="P32" s="635"/>
      <c r="Q32" s="308">
        <f t="shared" si="2"/>
        <v>100</v>
      </c>
      <c r="R32" s="309"/>
      <c r="S32" s="298"/>
      <c r="T32" s="309"/>
      <c r="U32" s="298"/>
      <c r="V32" s="310"/>
      <c r="W32" s="311"/>
      <c r="X32" s="613" t="s">
        <v>584</v>
      </c>
      <c r="Y32" s="281" t="s">
        <v>318</v>
      </c>
      <c r="Z32" s="313"/>
      <c r="AA32" s="544"/>
      <c r="AB32" s="545"/>
    </row>
    <row r="33" spans="1:28" s="238" customFormat="1" ht="19.5" customHeight="1" thickBot="1" x14ac:dyDescent="0.2">
      <c r="A33" s="1228"/>
      <c r="B33" s="597"/>
      <c r="C33" s="597" t="s">
        <v>342</v>
      </c>
      <c r="D33" s="259">
        <v>122</v>
      </c>
      <c r="E33" s="260" t="s">
        <v>610</v>
      </c>
      <c r="F33" s="261" t="s">
        <v>717</v>
      </c>
      <c r="G33" s="262">
        <v>100</v>
      </c>
      <c r="H33" s="263">
        <v>100</v>
      </c>
      <c r="I33" s="264"/>
      <c r="J33" s="265">
        <f t="shared" si="1"/>
        <v>0</v>
      </c>
      <c r="K33" s="266"/>
      <c r="L33" s="633"/>
      <c r="M33" s="265"/>
      <c r="N33" s="633"/>
      <c r="O33" s="634"/>
      <c r="P33" s="635"/>
      <c r="Q33" s="308"/>
      <c r="R33" s="309"/>
      <c r="S33" s="298"/>
      <c r="T33" s="309"/>
      <c r="U33" s="298"/>
      <c r="V33" s="310"/>
      <c r="W33" s="311"/>
      <c r="X33" s="613" t="s">
        <v>742</v>
      </c>
      <c r="Y33" s="384"/>
      <c r="Z33" s="566"/>
      <c r="AA33" s="567"/>
      <c r="AB33" s="568"/>
    </row>
    <row r="34" spans="1:28" s="238" customFormat="1" ht="19.5" customHeight="1" x14ac:dyDescent="0.15">
      <c r="A34" s="1218" t="s">
        <v>612</v>
      </c>
      <c r="B34" s="314"/>
      <c r="C34" s="314"/>
      <c r="D34" s="315">
        <v>201</v>
      </c>
      <c r="E34" s="316" t="s">
        <v>613</v>
      </c>
      <c r="F34" s="317" t="s">
        <v>332</v>
      </c>
      <c r="G34" s="318">
        <f t="shared" si="0"/>
        <v>60</v>
      </c>
      <c r="H34" s="319">
        <v>60</v>
      </c>
      <c r="I34" s="320"/>
      <c r="J34" s="321">
        <f t="shared" si="1"/>
        <v>0</v>
      </c>
      <c r="K34" s="322"/>
      <c r="L34" s="636"/>
      <c r="M34" s="321"/>
      <c r="N34" s="636"/>
      <c r="O34" s="637"/>
      <c r="P34" s="638"/>
      <c r="Q34" s="327">
        <f t="shared" si="2"/>
        <v>60</v>
      </c>
      <c r="R34" s="328">
        <v>60</v>
      </c>
      <c r="S34" s="315">
        <v>60</v>
      </c>
      <c r="T34" s="328">
        <v>60</v>
      </c>
      <c r="U34" s="315">
        <v>60</v>
      </c>
      <c r="V34" s="328">
        <f>R34+S34+T34+U34</f>
        <v>240</v>
      </c>
      <c r="W34" s="329" t="s">
        <v>348</v>
      </c>
      <c r="X34" s="330" t="s">
        <v>349</v>
      </c>
      <c r="Y34" s="331"/>
      <c r="Z34" s="314"/>
      <c r="AA34" s="546"/>
      <c r="AB34" s="547"/>
    </row>
    <row r="35" spans="1:28" s="238" customFormat="1" ht="19.5" customHeight="1" x14ac:dyDescent="0.15">
      <c r="A35" s="1219"/>
      <c r="B35" s="275"/>
      <c r="C35" s="275"/>
      <c r="D35" s="276">
        <v>202</v>
      </c>
      <c r="E35" s="282" t="s">
        <v>350</v>
      </c>
      <c r="F35" s="285" t="s">
        <v>351</v>
      </c>
      <c r="G35" s="262">
        <f t="shared" si="0"/>
        <v>2</v>
      </c>
      <c r="H35" s="263">
        <v>2</v>
      </c>
      <c r="I35" s="264"/>
      <c r="J35" s="265">
        <f t="shared" si="1"/>
        <v>0</v>
      </c>
      <c r="K35" s="266"/>
      <c r="L35" s="633"/>
      <c r="M35" s="265"/>
      <c r="N35" s="633"/>
      <c r="O35" s="634"/>
      <c r="P35" s="635"/>
      <c r="Q35" s="271">
        <f t="shared" si="2"/>
        <v>2</v>
      </c>
      <c r="R35" s="284">
        <v>2</v>
      </c>
      <c r="S35" s="285">
        <v>2</v>
      </c>
      <c r="T35" s="284">
        <v>2</v>
      </c>
      <c r="U35" s="285">
        <v>2</v>
      </c>
      <c r="V35" s="286">
        <f>SUM(R35:U35)</f>
        <v>8</v>
      </c>
      <c r="W35" s="332" t="s">
        <v>352</v>
      </c>
      <c r="X35" s="333" t="s">
        <v>353</v>
      </c>
      <c r="Y35" s="288"/>
      <c r="Z35" s="289"/>
      <c r="AA35" s="542"/>
      <c r="AB35" s="543"/>
    </row>
    <row r="36" spans="1:28" s="238" customFormat="1" ht="19.5" customHeight="1" x14ac:dyDescent="0.15">
      <c r="A36" s="1219"/>
      <c r="B36" s="275"/>
      <c r="C36" s="275"/>
      <c r="D36" s="276">
        <v>203</v>
      </c>
      <c r="E36" s="290" t="s">
        <v>354</v>
      </c>
      <c r="F36" s="277" t="s">
        <v>324</v>
      </c>
      <c r="G36" s="262">
        <f t="shared" si="0"/>
        <v>20</v>
      </c>
      <c r="H36" s="263">
        <v>4</v>
      </c>
      <c r="I36" s="264">
        <v>4</v>
      </c>
      <c r="J36" s="265">
        <f t="shared" si="1"/>
        <v>12</v>
      </c>
      <c r="K36" s="266">
        <v>12</v>
      </c>
      <c r="L36" s="633"/>
      <c r="M36" s="265"/>
      <c r="N36" s="633"/>
      <c r="O36" s="634"/>
      <c r="P36" s="635"/>
      <c r="Q36" s="271">
        <f t="shared" si="2"/>
        <v>20</v>
      </c>
      <c r="R36" s="278">
        <v>20</v>
      </c>
      <c r="S36" s="276">
        <v>20</v>
      </c>
      <c r="T36" s="278">
        <v>20</v>
      </c>
      <c r="U36" s="276">
        <v>20</v>
      </c>
      <c r="V36" s="278">
        <f>R36+S36+T36+U36</f>
        <v>80</v>
      </c>
      <c r="W36" s="279" t="s">
        <v>355</v>
      </c>
      <c r="X36" s="334"/>
      <c r="Y36" s="281" t="s">
        <v>356</v>
      </c>
      <c r="Z36" s="275"/>
      <c r="AA36" s="542"/>
      <c r="AB36" s="543"/>
    </row>
    <row r="37" spans="1:28" s="238" customFormat="1" ht="19.5" customHeight="1" x14ac:dyDescent="0.15">
      <c r="A37" s="1219"/>
      <c r="B37" s="275"/>
      <c r="C37" s="275"/>
      <c r="D37" s="276">
        <v>204</v>
      </c>
      <c r="E37" s="282" t="s">
        <v>614</v>
      </c>
      <c r="F37" s="277" t="s">
        <v>324</v>
      </c>
      <c r="G37" s="262">
        <f t="shared" si="0"/>
        <v>6</v>
      </c>
      <c r="H37" s="263">
        <v>2</v>
      </c>
      <c r="I37" s="264"/>
      <c r="J37" s="265">
        <f t="shared" si="1"/>
        <v>4</v>
      </c>
      <c r="K37" s="266">
        <v>1</v>
      </c>
      <c r="L37" s="633">
        <v>3</v>
      </c>
      <c r="M37" s="265"/>
      <c r="N37" s="633"/>
      <c r="O37" s="634"/>
      <c r="P37" s="635"/>
      <c r="Q37" s="271">
        <f t="shared" si="2"/>
        <v>6</v>
      </c>
      <c r="R37" s="284">
        <v>2</v>
      </c>
      <c r="S37" s="285">
        <v>2</v>
      </c>
      <c r="T37" s="284">
        <v>2</v>
      </c>
      <c r="U37" s="285">
        <v>2</v>
      </c>
      <c r="V37" s="286">
        <f>SUM(R37:U37)</f>
        <v>8</v>
      </c>
      <c r="W37" s="332" t="s">
        <v>357</v>
      </c>
      <c r="X37" s="333" t="s">
        <v>358</v>
      </c>
      <c r="Y37" s="288"/>
      <c r="Z37" s="289"/>
      <c r="AA37" s="542"/>
      <c r="AB37" s="543"/>
    </row>
    <row r="38" spans="1:28" s="238" customFormat="1" ht="19.5" customHeight="1" x14ac:dyDescent="0.15">
      <c r="A38" s="1219"/>
      <c r="B38" s="275"/>
      <c r="C38" s="275"/>
      <c r="D38" s="276">
        <v>205</v>
      </c>
      <c r="E38" s="282" t="s">
        <v>615</v>
      </c>
      <c r="F38" s="277" t="s">
        <v>324</v>
      </c>
      <c r="G38" s="262">
        <f t="shared" si="0"/>
        <v>6</v>
      </c>
      <c r="H38" s="263">
        <v>2</v>
      </c>
      <c r="I38" s="264"/>
      <c r="J38" s="265">
        <f t="shared" si="1"/>
        <v>4</v>
      </c>
      <c r="K38" s="266">
        <v>1</v>
      </c>
      <c r="L38" s="633">
        <v>3</v>
      </c>
      <c r="M38" s="265"/>
      <c r="N38" s="633"/>
      <c r="O38" s="634"/>
      <c r="P38" s="635"/>
      <c r="Q38" s="271">
        <f t="shared" si="2"/>
        <v>6</v>
      </c>
      <c r="R38" s="284">
        <v>2</v>
      </c>
      <c r="S38" s="285">
        <v>2</v>
      </c>
      <c r="T38" s="284">
        <v>2</v>
      </c>
      <c r="U38" s="285">
        <v>2</v>
      </c>
      <c r="V38" s="286">
        <f>SUM(R38:U38)</f>
        <v>8</v>
      </c>
      <c r="W38" s="332" t="s">
        <v>359</v>
      </c>
      <c r="X38" s="333" t="s">
        <v>360</v>
      </c>
      <c r="Y38" s="288"/>
      <c r="Z38" s="289"/>
      <c r="AA38" s="542"/>
      <c r="AB38" s="543"/>
    </row>
    <row r="39" spans="1:28" s="238" customFormat="1" ht="19.5" customHeight="1" x14ac:dyDescent="0.15">
      <c r="A39" s="1219"/>
      <c r="B39" s="275"/>
      <c r="C39" s="275"/>
      <c r="D39" s="276">
        <v>206</v>
      </c>
      <c r="E39" s="282" t="s">
        <v>361</v>
      </c>
      <c r="F39" s="277" t="s">
        <v>324</v>
      </c>
      <c r="G39" s="262">
        <f t="shared" si="0"/>
        <v>40</v>
      </c>
      <c r="H39" s="263">
        <v>10</v>
      </c>
      <c r="I39" s="264"/>
      <c r="J39" s="265">
        <f t="shared" si="1"/>
        <v>30</v>
      </c>
      <c r="K39" s="266"/>
      <c r="L39" s="633">
        <v>10</v>
      </c>
      <c r="M39" s="265"/>
      <c r="N39" s="633"/>
      <c r="O39" s="634">
        <v>10</v>
      </c>
      <c r="P39" s="635">
        <v>10</v>
      </c>
      <c r="Q39" s="271">
        <f t="shared" si="2"/>
        <v>40</v>
      </c>
      <c r="R39" s="284">
        <v>10</v>
      </c>
      <c r="S39" s="285">
        <v>10</v>
      </c>
      <c r="T39" s="284">
        <v>10</v>
      </c>
      <c r="U39" s="285">
        <v>10</v>
      </c>
      <c r="V39" s="286">
        <f>SUM(R39:U39)</f>
        <v>40</v>
      </c>
      <c r="W39" s="287" t="s">
        <v>616</v>
      </c>
      <c r="X39" s="333" t="s">
        <v>362</v>
      </c>
      <c r="Y39" s="288"/>
      <c r="Z39" s="289"/>
      <c r="AA39" s="542"/>
      <c r="AB39" s="543"/>
    </row>
    <row r="40" spans="1:28" s="238" customFormat="1" ht="19.5" customHeight="1" x14ac:dyDescent="0.15">
      <c r="A40" s="1219"/>
      <c r="B40" s="275"/>
      <c r="C40" s="275"/>
      <c r="D40" s="276">
        <v>207</v>
      </c>
      <c r="E40" s="290" t="s">
        <v>617</v>
      </c>
      <c r="F40" s="277" t="s">
        <v>324</v>
      </c>
      <c r="G40" s="262">
        <f t="shared" si="0"/>
        <v>3</v>
      </c>
      <c r="H40" s="263">
        <v>1</v>
      </c>
      <c r="I40" s="264"/>
      <c r="J40" s="265">
        <f t="shared" si="1"/>
        <v>2</v>
      </c>
      <c r="K40" s="266"/>
      <c r="L40" s="633">
        <v>2</v>
      </c>
      <c r="M40" s="265"/>
      <c r="N40" s="633"/>
      <c r="O40" s="634"/>
      <c r="P40" s="635"/>
      <c r="Q40" s="271">
        <f t="shared" si="2"/>
        <v>3</v>
      </c>
      <c r="R40" s="278">
        <v>3</v>
      </c>
      <c r="S40" s="276">
        <v>3</v>
      </c>
      <c r="T40" s="278">
        <v>3</v>
      </c>
      <c r="U40" s="276">
        <v>3</v>
      </c>
      <c r="V40" s="278">
        <f>R40+S40+T40+U40</f>
        <v>12</v>
      </c>
      <c r="W40" s="279" t="s">
        <v>363</v>
      </c>
      <c r="X40" s="334" t="s">
        <v>364</v>
      </c>
      <c r="Y40" s="281" t="s">
        <v>356</v>
      </c>
      <c r="Z40" s="275"/>
      <c r="AA40" s="542"/>
      <c r="AB40" s="543"/>
    </row>
    <row r="41" spans="1:28" s="238" customFormat="1" ht="19.5" customHeight="1" x14ac:dyDescent="0.15">
      <c r="A41" s="1219"/>
      <c r="B41" s="275"/>
      <c r="C41" s="275"/>
      <c r="D41" s="276">
        <v>208</v>
      </c>
      <c r="E41" s="290" t="s">
        <v>365</v>
      </c>
      <c r="F41" s="277" t="s">
        <v>324</v>
      </c>
      <c r="G41" s="262">
        <f t="shared" si="0"/>
        <v>20</v>
      </c>
      <c r="H41" s="263">
        <v>8</v>
      </c>
      <c r="I41" s="264">
        <v>2</v>
      </c>
      <c r="J41" s="265">
        <f t="shared" si="1"/>
        <v>10</v>
      </c>
      <c r="K41" s="266">
        <v>10</v>
      </c>
      <c r="L41" s="633"/>
      <c r="M41" s="265"/>
      <c r="N41" s="633"/>
      <c r="O41" s="634"/>
      <c r="P41" s="635"/>
      <c r="Q41" s="271">
        <f t="shared" si="2"/>
        <v>20</v>
      </c>
      <c r="R41" s="278"/>
      <c r="S41" s="276"/>
      <c r="T41" s="278"/>
      <c r="U41" s="276"/>
      <c r="V41" s="278"/>
      <c r="W41" s="279"/>
      <c r="X41" s="334" t="s">
        <v>366</v>
      </c>
      <c r="Y41" s="281" t="s">
        <v>318</v>
      </c>
      <c r="Z41" s="275" t="s">
        <v>367</v>
      </c>
      <c r="AA41" s="542"/>
      <c r="AB41" s="543"/>
    </row>
    <row r="42" spans="1:28" s="238" customFormat="1" ht="19.5" customHeight="1" x14ac:dyDescent="0.15">
      <c r="A42" s="1219"/>
      <c r="B42" s="275"/>
      <c r="C42" s="275"/>
      <c r="D42" s="276">
        <v>209</v>
      </c>
      <c r="E42" s="290" t="s">
        <v>585</v>
      </c>
      <c r="F42" s="277" t="s">
        <v>332</v>
      </c>
      <c r="G42" s="262">
        <f t="shared" si="0"/>
        <v>300</v>
      </c>
      <c r="H42" s="263">
        <v>50</v>
      </c>
      <c r="I42" s="264">
        <v>20</v>
      </c>
      <c r="J42" s="265">
        <f t="shared" si="1"/>
        <v>230</v>
      </c>
      <c r="K42" s="266">
        <v>150</v>
      </c>
      <c r="L42" s="633"/>
      <c r="M42" s="265"/>
      <c r="N42" s="633">
        <v>80</v>
      </c>
      <c r="O42" s="634"/>
      <c r="P42" s="635"/>
      <c r="Q42" s="271">
        <f t="shared" si="2"/>
        <v>300</v>
      </c>
      <c r="R42" s="278"/>
      <c r="S42" s="276"/>
      <c r="T42" s="278"/>
      <c r="U42" s="276"/>
      <c r="V42" s="278"/>
      <c r="W42" s="279" t="s">
        <v>368</v>
      </c>
      <c r="X42" s="334" t="s">
        <v>369</v>
      </c>
      <c r="Y42" s="281"/>
      <c r="Z42" s="275" t="s">
        <v>370</v>
      </c>
      <c r="AA42" s="542"/>
      <c r="AB42" s="543"/>
    </row>
    <row r="43" spans="1:28" s="238" customFormat="1" ht="19.5" customHeight="1" x14ac:dyDescent="0.15">
      <c r="A43" s="1219"/>
      <c r="B43" s="275"/>
      <c r="C43" s="275"/>
      <c r="D43" s="276">
        <v>210</v>
      </c>
      <c r="E43" s="282" t="s">
        <v>618</v>
      </c>
      <c r="F43" s="285" t="s">
        <v>324</v>
      </c>
      <c r="G43" s="262">
        <f t="shared" si="0"/>
        <v>4</v>
      </c>
      <c r="H43" s="263">
        <v>2</v>
      </c>
      <c r="I43" s="264"/>
      <c r="J43" s="265">
        <f t="shared" si="1"/>
        <v>2</v>
      </c>
      <c r="K43" s="266"/>
      <c r="L43" s="633">
        <v>2</v>
      </c>
      <c r="M43" s="265"/>
      <c r="N43" s="633"/>
      <c r="O43" s="634"/>
      <c r="P43" s="635"/>
      <c r="Q43" s="271">
        <f t="shared" si="2"/>
        <v>4</v>
      </c>
      <c r="R43" s="284">
        <v>2</v>
      </c>
      <c r="S43" s="285">
        <v>2</v>
      </c>
      <c r="T43" s="284">
        <v>2</v>
      </c>
      <c r="U43" s="285">
        <v>2</v>
      </c>
      <c r="V43" s="286">
        <f>SUM(R43:U43)</f>
        <v>8</v>
      </c>
      <c r="W43" s="287" t="s">
        <v>371</v>
      </c>
      <c r="X43" s="333" t="s">
        <v>372</v>
      </c>
      <c r="Y43" s="288"/>
      <c r="Z43" s="289"/>
      <c r="AA43" s="542"/>
      <c r="AB43" s="543"/>
    </row>
    <row r="44" spans="1:28" s="238" customFormat="1" ht="19.5" customHeight="1" x14ac:dyDescent="0.15">
      <c r="A44" s="1219"/>
      <c r="B44" s="275"/>
      <c r="C44" s="275"/>
      <c r="D44" s="276">
        <v>211</v>
      </c>
      <c r="E44" s="335" t="s">
        <v>373</v>
      </c>
      <c r="F44" s="285" t="s">
        <v>324</v>
      </c>
      <c r="G44" s="262">
        <f t="shared" si="0"/>
        <v>4</v>
      </c>
      <c r="H44" s="263"/>
      <c r="I44" s="264">
        <v>2</v>
      </c>
      <c r="J44" s="265">
        <f t="shared" si="1"/>
        <v>2</v>
      </c>
      <c r="K44" s="266">
        <v>2</v>
      </c>
      <c r="L44" s="633"/>
      <c r="M44" s="265"/>
      <c r="N44" s="633"/>
      <c r="O44" s="634"/>
      <c r="P44" s="635"/>
      <c r="Q44" s="271">
        <f t="shared" si="2"/>
        <v>4</v>
      </c>
      <c r="R44" s="284">
        <v>4</v>
      </c>
      <c r="S44" s="285">
        <v>4</v>
      </c>
      <c r="T44" s="284">
        <v>4</v>
      </c>
      <c r="U44" s="285">
        <v>4</v>
      </c>
      <c r="V44" s="286">
        <f>SUM(R44:U44)</f>
        <v>16</v>
      </c>
      <c r="W44" s="287"/>
      <c r="X44" s="333" t="s">
        <v>374</v>
      </c>
      <c r="Y44" s="336"/>
      <c r="Z44" s="337"/>
      <c r="AA44" s="542"/>
      <c r="AB44" s="543"/>
    </row>
    <row r="45" spans="1:28" s="238" customFormat="1" ht="19.5" customHeight="1" x14ac:dyDescent="0.15">
      <c r="A45" s="1219"/>
      <c r="B45" s="275"/>
      <c r="C45" s="275"/>
      <c r="D45" s="276">
        <v>212</v>
      </c>
      <c r="E45" s="290" t="s">
        <v>375</v>
      </c>
      <c r="F45" s="277" t="s">
        <v>376</v>
      </c>
      <c r="G45" s="262">
        <f t="shared" si="0"/>
        <v>5</v>
      </c>
      <c r="H45" s="263"/>
      <c r="I45" s="264"/>
      <c r="J45" s="265">
        <f t="shared" si="1"/>
        <v>5</v>
      </c>
      <c r="K45" s="266">
        <v>5</v>
      </c>
      <c r="L45" s="633"/>
      <c r="M45" s="265"/>
      <c r="N45" s="633"/>
      <c r="O45" s="634"/>
      <c r="P45" s="635"/>
      <c r="Q45" s="271">
        <f t="shared" si="2"/>
        <v>5</v>
      </c>
      <c r="R45" s="278">
        <v>5</v>
      </c>
      <c r="S45" s="276">
        <v>5</v>
      </c>
      <c r="T45" s="278">
        <v>5</v>
      </c>
      <c r="U45" s="276">
        <v>5</v>
      </c>
      <c r="V45" s="278">
        <f>R45+S45+T45+U45</f>
        <v>20</v>
      </c>
      <c r="W45" s="279"/>
      <c r="X45" s="334" t="s">
        <v>377</v>
      </c>
      <c r="Y45" s="281"/>
      <c r="Z45" s="275"/>
      <c r="AA45" s="542"/>
      <c r="AB45" s="543"/>
    </row>
    <row r="46" spans="1:28" s="238" customFormat="1" ht="19.5" customHeight="1" x14ac:dyDescent="0.15">
      <c r="A46" s="1219"/>
      <c r="B46" s="275"/>
      <c r="C46" s="275"/>
      <c r="D46" s="276">
        <v>213</v>
      </c>
      <c r="E46" s="290" t="s">
        <v>378</v>
      </c>
      <c r="F46" s="277" t="s">
        <v>324</v>
      </c>
      <c r="G46" s="262">
        <f t="shared" si="0"/>
        <v>3</v>
      </c>
      <c r="H46" s="263"/>
      <c r="I46" s="264"/>
      <c r="J46" s="265">
        <f t="shared" si="1"/>
        <v>3</v>
      </c>
      <c r="K46" s="266">
        <v>3</v>
      </c>
      <c r="L46" s="633"/>
      <c r="M46" s="265"/>
      <c r="N46" s="633"/>
      <c r="O46" s="634"/>
      <c r="P46" s="635"/>
      <c r="Q46" s="271">
        <f t="shared" si="2"/>
        <v>3</v>
      </c>
      <c r="R46" s="278">
        <v>3</v>
      </c>
      <c r="S46" s="276">
        <v>3</v>
      </c>
      <c r="T46" s="278">
        <v>4</v>
      </c>
      <c r="U46" s="276">
        <v>3</v>
      </c>
      <c r="V46" s="278">
        <f>R46+S46+T46+U46</f>
        <v>13</v>
      </c>
      <c r="W46" s="279"/>
      <c r="X46" s="334" t="s">
        <v>379</v>
      </c>
      <c r="Y46" s="281"/>
      <c r="Z46" s="275"/>
      <c r="AA46" s="542"/>
      <c r="AB46" s="543"/>
    </row>
    <row r="47" spans="1:28" s="238" customFormat="1" ht="19.5" customHeight="1" x14ac:dyDescent="0.15">
      <c r="A47" s="1219"/>
      <c r="B47" s="275"/>
      <c r="C47" s="275"/>
      <c r="D47" s="276">
        <v>214</v>
      </c>
      <c r="E47" s="282" t="s">
        <v>380</v>
      </c>
      <c r="F47" s="285" t="s">
        <v>324</v>
      </c>
      <c r="G47" s="262">
        <f t="shared" si="0"/>
        <v>2</v>
      </c>
      <c r="H47" s="263"/>
      <c r="I47" s="264"/>
      <c r="J47" s="265">
        <f t="shared" si="1"/>
        <v>2</v>
      </c>
      <c r="K47" s="266">
        <v>2</v>
      </c>
      <c r="L47" s="633"/>
      <c r="M47" s="265"/>
      <c r="N47" s="633"/>
      <c r="O47" s="634"/>
      <c r="P47" s="635"/>
      <c r="Q47" s="271">
        <f t="shared" si="2"/>
        <v>2</v>
      </c>
      <c r="R47" s="284">
        <v>2</v>
      </c>
      <c r="S47" s="285">
        <v>2</v>
      </c>
      <c r="T47" s="284">
        <v>2</v>
      </c>
      <c r="U47" s="285">
        <v>2</v>
      </c>
      <c r="V47" s="286">
        <f>SUM(R47:U47)</f>
        <v>8</v>
      </c>
      <c r="W47" s="332"/>
      <c r="X47" s="333" t="s">
        <v>381</v>
      </c>
      <c r="Y47" s="288"/>
      <c r="Z47" s="289"/>
      <c r="AA47" s="542"/>
      <c r="AB47" s="543"/>
    </row>
    <row r="48" spans="1:28" s="238" customFormat="1" ht="19.5" customHeight="1" x14ac:dyDescent="0.15">
      <c r="A48" s="1219"/>
      <c r="B48" s="275"/>
      <c r="C48" s="275"/>
      <c r="D48" s="276">
        <v>215</v>
      </c>
      <c r="E48" s="282" t="s">
        <v>382</v>
      </c>
      <c r="F48" s="285" t="s">
        <v>324</v>
      </c>
      <c r="G48" s="262">
        <f t="shared" si="0"/>
        <v>1</v>
      </c>
      <c r="H48" s="263"/>
      <c r="I48" s="264"/>
      <c r="J48" s="265">
        <f t="shared" si="1"/>
        <v>1</v>
      </c>
      <c r="K48" s="266">
        <v>1</v>
      </c>
      <c r="L48" s="633"/>
      <c r="M48" s="265"/>
      <c r="N48" s="633"/>
      <c r="O48" s="634"/>
      <c r="P48" s="635"/>
      <c r="Q48" s="271">
        <f t="shared" si="2"/>
        <v>1</v>
      </c>
      <c r="R48" s="284">
        <v>1</v>
      </c>
      <c r="S48" s="285">
        <v>1</v>
      </c>
      <c r="T48" s="284">
        <v>1</v>
      </c>
      <c r="U48" s="285">
        <v>1</v>
      </c>
      <c r="V48" s="286">
        <f>SUM(R48:U48)</f>
        <v>4</v>
      </c>
      <c r="W48" s="287" t="s">
        <v>383</v>
      </c>
      <c r="X48" s="333" t="s">
        <v>384</v>
      </c>
      <c r="Y48" s="288"/>
      <c r="Z48" s="289"/>
      <c r="AA48" s="542"/>
      <c r="AB48" s="543"/>
    </row>
    <row r="49" spans="1:28" s="238" customFormat="1" ht="19.5" customHeight="1" x14ac:dyDescent="0.15">
      <c r="A49" s="1219"/>
      <c r="B49" s="275"/>
      <c r="C49" s="275"/>
      <c r="D49" s="276">
        <v>216</v>
      </c>
      <c r="E49" s="335" t="s">
        <v>385</v>
      </c>
      <c r="F49" s="285" t="s">
        <v>324</v>
      </c>
      <c r="G49" s="262">
        <f t="shared" si="0"/>
        <v>2</v>
      </c>
      <c r="H49" s="263"/>
      <c r="I49" s="264"/>
      <c r="J49" s="265">
        <f t="shared" si="1"/>
        <v>2</v>
      </c>
      <c r="K49" s="266">
        <v>2</v>
      </c>
      <c r="L49" s="633"/>
      <c r="M49" s="265"/>
      <c r="N49" s="633"/>
      <c r="O49" s="634"/>
      <c r="P49" s="635"/>
      <c r="Q49" s="271">
        <f t="shared" si="2"/>
        <v>2</v>
      </c>
      <c r="R49" s="284">
        <v>2</v>
      </c>
      <c r="S49" s="285">
        <v>2</v>
      </c>
      <c r="T49" s="284">
        <v>2</v>
      </c>
      <c r="U49" s="285">
        <v>2</v>
      </c>
      <c r="V49" s="286">
        <f>SUM(R49:U49)</f>
        <v>8</v>
      </c>
      <c r="W49" s="287"/>
      <c r="X49" s="333" t="s">
        <v>386</v>
      </c>
      <c r="Y49" s="336"/>
      <c r="Z49" s="337"/>
      <c r="AA49" s="542"/>
      <c r="AB49" s="543"/>
    </row>
    <row r="50" spans="1:28" s="238" customFormat="1" ht="19.5" customHeight="1" x14ac:dyDescent="0.15">
      <c r="A50" s="1219"/>
      <c r="B50" s="275"/>
      <c r="C50" s="275" t="s">
        <v>387</v>
      </c>
      <c r="D50" s="276">
        <v>217</v>
      </c>
      <c r="E50" s="282" t="s">
        <v>619</v>
      </c>
      <c r="F50" s="285" t="s">
        <v>351</v>
      </c>
      <c r="G50" s="262">
        <f t="shared" si="0"/>
        <v>2</v>
      </c>
      <c r="H50" s="263"/>
      <c r="I50" s="264"/>
      <c r="J50" s="265">
        <f t="shared" si="1"/>
        <v>2</v>
      </c>
      <c r="K50" s="266">
        <v>2</v>
      </c>
      <c r="L50" s="633"/>
      <c r="M50" s="265"/>
      <c r="N50" s="633"/>
      <c r="O50" s="634"/>
      <c r="P50" s="635"/>
      <c r="Q50" s="271">
        <f t="shared" si="2"/>
        <v>2</v>
      </c>
      <c r="R50" s="284">
        <v>2</v>
      </c>
      <c r="S50" s="285">
        <v>2</v>
      </c>
      <c r="T50" s="284">
        <v>2</v>
      </c>
      <c r="U50" s="285">
        <v>2</v>
      </c>
      <c r="V50" s="286">
        <f>SUM(R50:U50)</f>
        <v>8</v>
      </c>
      <c r="W50" s="287" t="s">
        <v>620</v>
      </c>
      <c r="X50" s="333" t="s">
        <v>388</v>
      </c>
      <c r="Y50" s="288"/>
      <c r="Z50" s="289"/>
      <c r="AA50" s="542"/>
      <c r="AB50" s="543"/>
    </row>
    <row r="51" spans="1:28" s="238" customFormat="1" ht="19.5" customHeight="1" x14ac:dyDescent="0.15">
      <c r="A51" s="1219"/>
      <c r="B51" s="275" t="s">
        <v>389</v>
      </c>
      <c r="C51" s="275" t="s">
        <v>387</v>
      </c>
      <c r="D51" s="276">
        <v>218</v>
      </c>
      <c r="E51" s="282" t="s">
        <v>710</v>
      </c>
      <c r="F51" s="285" t="s">
        <v>351</v>
      </c>
      <c r="G51" s="262">
        <f t="shared" si="0"/>
        <v>4</v>
      </c>
      <c r="H51" s="263">
        <v>2</v>
      </c>
      <c r="I51" s="264"/>
      <c r="J51" s="265">
        <f t="shared" si="1"/>
        <v>2</v>
      </c>
      <c r="K51" s="266">
        <v>2</v>
      </c>
      <c r="L51" s="633"/>
      <c r="M51" s="265"/>
      <c r="N51" s="633"/>
      <c r="O51" s="634"/>
      <c r="P51" s="635"/>
      <c r="Q51" s="271">
        <f t="shared" si="2"/>
        <v>4</v>
      </c>
      <c r="R51" s="284">
        <v>2</v>
      </c>
      <c r="S51" s="285">
        <v>2</v>
      </c>
      <c r="T51" s="284">
        <v>2</v>
      </c>
      <c r="U51" s="285">
        <v>2</v>
      </c>
      <c r="V51" s="286">
        <f>SUM(R51:U51)</f>
        <v>8</v>
      </c>
      <c r="W51" s="287"/>
      <c r="X51" s="333" t="s">
        <v>621</v>
      </c>
      <c r="Y51" s="288"/>
      <c r="Z51" s="289"/>
      <c r="AA51" s="542"/>
      <c r="AB51" s="543"/>
    </row>
    <row r="52" spans="1:28" s="238" customFormat="1" ht="19.5" customHeight="1" x14ac:dyDescent="0.15">
      <c r="A52" s="1219"/>
      <c r="B52" s="275"/>
      <c r="C52" s="275"/>
      <c r="D52" s="276">
        <v>219</v>
      </c>
      <c r="E52" s="290" t="s">
        <v>390</v>
      </c>
      <c r="F52" s="277" t="s">
        <v>324</v>
      </c>
      <c r="G52" s="262">
        <f t="shared" si="0"/>
        <v>2</v>
      </c>
      <c r="H52" s="263"/>
      <c r="I52" s="264">
        <v>2</v>
      </c>
      <c r="J52" s="265">
        <f t="shared" si="1"/>
        <v>0</v>
      </c>
      <c r="K52" s="266"/>
      <c r="L52" s="633"/>
      <c r="M52" s="265"/>
      <c r="N52" s="633"/>
      <c r="O52" s="634"/>
      <c r="P52" s="635"/>
      <c r="Q52" s="271">
        <f t="shared" si="2"/>
        <v>2</v>
      </c>
      <c r="R52" s="278">
        <v>2</v>
      </c>
      <c r="S52" s="276">
        <v>2</v>
      </c>
      <c r="T52" s="278">
        <v>2</v>
      </c>
      <c r="U52" s="276">
        <v>2</v>
      </c>
      <c r="V52" s="278">
        <f>R52+S52+T52+U52</f>
        <v>8</v>
      </c>
      <c r="W52" s="279" t="s">
        <v>622</v>
      </c>
      <c r="X52" s="334" t="s">
        <v>391</v>
      </c>
      <c r="Y52" s="281"/>
      <c r="Z52" s="275"/>
      <c r="AA52" s="542"/>
      <c r="AB52" s="543"/>
    </row>
    <row r="53" spans="1:28" s="238" customFormat="1" ht="19.5" customHeight="1" x14ac:dyDescent="0.15">
      <c r="A53" s="1219"/>
      <c r="B53" s="275"/>
      <c r="C53" s="275"/>
      <c r="D53" s="276">
        <v>220</v>
      </c>
      <c r="E53" s="290" t="s">
        <v>392</v>
      </c>
      <c r="F53" s="277" t="s">
        <v>324</v>
      </c>
      <c r="G53" s="262">
        <f t="shared" si="0"/>
        <v>2</v>
      </c>
      <c r="H53" s="263"/>
      <c r="I53" s="264">
        <v>2</v>
      </c>
      <c r="J53" s="265">
        <f t="shared" si="1"/>
        <v>0</v>
      </c>
      <c r="K53" s="266"/>
      <c r="L53" s="633"/>
      <c r="M53" s="265"/>
      <c r="N53" s="633"/>
      <c r="O53" s="634"/>
      <c r="P53" s="635"/>
      <c r="Q53" s="271">
        <f t="shared" si="2"/>
        <v>2</v>
      </c>
      <c r="R53" s="278">
        <v>2</v>
      </c>
      <c r="S53" s="276">
        <v>2</v>
      </c>
      <c r="T53" s="278">
        <v>2</v>
      </c>
      <c r="U53" s="276">
        <v>2</v>
      </c>
      <c r="V53" s="278">
        <f>R53+S53+T53+U53</f>
        <v>8</v>
      </c>
      <c r="W53" s="279"/>
      <c r="X53" s="334" t="s">
        <v>393</v>
      </c>
      <c r="Y53" s="281"/>
      <c r="Z53" s="275"/>
      <c r="AA53" s="542"/>
      <c r="AB53" s="543"/>
    </row>
    <row r="54" spans="1:28" s="238" customFormat="1" ht="19.5" customHeight="1" x14ac:dyDescent="0.15">
      <c r="A54" s="1219"/>
      <c r="B54" s="275"/>
      <c r="C54" s="275"/>
      <c r="D54" s="276">
        <v>221</v>
      </c>
      <c r="E54" s="290" t="s">
        <v>394</v>
      </c>
      <c r="F54" s="277" t="s">
        <v>324</v>
      </c>
      <c r="G54" s="262">
        <f t="shared" si="0"/>
        <v>2</v>
      </c>
      <c r="H54" s="263"/>
      <c r="I54" s="264"/>
      <c r="J54" s="265">
        <f t="shared" si="1"/>
        <v>2</v>
      </c>
      <c r="K54" s="266"/>
      <c r="L54" s="633">
        <v>1</v>
      </c>
      <c r="M54" s="265"/>
      <c r="N54" s="633">
        <v>1</v>
      </c>
      <c r="O54" s="634"/>
      <c r="P54" s="635"/>
      <c r="Q54" s="271">
        <f t="shared" si="2"/>
        <v>2</v>
      </c>
      <c r="R54" s="291">
        <v>2</v>
      </c>
      <c r="S54" s="338"/>
      <c r="T54" s="339"/>
      <c r="U54" s="338"/>
      <c r="V54" s="291">
        <f>R54+S54+T54+U54</f>
        <v>2</v>
      </c>
      <c r="W54" s="279" t="s">
        <v>623</v>
      </c>
      <c r="X54" s="340" t="s">
        <v>395</v>
      </c>
      <c r="Y54" s="281" t="s">
        <v>396</v>
      </c>
      <c r="Z54" s="275"/>
      <c r="AA54" s="542"/>
      <c r="AB54" s="543"/>
    </row>
    <row r="55" spans="1:28" s="238" customFormat="1" ht="19.5" customHeight="1" x14ac:dyDescent="0.15">
      <c r="A55" s="1219"/>
      <c r="B55" s="275"/>
      <c r="C55" s="275"/>
      <c r="D55" s="276">
        <v>222</v>
      </c>
      <c r="E55" s="290" t="s">
        <v>397</v>
      </c>
      <c r="F55" s="277" t="s">
        <v>324</v>
      </c>
      <c r="G55" s="262">
        <f t="shared" si="0"/>
        <v>5</v>
      </c>
      <c r="H55" s="263"/>
      <c r="I55" s="264">
        <v>2</v>
      </c>
      <c r="J55" s="265">
        <f t="shared" si="1"/>
        <v>3</v>
      </c>
      <c r="K55" s="266">
        <v>2</v>
      </c>
      <c r="L55" s="633">
        <v>1</v>
      </c>
      <c r="M55" s="265"/>
      <c r="N55" s="633"/>
      <c r="O55" s="634"/>
      <c r="P55" s="635"/>
      <c r="Q55" s="271">
        <f t="shared" si="2"/>
        <v>5</v>
      </c>
      <c r="R55" s="341">
        <v>5</v>
      </c>
      <c r="S55" s="277">
        <v>5</v>
      </c>
      <c r="T55" s="291">
        <v>7</v>
      </c>
      <c r="U55" s="277">
        <v>2</v>
      </c>
      <c r="V55" s="291">
        <f>R55+S55+T55+U55</f>
        <v>19</v>
      </c>
      <c r="W55" s="279"/>
      <c r="X55" s="340" t="s">
        <v>398</v>
      </c>
      <c r="Y55" s="281"/>
      <c r="Z55" s="275"/>
      <c r="AA55" s="542"/>
      <c r="AB55" s="543"/>
    </row>
    <row r="56" spans="1:28" s="238" customFormat="1" ht="19.5" customHeight="1" x14ac:dyDescent="0.15">
      <c r="A56" s="1219"/>
      <c r="B56" s="275"/>
      <c r="C56" s="275"/>
      <c r="D56" s="276">
        <v>223</v>
      </c>
      <c r="E56" s="290" t="s">
        <v>399</v>
      </c>
      <c r="F56" s="277" t="s">
        <v>324</v>
      </c>
      <c r="G56" s="262">
        <f t="shared" si="0"/>
        <v>6</v>
      </c>
      <c r="H56" s="263"/>
      <c r="I56" s="264">
        <v>2</v>
      </c>
      <c r="J56" s="265">
        <f t="shared" si="1"/>
        <v>4</v>
      </c>
      <c r="K56" s="266">
        <v>4</v>
      </c>
      <c r="L56" s="633"/>
      <c r="M56" s="265"/>
      <c r="N56" s="633"/>
      <c r="O56" s="634"/>
      <c r="P56" s="635"/>
      <c r="Q56" s="271">
        <f t="shared" si="2"/>
        <v>6</v>
      </c>
      <c r="R56" s="341"/>
      <c r="S56" s="277"/>
      <c r="T56" s="291"/>
      <c r="U56" s="277"/>
      <c r="V56" s="291"/>
      <c r="W56" s="279" t="s">
        <v>624</v>
      </c>
      <c r="X56" s="340" t="s">
        <v>400</v>
      </c>
      <c r="Y56" s="281"/>
      <c r="Z56" s="275"/>
      <c r="AA56" s="542"/>
      <c r="AB56" s="543"/>
    </row>
    <row r="57" spans="1:28" s="238" customFormat="1" ht="19.5" customHeight="1" x14ac:dyDescent="0.15">
      <c r="A57" s="1219"/>
      <c r="B57" s="275"/>
      <c r="C57" s="275" t="s">
        <v>625</v>
      </c>
      <c r="D57" s="276">
        <v>224</v>
      </c>
      <c r="E57" s="290" t="s">
        <v>586</v>
      </c>
      <c r="F57" s="277" t="s">
        <v>324</v>
      </c>
      <c r="G57" s="262">
        <f t="shared" si="0"/>
        <v>4</v>
      </c>
      <c r="H57" s="263">
        <v>2</v>
      </c>
      <c r="I57" s="264"/>
      <c r="J57" s="265">
        <f t="shared" si="1"/>
        <v>2</v>
      </c>
      <c r="K57" s="266">
        <v>2</v>
      </c>
      <c r="L57" s="633"/>
      <c r="M57" s="265"/>
      <c r="N57" s="633"/>
      <c r="O57" s="634"/>
      <c r="P57" s="635"/>
      <c r="Q57" s="271">
        <f t="shared" si="2"/>
        <v>4</v>
      </c>
      <c r="R57" s="341"/>
      <c r="S57" s="277"/>
      <c r="T57" s="291"/>
      <c r="U57" s="277"/>
      <c r="V57" s="291"/>
      <c r="W57" s="279"/>
      <c r="X57" s="340" t="s">
        <v>401</v>
      </c>
      <c r="Y57" s="281"/>
      <c r="Z57" s="275"/>
      <c r="AA57" s="542"/>
      <c r="AB57" s="543"/>
    </row>
    <row r="58" spans="1:28" s="238" customFormat="1" ht="19.5" customHeight="1" x14ac:dyDescent="0.15">
      <c r="A58" s="1219"/>
      <c r="B58" s="275"/>
      <c r="C58" s="275" t="s">
        <v>625</v>
      </c>
      <c r="D58" s="276">
        <v>225</v>
      </c>
      <c r="E58" s="290" t="s">
        <v>587</v>
      </c>
      <c r="F58" s="277" t="s">
        <v>324</v>
      </c>
      <c r="G58" s="262">
        <f t="shared" si="0"/>
        <v>0</v>
      </c>
      <c r="H58" s="263"/>
      <c r="I58" s="264"/>
      <c r="J58" s="265">
        <f t="shared" si="1"/>
        <v>0</v>
      </c>
      <c r="K58" s="266"/>
      <c r="L58" s="633"/>
      <c r="M58" s="265"/>
      <c r="N58" s="633"/>
      <c r="O58" s="634"/>
      <c r="P58" s="635"/>
      <c r="Q58" s="271">
        <f t="shared" si="2"/>
        <v>0</v>
      </c>
      <c r="R58" s="341"/>
      <c r="S58" s="277"/>
      <c r="T58" s="291"/>
      <c r="U58" s="277"/>
      <c r="V58" s="291"/>
      <c r="W58" s="279"/>
      <c r="X58" s="340"/>
      <c r="Y58" s="281"/>
      <c r="Z58" s="275"/>
      <c r="AA58" s="542"/>
      <c r="AB58" s="543"/>
    </row>
    <row r="59" spans="1:28" s="238" customFormat="1" ht="19.5" customHeight="1" x14ac:dyDescent="0.15">
      <c r="A59" s="1219"/>
      <c r="B59" s="275"/>
      <c r="C59" s="275"/>
      <c r="D59" s="276">
        <v>226</v>
      </c>
      <c r="E59" s="282" t="s">
        <v>402</v>
      </c>
      <c r="F59" s="285" t="s">
        <v>324</v>
      </c>
      <c r="G59" s="262">
        <f t="shared" si="0"/>
        <v>2</v>
      </c>
      <c r="H59" s="263"/>
      <c r="I59" s="264"/>
      <c r="J59" s="265">
        <f t="shared" si="1"/>
        <v>2</v>
      </c>
      <c r="K59" s="266"/>
      <c r="L59" s="633">
        <v>1</v>
      </c>
      <c r="M59" s="265">
        <v>1</v>
      </c>
      <c r="N59" s="633"/>
      <c r="O59" s="634"/>
      <c r="P59" s="635"/>
      <c r="Q59" s="271">
        <f t="shared" si="2"/>
        <v>2</v>
      </c>
      <c r="R59" s="284">
        <v>1</v>
      </c>
      <c r="S59" s="285">
        <v>1</v>
      </c>
      <c r="T59" s="284">
        <v>1</v>
      </c>
      <c r="U59" s="285">
        <v>1</v>
      </c>
      <c r="V59" s="286">
        <f>SUM(R59:U59)</f>
        <v>4</v>
      </c>
      <c r="W59" s="287"/>
      <c r="X59" s="333"/>
      <c r="Y59" s="288" t="s">
        <v>356</v>
      </c>
      <c r="Z59" s="289"/>
      <c r="AA59" s="542"/>
      <c r="AB59" s="543"/>
    </row>
    <row r="60" spans="1:28" s="238" customFormat="1" ht="19.5" customHeight="1" x14ac:dyDescent="0.15">
      <c r="A60" s="1219"/>
      <c r="B60" s="275"/>
      <c r="C60" s="275"/>
      <c r="D60" s="276">
        <v>227</v>
      </c>
      <c r="E60" s="290" t="s">
        <v>403</v>
      </c>
      <c r="F60" s="277" t="s">
        <v>324</v>
      </c>
      <c r="G60" s="262">
        <f t="shared" si="0"/>
        <v>2</v>
      </c>
      <c r="H60" s="263"/>
      <c r="I60" s="264">
        <v>2</v>
      </c>
      <c r="J60" s="265">
        <f t="shared" si="1"/>
        <v>0</v>
      </c>
      <c r="K60" s="266"/>
      <c r="L60" s="633"/>
      <c r="M60" s="265"/>
      <c r="N60" s="633"/>
      <c r="O60" s="634"/>
      <c r="P60" s="635"/>
      <c r="Q60" s="271">
        <f t="shared" si="2"/>
        <v>2</v>
      </c>
      <c r="R60" s="291">
        <v>2</v>
      </c>
      <c r="S60" s="277">
        <v>3</v>
      </c>
      <c r="T60" s="291">
        <v>2</v>
      </c>
      <c r="U60" s="277">
        <v>2</v>
      </c>
      <c r="V60" s="291">
        <f>R60+S60+T60+U60</f>
        <v>9</v>
      </c>
      <c r="W60" s="279" t="s">
        <v>626</v>
      </c>
      <c r="X60" s="340" t="s">
        <v>404</v>
      </c>
      <c r="Y60" s="281"/>
      <c r="Z60" s="275"/>
      <c r="AA60" s="542"/>
      <c r="AB60" s="543"/>
    </row>
    <row r="61" spans="1:28" s="238" customFormat="1" ht="19.5" customHeight="1" x14ac:dyDescent="0.15">
      <c r="A61" s="1219"/>
      <c r="B61" s="275"/>
      <c r="C61" s="275"/>
      <c r="D61" s="276">
        <v>228</v>
      </c>
      <c r="E61" s="290" t="s">
        <v>627</v>
      </c>
      <c r="F61" s="277" t="s">
        <v>324</v>
      </c>
      <c r="G61" s="262">
        <f t="shared" si="0"/>
        <v>30</v>
      </c>
      <c r="H61" s="263"/>
      <c r="I61" s="264"/>
      <c r="J61" s="265">
        <f t="shared" si="1"/>
        <v>30</v>
      </c>
      <c r="K61" s="266"/>
      <c r="L61" s="633"/>
      <c r="M61" s="265"/>
      <c r="N61" s="633">
        <v>30</v>
      </c>
      <c r="O61" s="634"/>
      <c r="P61" s="635"/>
      <c r="Q61" s="271">
        <f t="shared" si="2"/>
        <v>30</v>
      </c>
      <c r="R61" s="278">
        <v>30</v>
      </c>
      <c r="S61" s="276">
        <v>30</v>
      </c>
      <c r="T61" s="278">
        <v>30</v>
      </c>
      <c r="U61" s="276">
        <v>30</v>
      </c>
      <c r="V61" s="278">
        <f>R61+S61+T61+U61</f>
        <v>120</v>
      </c>
      <c r="W61" s="279"/>
      <c r="X61" s="334" t="s">
        <v>720</v>
      </c>
      <c r="Y61" s="281"/>
      <c r="Z61" s="275"/>
      <c r="AA61" s="542"/>
      <c r="AB61" s="543"/>
    </row>
    <row r="62" spans="1:28" s="238" customFormat="1" ht="19.5" customHeight="1" x14ac:dyDescent="0.15">
      <c r="A62" s="1219"/>
      <c r="B62" s="275"/>
      <c r="C62" s="275" t="s">
        <v>387</v>
      </c>
      <c r="D62" s="276">
        <v>229</v>
      </c>
      <c r="E62" s="282" t="s">
        <v>588</v>
      </c>
      <c r="F62" s="285" t="s">
        <v>332</v>
      </c>
      <c r="G62" s="262">
        <f t="shared" si="0"/>
        <v>100</v>
      </c>
      <c r="H62" s="263"/>
      <c r="I62" s="264"/>
      <c r="J62" s="265">
        <f t="shared" si="1"/>
        <v>100</v>
      </c>
      <c r="K62" s="266">
        <v>100</v>
      </c>
      <c r="L62" s="633"/>
      <c r="M62" s="265"/>
      <c r="N62" s="633"/>
      <c r="O62" s="634"/>
      <c r="P62" s="635"/>
      <c r="Q62" s="271">
        <f t="shared" si="2"/>
        <v>100</v>
      </c>
      <c r="R62" s="284">
        <v>100</v>
      </c>
      <c r="S62" s="285">
        <v>110</v>
      </c>
      <c r="T62" s="284">
        <v>250</v>
      </c>
      <c r="U62" s="285">
        <v>130</v>
      </c>
      <c r="V62" s="286">
        <f>SUM(R62:U62)</f>
        <v>590</v>
      </c>
      <c r="W62" s="332"/>
      <c r="X62" s="334" t="s">
        <v>405</v>
      </c>
      <c r="Y62" s="281" t="s">
        <v>318</v>
      </c>
      <c r="Z62" s="289"/>
      <c r="AA62" s="542"/>
      <c r="AB62" s="543"/>
    </row>
    <row r="63" spans="1:28" s="238" customFormat="1" ht="19.5" customHeight="1" x14ac:dyDescent="0.15">
      <c r="A63" s="1219"/>
      <c r="B63" s="275"/>
      <c r="C63" s="275"/>
      <c r="D63" s="276">
        <v>230</v>
      </c>
      <c r="E63" s="282" t="s">
        <v>406</v>
      </c>
      <c r="F63" s="285" t="s">
        <v>324</v>
      </c>
      <c r="G63" s="262">
        <f t="shared" si="0"/>
        <v>20</v>
      </c>
      <c r="H63" s="263"/>
      <c r="I63" s="264"/>
      <c r="J63" s="265">
        <f t="shared" si="1"/>
        <v>20</v>
      </c>
      <c r="K63" s="266"/>
      <c r="L63" s="633"/>
      <c r="M63" s="265"/>
      <c r="N63" s="633"/>
      <c r="O63" s="634">
        <v>14</v>
      </c>
      <c r="P63" s="635">
        <v>6</v>
      </c>
      <c r="Q63" s="271">
        <f t="shared" si="2"/>
        <v>20</v>
      </c>
      <c r="R63" s="284">
        <v>20</v>
      </c>
      <c r="S63" s="285">
        <v>20</v>
      </c>
      <c r="T63" s="284">
        <v>20</v>
      </c>
      <c r="U63" s="285">
        <v>20</v>
      </c>
      <c r="V63" s="286">
        <f>SUM(R63:U63)</f>
        <v>80</v>
      </c>
      <c r="W63" s="287"/>
      <c r="X63" s="333" t="s">
        <v>407</v>
      </c>
      <c r="Y63" s="288"/>
      <c r="Z63" s="289"/>
      <c r="AA63" s="542"/>
      <c r="AB63" s="543"/>
    </row>
    <row r="64" spans="1:28" s="238" customFormat="1" ht="19.5" customHeight="1" thickBot="1" x14ac:dyDescent="0.2">
      <c r="A64" s="1219"/>
      <c r="B64" s="292"/>
      <c r="C64" s="292"/>
      <c r="D64" s="342">
        <v>231</v>
      </c>
      <c r="E64" s="343" t="s">
        <v>628</v>
      </c>
      <c r="F64" s="285" t="s">
        <v>324</v>
      </c>
      <c r="G64" s="262">
        <f t="shared" si="0"/>
        <v>20</v>
      </c>
      <c r="H64" s="263"/>
      <c r="I64" s="264"/>
      <c r="J64" s="265">
        <f t="shared" si="1"/>
        <v>20</v>
      </c>
      <c r="K64" s="266"/>
      <c r="L64" s="633"/>
      <c r="M64" s="265"/>
      <c r="N64" s="633"/>
      <c r="O64" s="634">
        <v>14</v>
      </c>
      <c r="P64" s="635">
        <v>6</v>
      </c>
      <c r="Q64" s="271">
        <f t="shared" si="2"/>
        <v>20</v>
      </c>
      <c r="R64" s="344">
        <v>20</v>
      </c>
      <c r="S64" s="345">
        <v>20</v>
      </c>
      <c r="T64" s="344">
        <v>20</v>
      </c>
      <c r="U64" s="345">
        <v>20</v>
      </c>
      <c r="V64" s="344">
        <f>R64+S64+T64+U64</f>
        <v>80</v>
      </c>
      <c r="W64" s="346"/>
      <c r="X64" s="347" t="s">
        <v>408</v>
      </c>
      <c r="Y64" s="312"/>
      <c r="Z64" s="313"/>
      <c r="AA64" s="542"/>
      <c r="AB64" s="543"/>
    </row>
    <row r="65" spans="1:28" s="238" customFormat="1" ht="19.5" customHeight="1" x14ac:dyDescent="0.15">
      <c r="A65" s="1219"/>
      <c r="B65" s="292"/>
      <c r="C65" s="292" t="s">
        <v>342</v>
      </c>
      <c r="D65" s="342">
        <v>232</v>
      </c>
      <c r="E65" s="343" t="s">
        <v>409</v>
      </c>
      <c r="F65" s="348" t="s">
        <v>324</v>
      </c>
      <c r="G65" s="262">
        <f t="shared" si="0"/>
        <v>2</v>
      </c>
      <c r="H65" s="263"/>
      <c r="I65" s="264"/>
      <c r="J65" s="265">
        <f t="shared" si="1"/>
        <v>2</v>
      </c>
      <c r="K65" s="266">
        <v>2</v>
      </c>
      <c r="L65" s="633"/>
      <c r="M65" s="265"/>
      <c r="N65" s="633"/>
      <c r="O65" s="634"/>
      <c r="P65" s="635"/>
      <c r="Q65" s="271">
        <f t="shared" si="2"/>
        <v>2</v>
      </c>
      <c r="R65" s="349"/>
      <c r="S65" s="348"/>
      <c r="T65" s="349"/>
      <c r="U65" s="348"/>
      <c r="V65" s="350"/>
      <c r="W65" s="346" t="s">
        <v>629</v>
      </c>
      <c r="X65" s="347" t="s">
        <v>410</v>
      </c>
      <c r="Y65" s="312"/>
      <c r="Z65" s="313" t="s">
        <v>411</v>
      </c>
      <c r="AA65" s="542"/>
      <c r="AB65" s="543"/>
    </row>
    <row r="66" spans="1:28" s="238" customFormat="1" ht="19.5" customHeight="1" x14ac:dyDescent="0.15">
      <c r="A66" s="1219"/>
      <c r="B66" s="292"/>
      <c r="C66" s="292" t="s">
        <v>342</v>
      </c>
      <c r="D66" s="342">
        <v>233</v>
      </c>
      <c r="E66" s="343" t="s">
        <v>412</v>
      </c>
      <c r="F66" s="348" t="s">
        <v>324</v>
      </c>
      <c r="G66" s="262">
        <f t="shared" si="0"/>
        <v>4</v>
      </c>
      <c r="H66" s="263"/>
      <c r="I66" s="264"/>
      <c r="J66" s="265">
        <f t="shared" si="1"/>
        <v>4</v>
      </c>
      <c r="K66" s="266">
        <v>4</v>
      </c>
      <c r="L66" s="633"/>
      <c r="M66" s="265"/>
      <c r="N66" s="633"/>
      <c r="O66" s="634"/>
      <c r="P66" s="635"/>
      <c r="Q66" s="271">
        <f t="shared" si="2"/>
        <v>4</v>
      </c>
      <c r="R66" s="349"/>
      <c r="S66" s="348"/>
      <c r="T66" s="349"/>
      <c r="U66" s="348"/>
      <c r="V66" s="350"/>
      <c r="W66" s="346" t="s">
        <v>413</v>
      </c>
      <c r="X66" s="347" t="s">
        <v>414</v>
      </c>
      <c r="Y66" s="312"/>
      <c r="Z66" s="313"/>
      <c r="AA66" s="542"/>
      <c r="AB66" s="543"/>
    </row>
    <row r="67" spans="1:28" s="238" customFormat="1" ht="19.5" customHeight="1" x14ac:dyDescent="0.15">
      <c r="A67" s="1219"/>
      <c r="B67" s="292"/>
      <c r="C67" s="292" t="s">
        <v>342</v>
      </c>
      <c r="D67" s="342">
        <v>234</v>
      </c>
      <c r="E67" s="343" t="s">
        <v>415</v>
      </c>
      <c r="F67" s="348" t="s">
        <v>351</v>
      </c>
      <c r="G67" s="262">
        <f t="shared" si="0"/>
        <v>70</v>
      </c>
      <c r="H67" s="263">
        <v>30</v>
      </c>
      <c r="I67" s="264"/>
      <c r="J67" s="265">
        <f t="shared" si="1"/>
        <v>40</v>
      </c>
      <c r="K67" s="266">
        <v>10</v>
      </c>
      <c r="L67" s="633"/>
      <c r="M67" s="265">
        <v>30</v>
      </c>
      <c r="N67" s="633"/>
      <c r="O67" s="634"/>
      <c r="P67" s="635"/>
      <c r="Q67" s="271">
        <f t="shared" si="2"/>
        <v>70</v>
      </c>
      <c r="R67" s="349"/>
      <c r="S67" s="348"/>
      <c r="T67" s="349"/>
      <c r="U67" s="348"/>
      <c r="V67" s="350"/>
      <c r="W67" s="346"/>
      <c r="X67" s="347" t="s">
        <v>416</v>
      </c>
      <c r="Y67" s="312" t="s">
        <v>318</v>
      </c>
      <c r="Z67" s="313"/>
      <c r="AA67" s="542"/>
      <c r="AB67" s="543"/>
    </row>
    <row r="68" spans="1:28" s="238" customFormat="1" ht="19.5" customHeight="1" x14ac:dyDescent="0.15">
      <c r="A68" s="1219"/>
      <c r="B68" s="292"/>
      <c r="C68" s="292" t="s">
        <v>342</v>
      </c>
      <c r="D68" s="342">
        <v>235</v>
      </c>
      <c r="E68" s="343" t="s">
        <v>589</v>
      </c>
      <c r="F68" s="348" t="s">
        <v>332</v>
      </c>
      <c r="G68" s="262">
        <f t="shared" si="0"/>
        <v>400</v>
      </c>
      <c r="H68" s="263">
        <v>400</v>
      </c>
      <c r="I68" s="264"/>
      <c r="J68" s="265">
        <f t="shared" si="1"/>
        <v>0</v>
      </c>
      <c r="K68" s="266"/>
      <c r="L68" s="633"/>
      <c r="M68" s="265"/>
      <c r="N68" s="633"/>
      <c r="O68" s="634"/>
      <c r="P68" s="635"/>
      <c r="Q68" s="271">
        <f t="shared" si="2"/>
        <v>400</v>
      </c>
      <c r="R68" s="349"/>
      <c r="S68" s="348"/>
      <c r="T68" s="349"/>
      <c r="U68" s="348"/>
      <c r="V68" s="350"/>
      <c r="W68" s="346" t="s">
        <v>368</v>
      </c>
      <c r="X68" s="347" t="s">
        <v>417</v>
      </c>
      <c r="Y68" s="312"/>
      <c r="Z68" s="313" t="s">
        <v>418</v>
      </c>
      <c r="AA68" s="542"/>
      <c r="AB68" s="543"/>
    </row>
    <row r="69" spans="1:28" s="238" customFormat="1" ht="19.5" customHeight="1" x14ac:dyDescent="0.15">
      <c r="A69" s="1219"/>
      <c r="B69" s="292"/>
      <c r="C69" s="292" t="s">
        <v>342</v>
      </c>
      <c r="D69" s="342">
        <v>236</v>
      </c>
      <c r="E69" s="343" t="s">
        <v>419</v>
      </c>
      <c r="F69" s="348" t="s">
        <v>332</v>
      </c>
      <c r="G69" s="262">
        <f t="shared" ref="G69:G74" si="3">H69+I69+J69</f>
        <v>200</v>
      </c>
      <c r="H69" s="263">
        <v>200</v>
      </c>
      <c r="I69" s="264"/>
      <c r="J69" s="265">
        <f>SUM(K69:P69)</f>
        <v>0</v>
      </c>
      <c r="K69" s="266"/>
      <c r="L69" s="633"/>
      <c r="M69" s="265"/>
      <c r="N69" s="633"/>
      <c r="O69" s="634"/>
      <c r="P69" s="635"/>
      <c r="Q69" s="271">
        <f t="shared" si="2"/>
        <v>200</v>
      </c>
      <c r="R69" s="349"/>
      <c r="S69" s="348"/>
      <c r="T69" s="349"/>
      <c r="U69" s="348"/>
      <c r="V69" s="350"/>
      <c r="W69" s="346" t="s">
        <v>420</v>
      </c>
      <c r="X69" s="347" t="s">
        <v>421</v>
      </c>
      <c r="Y69" s="312"/>
      <c r="Z69" s="313"/>
      <c r="AA69" s="542"/>
      <c r="AB69" s="543"/>
    </row>
    <row r="70" spans="1:28" s="238" customFormat="1" ht="19.5" customHeight="1" x14ac:dyDescent="0.15">
      <c r="A70" s="1219"/>
      <c r="B70" s="275"/>
      <c r="C70" s="275" t="s">
        <v>342</v>
      </c>
      <c r="D70" s="276">
        <v>237</v>
      </c>
      <c r="E70" s="290" t="s">
        <v>422</v>
      </c>
      <c r="F70" s="277" t="s">
        <v>332</v>
      </c>
      <c r="G70" s="397">
        <f t="shared" si="3"/>
        <v>200</v>
      </c>
      <c r="H70" s="398"/>
      <c r="I70" s="399"/>
      <c r="J70" s="400">
        <f>SUM(K70:P70)</f>
        <v>200</v>
      </c>
      <c r="K70" s="401">
        <v>200</v>
      </c>
      <c r="L70" s="639"/>
      <c r="M70" s="400"/>
      <c r="N70" s="639"/>
      <c r="O70" s="640"/>
      <c r="P70" s="641"/>
      <c r="Q70" s="406">
        <f t="shared" si="2"/>
        <v>200</v>
      </c>
      <c r="R70" s="278">
        <v>20</v>
      </c>
      <c r="S70" s="276">
        <v>20</v>
      </c>
      <c r="T70" s="278">
        <v>20</v>
      </c>
      <c r="U70" s="276">
        <v>20</v>
      </c>
      <c r="V70" s="278">
        <f>R70+S70+T70+U70</f>
        <v>80</v>
      </c>
      <c r="W70" s="279" t="s">
        <v>332</v>
      </c>
      <c r="X70" s="334" t="s">
        <v>423</v>
      </c>
      <c r="Y70" s="281"/>
      <c r="Z70" s="281"/>
      <c r="AA70" s="542"/>
      <c r="AB70" s="543"/>
    </row>
    <row r="71" spans="1:28" s="238" customFormat="1" ht="19.5" customHeight="1" x14ac:dyDescent="0.15">
      <c r="A71" s="1219"/>
      <c r="B71" s="275"/>
      <c r="C71" s="275" t="s">
        <v>342</v>
      </c>
      <c r="D71" s="276">
        <v>238</v>
      </c>
      <c r="E71" s="290" t="s">
        <v>590</v>
      </c>
      <c r="F71" s="277" t="s">
        <v>718</v>
      </c>
      <c r="G71" s="397">
        <f t="shared" si="3"/>
        <v>10</v>
      </c>
      <c r="H71" s="398"/>
      <c r="I71" s="399"/>
      <c r="J71" s="400">
        <v>10</v>
      </c>
      <c r="K71" s="401"/>
      <c r="L71" s="639"/>
      <c r="M71" s="400"/>
      <c r="N71" s="639"/>
      <c r="O71" s="640">
        <v>8</v>
      </c>
      <c r="P71" s="641"/>
      <c r="Q71" s="406">
        <f t="shared" si="2"/>
        <v>10</v>
      </c>
      <c r="R71" s="278"/>
      <c r="S71" s="548"/>
      <c r="T71" s="549"/>
      <c r="U71" s="548"/>
      <c r="V71" s="550"/>
      <c r="W71" s="279"/>
      <c r="X71" s="334"/>
      <c r="Y71" s="281"/>
      <c r="Z71" s="281"/>
      <c r="AA71" s="542"/>
      <c r="AB71" s="543"/>
    </row>
    <row r="72" spans="1:28" s="238" customFormat="1" ht="19.5" customHeight="1" x14ac:dyDescent="0.15">
      <c r="A72" s="1219"/>
      <c r="B72" s="292"/>
      <c r="C72" s="292" t="s">
        <v>342</v>
      </c>
      <c r="D72" s="342">
        <v>239</v>
      </c>
      <c r="E72" s="374" t="s">
        <v>591</v>
      </c>
      <c r="F72" s="375" t="s">
        <v>718</v>
      </c>
      <c r="G72" s="551">
        <f t="shared" si="3"/>
        <v>10</v>
      </c>
      <c r="H72" s="552">
        <v>10</v>
      </c>
      <c r="I72" s="553"/>
      <c r="J72" s="460">
        <f>SUM(K72:P72)</f>
        <v>0</v>
      </c>
      <c r="K72" s="554"/>
      <c r="L72" s="642"/>
      <c r="M72" s="460"/>
      <c r="N72" s="642"/>
      <c r="O72" s="643"/>
      <c r="P72" s="644"/>
      <c r="Q72" s="461">
        <f t="shared" si="2"/>
        <v>10</v>
      </c>
      <c r="R72" s="376"/>
      <c r="S72" s="548"/>
      <c r="T72" s="549"/>
      <c r="U72" s="548"/>
      <c r="V72" s="550"/>
      <c r="W72" s="377"/>
      <c r="X72" s="378"/>
      <c r="Y72" s="379"/>
      <c r="Z72" s="379"/>
      <c r="AA72" s="542"/>
      <c r="AB72" s="543"/>
    </row>
    <row r="73" spans="1:28" s="238" customFormat="1" ht="19.5" customHeight="1" x14ac:dyDescent="0.15">
      <c r="A73" s="1219"/>
      <c r="B73" s="275"/>
      <c r="C73" s="275" t="s">
        <v>342</v>
      </c>
      <c r="D73" s="276">
        <v>240</v>
      </c>
      <c r="E73" s="282" t="s">
        <v>592</v>
      </c>
      <c r="F73" s="285" t="s">
        <v>332</v>
      </c>
      <c r="G73" s="397">
        <f t="shared" si="3"/>
        <v>40</v>
      </c>
      <c r="H73" s="398"/>
      <c r="I73" s="399"/>
      <c r="J73" s="400">
        <f>SUM(K73:P73)</f>
        <v>40</v>
      </c>
      <c r="K73" s="401">
        <v>40</v>
      </c>
      <c r="L73" s="639"/>
      <c r="M73" s="400"/>
      <c r="N73" s="639"/>
      <c r="O73" s="640"/>
      <c r="P73" s="641"/>
      <c r="Q73" s="406">
        <f>Q74</f>
        <v>4</v>
      </c>
      <c r="R73" s="284"/>
      <c r="S73" s="285"/>
      <c r="T73" s="284"/>
      <c r="U73" s="285"/>
      <c r="V73" s="286">
        <f>SUM(R73:U73)</f>
        <v>0</v>
      </c>
      <c r="W73" s="332"/>
      <c r="X73" s="334" t="s">
        <v>405</v>
      </c>
      <c r="Y73" s="281" t="s">
        <v>318</v>
      </c>
      <c r="Z73" s="288"/>
      <c r="AA73" s="542"/>
      <c r="AB73" s="543"/>
    </row>
    <row r="74" spans="1:28" s="238" customFormat="1" ht="19.5" customHeight="1" thickBot="1" x14ac:dyDescent="0.2">
      <c r="A74" s="1228"/>
      <c r="B74" s="351"/>
      <c r="C74" s="351" t="s">
        <v>630</v>
      </c>
      <c r="D74" s="345">
        <v>241</v>
      </c>
      <c r="E74" s="598" t="s">
        <v>631</v>
      </c>
      <c r="F74" s="352" t="s">
        <v>632</v>
      </c>
      <c r="G74" s="397">
        <f t="shared" si="3"/>
        <v>4</v>
      </c>
      <c r="H74" s="398"/>
      <c r="I74" s="399"/>
      <c r="J74" s="400">
        <f>SUM(K74:P74)</f>
        <v>4</v>
      </c>
      <c r="K74" s="431"/>
      <c r="L74" s="645"/>
      <c r="M74" s="430"/>
      <c r="N74" s="645"/>
      <c r="O74" s="646">
        <v>4</v>
      </c>
      <c r="P74" s="647"/>
      <c r="Q74" s="436">
        <f>G74</f>
        <v>4</v>
      </c>
      <c r="R74" s="344"/>
      <c r="S74" s="345"/>
      <c r="T74" s="344"/>
      <c r="U74" s="345"/>
      <c r="V74" s="344"/>
      <c r="W74" s="363"/>
      <c r="X74" s="614" t="s">
        <v>633</v>
      </c>
      <c r="Y74" s="364"/>
      <c r="Z74" s="364"/>
      <c r="AA74" s="559"/>
      <c r="AB74" s="560"/>
    </row>
    <row r="75" spans="1:28" s="238" customFormat="1" ht="19.5" customHeight="1" x14ac:dyDescent="0.15">
      <c r="A75" s="1229" t="s">
        <v>424</v>
      </c>
      <c r="B75" s="594"/>
      <c r="C75" s="594"/>
      <c r="D75" s="315">
        <v>301</v>
      </c>
      <c r="E75" s="316" t="s">
        <v>634</v>
      </c>
      <c r="F75" s="317" t="s">
        <v>332</v>
      </c>
      <c r="G75" s="318">
        <f t="shared" si="0"/>
        <v>80</v>
      </c>
      <c r="H75" s="319"/>
      <c r="I75" s="320"/>
      <c r="J75" s="321">
        <f t="shared" si="1"/>
        <v>80</v>
      </c>
      <c r="K75" s="322"/>
      <c r="L75" s="636"/>
      <c r="M75" s="321"/>
      <c r="N75" s="636"/>
      <c r="O75" s="637">
        <v>80</v>
      </c>
      <c r="P75" s="638"/>
      <c r="Q75" s="327">
        <f t="shared" si="2"/>
        <v>80</v>
      </c>
      <c r="R75" s="328">
        <v>80</v>
      </c>
      <c r="S75" s="315">
        <v>100</v>
      </c>
      <c r="T75" s="328">
        <v>80</v>
      </c>
      <c r="U75" s="315">
        <v>110</v>
      </c>
      <c r="V75" s="328">
        <f>R75+S75+T75+U75</f>
        <v>370</v>
      </c>
      <c r="W75" s="329" t="s">
        <v>425</v>
      </c>
      <c r="X75" s="330" t="s">
        <v>426</v>
      </c>
      <c r="Y75" s="331"/>
      <c r="Z75" s="314"/>
      <c r="AA75" s="540"/>
      <c r="AB75" s="541"/>
    </row>
    <row r="76" spans="1:28" s="238" customFormat="1" ht="19.5" customHeight="1" x14ac:dyDescent="0.15">
      <c r="A76" s="1230"/>
      <c r="B76" s="595"/>
      <c r="C76" s="595"/>
      <c r="D76" s="276">
        <v>302</v>
      </c>
      <c r="E76" s="290" t="s">
        <v>427</v>
      </c>
      <c r="F76" s="277" t="s">
        <v>332</v>
      </c>
      <c r="G76" s="262">
        <f t="shared" si="0"/>
        <v>40</v>
      </c>
      <c r="H76" s="263"/>
      <c r="I76" s="264"/>
      <c r="J76" s="265">
        <f t="shared" si="1"/>
        <v>40</v>
      </c>
      <c r="K76" s="266"/>
      <c r="L76" s="633"/>
      <c r="M76" s="265"/>
      <c r="N76" s="633"/>
      <c r="O76" s="634"/>
      <c r="P76" s="635">
        <v>40</v>
      </c>
      <c r="Q76" s="271">
        <f t="shared" si="2"/>
        <v>40</v>
      </c>
      <c r="R76" s="278">
        <v>40</v>
      </c>
      <c r="S76" s="276">
        <v>40</v>
      </c>
      <c r="T76" s="278">
        <v>40</v>
      </c>
      <c r="U76" s="276">
        <v>40</v>
      </c>
      <c r="V76" s="278">
        <f>R76+S76+T76+U76</f>
        <v>160</v>
      </c>
      <c r="W76" s="279" t="s">
        <v>635</v>
      </c>
      <c r="X76" s="334" t="s">
        <v>428</v>
      </c>
      <c r="Y76" s="281"/>
      <c r="Z76" s="275"/>
      <c r="AA76" s="542"/>
      <c r="AB76" s="543"/>
    </row>
    <row r="77" spans="1:28" s="238" customFormat="1" ht="19.5" customHeight="1" x14ac:dyDescent="0.15">
      <c r="A77" s="1230"/>
      <c r="B77" s="595"/>
      <c r="C77" s="595"/>
      <c r="D77" s="276">
        <v>303</v>
      </c>
      <c r="E77" s="282" t="s">
        <v>429</v>
      </c>
      <c r="F77" s="285" t="s">
        <v>351</v>
      </c>
      <c r="G77" s="262">
        <f t="shared" si="0"/>
        <v>50</v>
      </c>
      <c r="H77" s="263"/>
      <c r="I77" s="264"/>
      <c r="J77" s="265">
        <f t="shared" si="1"/>
        <v>50</v>
      </c>
      <c r="K77" s="266"/>
      <c r="L77" s="633"/>
      <c r="M77" s="265"/>
      <c r="N77" s="633"/>
      <c r="O77" s="634"/>
      <c r="P77" s="635">
        <v>50</v>
      </c>
      <c r="Q77" s="271">
        <f t="shared" si="2"/>
        <v>50</v>
      </c>
      <c r="R77" s="284">
        <v>50</v>
      </c>
      <c r="S77" s="285">
        <v>50</v>
      </c>
      <c r="T77" s="284">
        <v>50</v>
      </c>
      <c r="U77" s="285">
        <v>50</v>
      </c>
      <c r="V77" s="286">
        <f>SUM(R77:U77)</f>
        <v>200</v>
      </c>
      <c r="W77" s="287" t="s">
        <v>636</v>
      </c>
      <c r="X77" s="334" t="s">
        <v>430</v>
      </c>
      <c r="Y77" s="288"/>
      <c r="Z77" s="289"/>
      <c r="AA77" s="542"/>
      <c r="AB77" s="543"/>
    </row>
    <row r="78" spans="1:28" s="238" customFormat="1" ht="19.5" customHeight="1" x14ac:dyDescent="0.15">
      <c r="A78" s="1230"/>
      <c r="B78" s="595"/>
      <c r="C78" s="595"/>
      <c r="D78" s="276">
        <v>304</v>
      </c>
      <c r="E78" s="282" t="s">
        <v>431</v>
      </c>
      <c r="F78" s="285" t="s">
        <v>324</v>
      </c>
      <c r="G78" s="262">
        <f t="shared" si="0"/>
        <v>2</v>
      </c>
      <c r="H78" s="263"/>
      <c r="I78" s="264"/>
      <c r="J78" s="265">
        <f t="shared" si="1"/>
        <v>2</v>
      </c>
      <c r="K78" s="266">
        <v>1</v>
      </c>
      <c r="L78" s="633"/>
      <c r="M78" s="265"/>
      <c r="N78" s="633"/>
      <c r="O78" s="634"/>
      <c r="P78" s="635">
        <v>1</v>
      </c>
      <c r="Q78" s="271">
        <f t="shared" si="2"/>
        <v>2</v>
      </c>
      <c r="R78" s="284">
        <v>2</v>
      </c>
      <c r="S78" s="285">
        <v>2</v>
      </c>
      <c r="T78" s="284">
        <v>2</v>
      </c>
      <c r="U78" s="285">
        <v>2</v>
      </c>
      <c r="V78" s="286">
        <f>SUM(R78:U78)</f>
        <v>8</v>
      </c>
      <c r="W78" s="287"/>
      <c r="X78" s="333" t="s">
        <v>432</v>
      </c>
      <c r="Y78" s="288"/>
      <c r="Z78" s="289"/>
      <c r="AA78" s="542"/>
      <c r="AB78" s="543"/>
    </row>
    <row r="79" spans="1:28" s="238" customFormat="1" ht="19.5" customHeight="1" x14ac:dyDescent="0.15">
      <c r="A79" s="1230"/>
      <c r="B79" s="595"/>
      <c r="C79" s="595"/>
      <c r="D79" s="276">
        <v>305</v>
      </c>
      <c r="E79" s="282" t="s">
        <v>433</v>
      </c>
      <c r="F79" s="285" t="s">
        <v>324</v>
      </c>
      <c r="G79" s="262">
        <f t="shared" si="0"/>
        <v>2</v>
      </c>
      <c r="H79" s="263"/>
      <c r="I79" s="264"/>
      <c r="J79" s="265">
        <f t="shared" si="1"/>
        <v>2</v>
      </c>
      <c r="K79" s="266"/>
      <c r="L79" s="633"/>
      <c r="M79" s="265"/>
      <c r="N79" s="633"/>
      <c r="O79" s="634"/>
      <c r="P79" s="635">
        <v>2</v>
      </c>
      <c r="Q79" s="271">
        <f t="shared" si="2"/>
        <v>2</v>
      </c>
      <c r="R79" s="284">
        <v>2</v>
      </c>
      <c r="S79" s="285">
        <v>2</v>
      </c>
      <c r="T79" s="284">
        <v>2</v>
      </c>
      <c r="U79" s="285">
        <v>2</v>
      </c>
      <c r="V79" s="286">
        <f>SUM(R79:U79)</f>
        <v>8</v>
      </c>
      <c r="W79" s="287"/>
      <c r="X79" s="333" t="s">
        <v>434</v>
      </c>
      <c r="Y79" s="288"/>
      <c r="Z79" s="289"/>
      <c r="AA79" s="542"/>
      <c r="AB79" s="543"/>
    </row>
    <row r="80" spans="1:28" s="238" customFormat="1" ht="19.5" customHeight="1" thickBot="1" x14ac:dyDescent="0.2">
      <c r="A80" s="1231"/>
      <c r="B80" s="596"/>
      <c r="C80" s="596"/>
      <c r="D80" s="345">
        <v>306</v>
      </c>
      <c r="E80" s="365" t="s">
        <v>435</v>
      </c>
      <c r="F80" s="366" t="s">
        <v>332</v>
      </c>
      <c r="G80" s="353">
        <f t="shared" si="0"/>
        <v>50</v>
      </c>
      <c r="H80" s="354"/>
      <c r="I80" s="355"/>
      <c r="J80" s="356">
        <f t="shared" si="1"/>
        <v>50</v>
      </c>
      <c r="K80" s="357"/>
      <c r="L80" s="648"/>
      <c r="M80" s="356"/>
      <c r="N80" s="648"/>
      <c r="O80" s="649"/>
      <c r="P80" s="650">
        <v>50</v>
      </c>
      <c r="Q80" s="362">
        <f t="shared" si="2"/>
        <v>50</v>
      </c>
      <c r="R80" s="367">
        <v>50</v>
      </c>
      <c r="S80" s="366">
        <v>50</v>
      </c>
      <c r="T80" s="367">
        <v>50</v>
      </c>
      <c r="U80" s="366">
        <v>50</v>
      </c>
      <c r="V80" s="368">
        <f>SUM(R80:U80)</f>
        <v>200</v>
      </c>
      <c r="W80" s="369" t="s">
        <v>436</v>
      </c>
      <c r="X80" s="370" t="s">
        <v>437</v>
      </c>
      <c r="Y80" s="371"/>
      <c r="Z80" s="372"/>
      <c r="AA80" s="544"/>
      <c r="AB80" s="545"/>
    </row>
    <row r="81" spans="1:28" s="238" customFormat="1" ht="19.5" customHeight="1" x14ac:dyDescent="0.15">
      <c r="A81" s="1232" t="s">
        <v>438</v>
      </c>
      <c r="B81" s="258"/>
      <c r="C81" s="258"/>
      <c r="D81" s="259">
        <v>401</v>
      </c>
      <c r="E81" s="260" t="s">
        <v>439</v>
      </c>
      <c r="F81" s="261" t="s">
        <v>338</v>
      </c>
      <c r="G81" s="262">
        <f t="shared" si="0"/>
        <v>100</v>
      </c>
      <c r="H81" s="263"/>
      <c r="I81" s="264"/>
      <c r="J81" s="265">
        <f t="shared" si="1"/>
        <v>100</v>
      </c>
      <c r="K81" s="266">
        <v>100</v>
      </c>
      <c r="L81" s="633"/>
      <c r="M81" s="265"/>
      <c r="N81" s="633"/>
      <c r="O81" s="634"/>
      <c r="P81" s="635"/>
      <c r="Q81" s="271">
        <f t="shared" ref="Q81:Q122" si="4">G81</f>
        <v>100</v>
      </c>
      <c r="R81" s="273">
        <v>100</v>
      </c>
      <c r="S81" s="259">
        <v>100</v>
      </c>
      <c r="T81" s="273">
        <v>100</v>
      </c>
      <c r="U81" s="259">
        <v>180</v>
      </c>
      <c r="V81" s="273">
        <f>R81+S81+T81+U81</f>
        <v>480</v>
      </c>
      <c r="W81" s="274"/>
      <c r="X81" s="373" t="s">
        <v>440</v>
      </c>
      <c r="Y81" s="384" t="s">
        <v>318</v>
      </c>
      <c r="Z81" s="258"/>
      <c r="AA81" s="546"/>
      <c r="AB81" s="547"/>
    </row>
    <row r="82" spans="1:28" s="238" customFormat="1" ht="19.5" customHeight="1" x14ac:dyDescent="0.15">
      <c r="A82" s="1233"/>
      <c r="B82" s="275"/>
      <c r="C82" s="275"/>
      <c r="D82" s="276">
        <v>402</v>
      </c>
      <c r="E82" s="290" t="s">
        <v>441</v>
      </c>
      <c r="F82" s="277" t="s">
        <v>351</v>
      </c>
      <c r="G82" s="262">
        <f t="shared" si="0"/>
        <v>30</v>
      </c>
      <c r="H82" s="263"/>
      <c r="I82" s="264"/>
      <c r="J82" s="265">
        <f t="shared" si="1"/>
        <v>30</v>
      </c>
      <c r="K82" s="266">
        <v>30</v>
      </c>
      <c r="L82" s="633"/>
      <c r="M82" s="265"/>
      <c r="N82" s="633"/>
      <c r="O82" s="634"/>
      <c r="P82" s="635"/>
      <c r="Q82" s="271">
        <f t="shared" si="4"/>
        <v>30</v>
      </c>
      <c r="R82" s="278">
        <v>30</v>
      </c>
      <c r="S82" s="276">
        <v>30</v>
      </c>
      <c r="T82" s="278">
        <v>30</v>
      </c>
      <c r="U82" s="276">
        <v>30</v>
      </c>
      <c r="V82" s="278">
        <f>R82+S82+T82+U82</f>
        <v>120</v>
      </c>
      <c r="W82" s="279"/>
      <c r="X82" s="334" t="s">
        <v>442</v>
      </c>
      <c r="Y82" s="281"/>
      <c r="Z82" s="275"/>
      <c r="AA82" s="542"/>
      <c r="AB82" s="543"/>
    </row>
    <row r="83" spans="1:28" s="238" customFormat="1" ht="19.5" customHeight="1" thickBot="1" x14ac:dyDescent="0.2">
      <c r="A83" s="1234"/>
      <c r="B83" s="292"/>
      <c r="C83" s="292"/>
      <c r="D83" s="342">
        <v>403</v>
      </c>
      <c r="E83" s="374" t="s">
        <v>443</v>
      </c>
      <c r="F83" s="375" t="s">
        <v>351</v>
      </c>
      <c r="G83" s="299">
        <f t="shared" si="0"/>
        <v>20</v>
      </c>
      <c r="H83" s="300"/>
      <c r="I83" s="301"/>
      <c r="J83" s="302">
        <f t="shared" si="1"/>
        <v>20</v>
      </c>
      <c r="K83" s="303">
        <v>20</v>
      </c>
      <c r="L83" s="651"/>
      <c r="M83" s="302"/>
      <c r="N83" s="651"/>
      <c r="O83" s="652"/>
      <c r="P83" s="653"/>
      <c r="Q83" s="308">
        <f t="shared" si="4"/>
        <v>20</v>
      </c>
      <c r="R83" s="376">
        <v>20</v>
      </c>
      <c r="S83" s="342">
        <v>20</v>
      </c>
      <c r="T83" s="376">
        <v>20</v>
      </c>
      <c r="U83" s="342">
        <v>13</v>
      </c>
      <c r="V83" s="376">
        <f>R83+S83+T83+U83</f>
        <v>73</v>
      </c>
      <c r="W83" s="377"/>
      <c r="X83" s="378" t="s">
        <v>444</v>
      </c>
      <c r="Y83" s="379"/>
      <c r="Z83" s="292"/>
      <c r="AA83" s="559"/>
      <c r="AB83" s="560"/>
    </row>
    <row r="84" spans="1:28" s="238" customFormat="1" ht="19.5" customHeight="1" x14ac:dyDescent="0.15">
      <c r="A84" s="1235" t="s">
        <v>445</v>
      </c>
      <c r="B84" s="314"/>
      <c r="C84" s="314"/>
      <c r="D84" s="315">
        <v>501</v>
      </c>
      <c r="E84" s="316" t="s">
        <v>446</v>
      </c>
      <c r="F84" s="317" t="s">
        <v>324</v>
      </c>
      <c r="G84" s="318">
        <f t="shared" si="0"/>
        <v>4</v>
      </c>
      <c r="H84" s="319">
        <v>2</v>
      </c>
      <c r="I84" s="320"/>
      <c r="J84" s="321">
        <f t="shared" si="1"/>
        <v>2</v>
      </c>
      <c r="K84" s="322"/>
      <c r="L84" s="636"/>
      <c r="M84" s="321"/>
      <c r="N84" s="636">
        <v>2</v>
      </c>
      <c r="O84" s="637"/>
      <c r="P84" s="638"/>
      <c r="Q84" s="327">
        <f t="shared" si="4"/>
        <v>4</v>
      </c>
      <c r="R84" s="380">
        <v>5</v>
      </c>
      <c r="S84" s="317">
        <v>4</v>
      </c>
      <c r="T84" s="380">
        <v>6</v>
      </c>
      <c r="U84" s="317">
        <v>6</v>
      </c>
      <c r="V84" s="380">
        <f>R84+S84+T84+U84</f>
        <v>21</v>
      </c>
      <c r="W84" s="381"/>
      <c r="X84" s="615" t="s">
        <v>447</v>
      </c>
      <c r="Y84" s="331" t="s">
        <v>356</v>
      </c>
      <c r="Z84" s="314"/>
      <c r="AA84" s="540"/>
      <c r="AB84" s="541"/>
    </row>
    <row r="85" spans="1:28" s="238" customFormat="1" ht="19.5" customHeight="1" x14ac:dyDescent="0.15">
      <c r="A85" s="1219"/>
      <c r="B85" s="275"/>
      <c r="C85" s="275" t="s">
        <v>387</v>
      </c>
      <c r="D85" s="276">
        <v>502</v>
      </c>
      <c r="E85" s="290" t="s">
        <v>713</v>
      </c>
      <c r="F85" s="277" t="s">
        <v>324</v>
      </c>
      <c r="G85" s="262">
        <f t="shared" si="0"/>
        <v>6</v>
      </c>
      <c r="H85" s="263"/>
      <c r="I85" s="264">
        <v>2</v>
      </c>
      <c r="J85" s="265">
        <f t="shared" si="1"/>
        <v>4</v>
      </c>
      <c r="K85" s="266"/>
      <c r="L85" s="633"/>
      <c r="M85" s="265"/>
      <c r="N85" s="633"/>
      <c r="O85" s="634">
        <v>4</v>
      </c>
      <c r="P85" s="635"/>
      <c r="Q85" s="271">
        <f t="shared" si="4"/>
        <v>6</v>
      </c>
      <c r="R85" s="291">
        <v>20</v>
      </c>
      <c r="S85" s="277">
        <v>35</v>
      </c>
      <c r="T85" s="291">
        <v>20</v>
      </c>
      <c r="U85" s="277">
        <v>28</v>
      </c>
      <c r="V85" s="291">
        <f>R85+S85+T85+U85</f>
        <v>103</v>
      </c>
      <c r="W85" s="279" t="s">
        <v>629</v>
      </c>
      <c r="X85" s="340" t="s">
        <v>448</v>
      </c>
      <c r="Y85" s="281"/>
      <c r="Z85" s="275" t="s">
        <v>449</v>
      </c>
      <c r="AA85" s="542"/>
      <c r="AB85" s="543"/>
    </row>
    <row r="86" spans="1:28" s="238" customFormat="1" ht="19.5" customHeight="1" x14ac:dyDescent="0.15">
      <c r="A86" s="1219"/>
      <c r="B86" s="275"/>
      <c r="C86" s="275"/>
      <c r="D86" s="276">
        <v>503</v>
      </c>
      <c r="E86" s="282" t="s">
        <v>450</v>
      </c>
      <c r="F86" s="285" t="s">
        <v>332</v>
      </c>
      <c r="G86" s="262">
        <f t="shared" si="0"/>
        <v>2</v>
      </c>
      <c r="H86" s="263">
        <v>2</v>
      </c>
      <c r="I86" s="264"/>
      <c r="J86" s="265">
        <f t="shared" si="1"/>
        <v>0</v>
      </c>
      <c r="K86" s="266"/>
      <c r="L86" s="633"/>
      <c r="M86" s="265"/>
      <c r="N86" s="633"/>
      <c r="O86" s="634"/>
      <c r="P86" s="635"/>
      <c r="Q86" s="271">
        <f t="shared" si="4"/>
        <v>2</v>
      </c>
      <c r="R86" s="284"/>
      <c r="S86" s="285"/>
      <c r="T86" s="284"/>
      <c r="U86" s="285"/>
      <c r="V86" s="286"/>
      <c r="W86" s="287"/>
      <c r="X86" s="333" t="s">
        <v>451</v>
      </c>
      <c r="Y86" s="288"/>
      <c r="Z86" s="289"/>
      <c r="AA86" s="542"/>
      <c r="AB86" s="543"/>
    </row>
    <row r="87" spans="1:28" s="238" customFormat="1" ht="19.5" customHeight="1" x14ac:dyDescent="0.15">
      <c r="A87" s="1219"/>
      <c r="B87" s="275"/>
      <c r="C87" s="275"/>
      <c r="D87" s="276">
        <v>504</v>
      </c>
      <c r="E87" s="290" t="s">
        <v>452</v>
      </c>
      <c r="F87" s="277" t="s">
        <v>324</v>
      </c>
      <c r="G87" s="262">
        <f t="shared" ref="G87:G122" si="5">H87+I87+J87</f>
        <v>2</v>
      </c>
      <c r="H87" s="263"/>
      <c r="I87" s="264"/>
      <c r="J87" s="265">
        <f t="shared" ref="J87:J122" si="6">SUM(K87:P87)</f>
        <v>2</v>
      </c>
      <c r="K87" s="266"/>
      <c r="L87" s="633"/>
      <c r="M87" s="265"/>
      <c r="N87" s="633"/>
      <c r="O87" s="634">
        <v>2</v>
      </c>
      <c r="P87" s="635"/>
      <c r="Q87" s="271">
        <f t="shared" si="4"/>
        <v>2</v>
      </c>
      <c r="R87" s="291">
        <v>2</v>
      </c>
      <c r="S87" s="277">
        <v>2</v>
      </c>
      <c r="T87" s="291">
        <v>2</v>
      </c>
      <c r="U87" s="277">
        <v>2</v>
      </c>
      <c r="V87" s="291">
        <f>R87+S87+T87+U87</f>
        <v>8</v>
      </c>
      <c r="W87" s="382" t="s">
        <v>637</v>
      </c>
      <c r="X87" s="340" t="s">
        <v>453</v>
      </c>
      <c r="Y87" s="281" t="s">
        <v>396</v>
      </c>
      <c r="Z87" s="275"/>
      <c r="AA87" s="542"/>
      <c r="AB87" s="543"/>
    </row>
    <row r="88" spans="1:28" s="238" customFormat="1" ht="19.5" customHeight="1" x14ac:dyDescent="0.15">
      <c r="A88" s="1219"/>
      <c r="B88" s="275"/>
      <c r="C88" s="275"/>
      <c r="D88" s="276">
        <v>505</v>
      </c>
      <c r="E88" s="290" t="s">
        <v>638</v>
      </c>
      <c r="F88" s="277" t="s">
        <v>351</v>
      </c>
      <c r="G88" s="262">
        <f t="shared" si="5"/>
        <v>30</v>
      </c>
      <c r="H88" s="263">
        <v>4</v>
      </c>
      <c r="I88" s="264">
        <v>6</v>
      </c>
      <c r="J88" s="265">
        <f t="shared" si="6"/>
        <v>20</v>
      </c>
      <c r="K88" s="266">
        <v>10</v>
      </c>
      <c r="L88" s="633"/>
      <c r="M88" s="265"/>
      <c r="N88" s="633"/>
      <c r="O88" s="634">
        <v>10</v>
      </c>
      <c r="P88" s="635"/>
      <c r="Q88" s="271">
        <f t="shared" si="4"/>
        <v>30</v>
      </c>
      <c r="R88" s="291">
        <v>5</v>
      </c>
      <c r="S88" s="277">
        <v>1</v>
      </c>
      <c r="T88" s="291">
        <v>3</v>
      </c>
      <c r="U88" s="277">
        <v>6</v>
      </c>
      <c r="V88" s="291">
        <f>R88+S88+T88+U88</f>
        <v>15</v>
      </c>
      <c r="W88" s="616" t="s">
        <v>639</v>
      </c>
      <c r="X88" s="340"/>
      <c r="Y88" s="281" t="s">
        <v>318</v>
      </c>
      <c r="Z88" s="275"/>
      <c r="AA88" s="542"/>
      <c r="AB88" s="543"/>
    </row>
    <row r="89" spans="1:28" s="238" customFormat="1" ht="19.5" customHeight="1" x14ac:dyDescent="0.15">
      <c r="A89" s="1219"/>
      <c r="B89" s="275"/>
      <c r="C89" s="275"/>
      <c r="D89" s="276">
        <v>506</v>
      </c>
      <c r="E89" s="290" t="s">
        <v>454</v>
      </c>
      <c r="F89" s="277" t="s">
        <v>324</v>
      </c>
      <c r="G89" s="262">
        <f t="shared" si="5"/>
        <v>4</v>
      </c>
      <c r="H89" s="263"/>
      <c r="I89" s="264">
        <v>2</v>
      </c>
      <c r="J89" s="265">
        <f t="shared" si="6"/>
        <v>2</v>
      </c>
      <c r="K89" s="266"/>
      <c r="L89" s="633"/>
      <c r="M89" s="265"/>
      <c r="N89" s="633"/>
      <c r="O89" s="634">
        <v>2</v>
      </c>
      <c r="P89" s="635"/>
      <c r="Q89" s="271">
        <f t="shared" si="4"/>
        <v>4</v>
      </c>
      <c r="R89" s="291">
        <v>4</v>
      </c>
      <c r="S89" s="277">
        <v>4</v>
      </c>
      <c r="T89" s="291">
        <v>4</v>
      </c>
      <c r="U89" s="277">
        <v>3</v>
      </c>
      <c r="V89" s="291">
        <f>R89+S89+T89+U89</f>
        <v>15</v>
      </c>
      <c r="W89" s="279" t="s">
        <v>640</v>
      </c>
      <c r="X89" s="340" t="s">
        <v>455</v>
      </c>
      <c r="Y89" s="281"/>
      <c r="Z89" s="275"/>
      <c r="AA89" s="542"/>
      <c r="AB89" s="543"/>
    </row>
    <row r="90" spans="1:28" s="238" customFormat="1" ht="19.5" customHeight="1" x14ac:dyDescent="0.15">
      <c r="A90" s="1219"/>
      <c r="B90" s="275"/>
      <c r="C90" s="275"/>
      <c r="D90" s="276">
        <v>507</v>
      </c>
      <c r="E90" s="290" t="s">
        <v>456</v>
      </c>
      <c r="F90" s="277" t="s">
        <v>457</v>
      </c>
      <c r="G90" s="262">
        <f t="shared" si="5"/>
        <v>2</v>
      </c>
      <c r="H90" s="263"/>
      <c r="I90" s="264">
        <v>2</v>
      </c>
      <c r="J90" s="265">
        <f t="shared" si="6"/>
        <v>0</v>
      </c>
      <c r="K90" s="266"/>
      <c r="L90" s="633"/>
      <c r="M90" s="265"/>
      <c r="N90" s="633"/>
      <c r="O90" s="634"/>
      <c r="P90" s="635"/>
      <c r="Q90" s="271">
        <f t="shared" si="4"/>
        <v>2</v>
      </c>
      <c r="R90" s="291">
        <v>2</v>
      </c>
      <c r="S90" s="277">
        <v>2</v>
      </c>
      <c r="T90" s="291">
        <v>2</v>
      </c>
      <c r="U90" s="277">
        <v>2</v>
      </c>
      <c r="V90" s="291">
        <f>R90+S90+T90+U90</f>
        <v>8</v>
      </c>
      <c r="W90" s="382" t="s">
        <v>641</v>
      </c>
      <c r="X90" s="340" t="s">
        <v>458</v>
      </c>
      <c r="Y90" s="281" t="s">
        <v>396</v>
      </c>
      <c r="Z90" s="275"/>
      <c r="AA90" s="542"/>
      <c r="AB90" s="543"/>
    </row>
    <row r="91" spans="1:28" s="238" customFormat="1" ht="19.5" customHeight="1" x14ac:dyDescent="0.15">
      <c r="A91" s="1219"/>
      <c r="B91" s="275"/>
      <c r="C91" s="275"/>
      <c r="D91" s="276">
        <v>508</v>
      </c>
      <c r="E91" s="290" t="s">
        <v>459</v>
      </c>
      <c r="F91" s="277" t="s">
        <v>324</v>
      </c>
      <c r="G91" s="262">
        <f t="shared" si="5"/>
        <v>6</v>
      </c>
      <c r="H91" s="263"/>
      <c r="I91" s="264"/>
      <c r="J91" s="265">
        <f t="shared" si="6"/>
        <v>6</v>
      </c>
      <c r="K91" s="266"/>
      <c r="L91" s="633"/>
      <c r="M91" s="265"/>
      <c r="N91" s="633"/>
      <c r="O91" s="634">
        <v>6</v>
      </c>
      <c r="P91" s="635"/>
      <c r="Q91" s="271">
        <f t="shared" si="4"/>
        <v>6</v>
      </c>
      <c r="R91" s="291"/>
      <c r="S91" s="277"/>
      <c r="T91" s="291"/>
      <c r="U91" s="277"/>
      <c r="V91" s="291"/>
      <c r="W91" s="279"/>
      <c r="X91" s="340" t="s">
        <v>642</v>
      </c>
      <c r="Y91" s="281"/>
      <c r="Z91" s="275"/>
      <c r="AA91" s="542"/>
      <c r="AB91" s="543"/>
    </row>
    <row r="92" spans="1:28" s="238" customFormat="1" ht="19.5" customHeight="1" x14ac:dyDescent="0.15">
      <c r="A92" s="1219"/>
      <c r="B92" s="275"/>
      <c r="C92" s="275" t="s">
        <v>460</v>
      </c>
      <c r="D92" s="276">
        <v>509</v>
      </c>
      <c r="E92" s="599" t="s">
        <v>461</v>
      </c>
      <c r="F92" s="277" t="s">
        <v>457</v>
      </c>
      <c r="G92" s="262">
        <f t="shared" si="5"/>
        <v>2</v>
      </c>
      <c r="H92" s="263"/>
      <c r="I92" s="264"/>
      <c r="J92" s="265">
        <f t="shared" si="6"/>
        <v>2</v>
      </c>
      <c r="K92" s="266"/>
      <c r="L92" s="633"/>
      <c r="M92" s="265"/>
      <c r="N92" s="633"/>
      <c r="O92" s="634">
        <v>2</v>
      </c>
      <c r="P92" s="635"/>
      <c r="Q92" s="271">
        <f t="shared" si="4"/>
        <v>2</v>
      </c>
      <c r="R92" s="291"/>
      <c r="S92" s="277"/>
      <c r="T92" s="291"/>
      <c r="U92" s="277"/>
      <c r="V92" s="291"/>
      <c r="W92" s="279" t="s">
        <v>643</v>
      </c>
      <c r="X92" s="612" t="s">
        <v>462</v>
      </c>
      <c r="Y92" s="281"/>
      <c r="Z92" s="275"/>
      <c r="AA92" s="542"/>
      <c r="AB92" s="543"/>
    </row>
    <row r="93" spans="1:28" s="238" customFormat="1" ht="19.5" customHeight="1" x14ac:dyDescent="0.15">
      <c r="A93" s="1219"/>
      <c r="B93" s="275"/>
      <c r="C93" s="275" t="s">
        <v>342</v>
      </c>
      <c r="D93" s="276">
        <v>510</v>
      </c>
      <c r="E93" s="290" t="s">
        <v>463</v>
      </c>
      <c r="F93" s="277" t="s">
        <v>324</v>
      </c>
      <c r="G93" s="262">
        <f t="shared" si="5"/>
        <v>4</v>
      </c>
      <c r="H93" s="263"/>
      <c r="I93" s="264"/>
      <c r="J93" s="265">
        <f t="shared" si="6"/>
        <v>4</v>
      </c>
      <c r="K93" s="266"/>
      <c r="L93" s="633"/>
      <c r="M93" s="265"/>
      <c r="N93" s="633"/>
      <c r="O93" s="634">
        <v>4</v>
      </c>
      <c r="P93" s="635"/>
      <c r="Q93" s="271">
        <f t="shared" si="4"/>
        <v>4</v>
      </c>
      <c r="R93" s="291"/>
      <c r="S93" s="277"/>
      <c r="T93" s="291"/>
      <c r="U93" s="277"/>
      <c r="V93" s="291"/>
      <c r="W93" s="279"/>
      <c r="X93" s="612" t="s">
        <v>464</v>
      </c>
      <c r="Y93" s="281"/>
      <c r="Z93" s="275"/>
      <c r="AA93" s="542"/>
      <c r="AB93" s="543"/>
    </row>
    <row r="94" spans="1:28" s="238" customFormat="1" ht="19.5" customHeight="1" thickBot="1" x14ac:dyDescent="0.2">
      <c r="A94" s="1228"/>
      <c r="B94" s="351"/>
      <c r="C94" s="351" t="s">
        <v>342</v>
      </c>
      <c r="D94" s="345">
        <v>511</v>
      </c>
      <c r="E94" s="598" t="s">
        <v>465</v>
      </c>
      <c r="F94" s="352" t="s">
        <v>457</v>
      </c>
      <c r="G94" s="353">
        <f t="shared" si="5"/>
        <v>2</v>
      </c>
      <c r="H94" s="354"/>
      <c r="I94" s="355"/>
      <c r="J94" s="356">
        <f t="shared" si="6"/>
        <v>2</v>
      </c>
      <c r="K94" s="357"/>
      <c r="L94" s="648"/>
      <c r="M94" s="356"/>
      <c r="N94" s="648"/>
      <c r="O94" s="649">
        <v>2</v>
      </c>
      <c r="P94" s="650"/>
      <c r="Q94" s="362">
        <f t="shared" si="4"/>
        <v>2</v>
      </c>
      <c r="R94" s="383"/>
      <c r="S94" s="352"/>
      <c r="T94" s="383"/>
      <c r="U94" s="352"/>
      <c r="V94" s="383"/>
      <c r="W94" s="363"/>
      <c r="X94" s="617" t="s">
        <v>462</v>
      </c>
      <c r="Y94" s="364"/>
      <c r="Z94" s="351"/>
      <c r="AA94" s="544"/>
      <c r="AB94" s="545"/>
    </row>
    <row r="95" spans="1:28" s="238" customFormat="1" ht="19.5" customHeight="1" x14ac:dyDescent="0.15">
      <c r="A95" s="1218" t="s">
        <v>466</v>
      </c>
      <c r="B95" s="600"/>
      <c r="C95" s="654"/>
      <c r="D95" s="315">
        <v>601</v>
      </c>
      <c r="E95" s="316" t="s">
        <v>467</v>
      </c>
      <c r="F95" s="317" t="s">
        <v>376</v>
      </c>
      <c r="G95" s="318">
        <f t="shared" si="5"/>
        <v>0</v>
      </c>
      <c r="H95" s="319"/>
      <c r="I95" s="320"/>
      <c r="J95" s="321">
        <f t="shared" si="6"/>
        <v>0</v>
      </c>
      <c r="K95" s="322"/>
      <c r="L95" s="636"/>
      <c r="M95" s="321"/>
      <c r="N95" s="636"/>
      <c r="O95" s="637"/>
      <c r="P95" s="638"/>
      <c r="Q95" s="327">
        <f t="shared" si="4"/>
        <v>0</v>
      </c>
      <c r="R95" s="328">
        <v>3</v>
      </c>
      <c r="S95" s="315">
        <v>3</v>
      </c>
      <c r="T95" s="328">
        <v>3</v>
      </c>
      <c r="U95" s="315">
        <v>3</v>
      </c>
      <c r="V95" s="328">
        <f>R95+S95+T95+U95</f>
        <v>12</v>
      </c>
      <c r="W95" s="329"/>
      <c r="X95" s="330" t="s">
        <v>468</v>
      </c>
      <c r="Y95" s="331"/>
      <c r="Z95" s="314"/>
      <c r="AA95" s="546"/>
      <c r="AB95" s="547"/>
    </row>
    <row r="96" spans="1:28" s="238" customFormat="1" ht="19.5" customHeight="1" x14ac:dyDescent="0.15">
      <c r="A96" s="1219"/>
      <c r="B96" s="601"/>
      <c r="C96" s="597"/>
      <c r="D96" s="276">
        <v>602</v>
      </c>
      <c r="E96" s="290" t="s">
        <v>469</v>
      </c>
      <c r="F96" s="277" t="s">
        <v>351</v>
      </c>
      <c r="G96" s="262">
        <f t="shared" si="5"/>
        <v>0</v>
      </c>
      <c r="H96" s="263"/>
      <c r="I96" s="264"/>
      <c r="J96" s="265">
        <f t="shared" si="6"/>
        <v>0</v>
      </c>
      <c r="K96" s="266"/>
      <c r="L96" s="633"/>
      <c r="M96" s="265"/>
      <c r="N96" s="633"/>
      <c r="O96" s="634"/>
      <c r="P96" s="635"/>
      <c r="Q96" s="271">
        <f t="shared" si="4"/>
        <v>0</v>
      </c>
      <c r="R96" s="1215" t="s">
        <v>470</v>
      </c>
      <c r="S96" s="1216"/>
      <c r="T96" s="1216"/>
      <c r="U96" s="1216"/>
      <c r="V96" s="1217"/>
      <c r="W96" s="279" t="s">
        <v>644</v>
      </c>
      <c r="X96" s="334" t="s">
        <v>471</v>
      </c>
      <c r="Y96" s="281"/>
      <c r="Z96" s="275"/>
      <c r="AA96" s="542"/>
      <c r="AB96" s="543"/>
    </row>
    <row r="97" spans="1:28" s="238" customFormat="1" ht="19.5" customHeight="1" x14ac:dyDescent="0.15">
      <c r="A97" s="1219"/>
      <c r="B97" s="601"/>
      <c r="C97" s="597"/>
      <c r="D97" s="276">
        <v>603</v>
      </c>
      <c r="E97" s="290" t="s">
        <v>645</v>
      </c>
      <c r="F97" s="277" t="s">
        <v>324</v>
      </c>
      <c r="G97" s="262">
        <f t="shared" si="5"/>
        <v>0</v>
      </c>
      <c r="H97" s="263"/>
      <c r="I97" s="264"/>
      <c r="J97" s="265">
        <f t="shared" si="6"/>
        <v>0</v>
      </c>
      <c r="K97" s="266"/>
      <c r="L97" s="633"/>
      <c r="M97" s="265"/>
      <c r="N97" s="633"/>
      <c r="O97" s="634"/>
      <c r="P97" s="635"/>
      <c r="Q97" s="271">
        <f t="shared" si="4"/>
        <v>0</v>
      </c>
      <c r="R97" s="278">
        <v>5</v>
      </c>
      <c r="S97" s="276">
        <v>5</v>
      </c>
      <c r="T97" s="278">
        <v>5</v>
      </c>
      <c r="U97" s="276">
        <v>5</v>
      </c>
      <c r="V97" s="278">
        <f>R97+S97+T97+U97</f>
        <v>20</v>
      </c>
      <c r="W97" s="279"/>
      <c r="X97" s="334" t="s">
        <v>472</v>
      </c>
      <c r="Y97" s="281"/>
      <c r="Z97" s="275"/>
      <c r="AA97" s="542"/>
      <c r="AB97" s="543"/>
    </row>
    <row r="98" spans="1:28" s="238" customFormat="1" ht="19.5" customHeight="1" x14ac:dyDescent="0.15">
      <c r="A98" s="1219"/>
      <c r="B98" s="601"/>
      <c r="C98" s="597"/>
      <c r="D98" s="259">
        <v>604</v>
      </c>
      <c r="E98" s="260" t="s">
        <v>646</v>
      </c>
      <c r="F98" s="261" t="s">
        <v>324</v>
      </c>
      <c r="G98" s="262">
        <f t="shared" si="5"/>
        <v>0</v>
      </c>
      <c r="H98" s="263"/>
      <c r="I98" s="264"/>
      <c r="J98" s="265">
        <f t="shared" si="6"/>
        <v>0</v>
      </c>
      <c r="K98" s="266"/>
      <c r="L98" s="633"/>
      <c r="M98" s="265"/>
      <c r="N98" s="633"/>
      <c r="O98" s="634"/>
      <c r="P98" s="635"/>
      <c r="Q98" s="271">
        <f t="shared" si="4"/>
        <v>0</v>
      </c>
      <c r="R98" s="278">
        <v>20</v>
      </c>
      <c r="S98" s="276">
        <v>40</v>
      </c>
      <c r="T98" s="278">
        <v>40</v>
      </c>
      <c r="U98" s="276">
        <v>40</v>
      </c>
      <c r="V98" s="278">
        <f>R98+S98+T98+U98</f>
        <v>140</v>
      </c>
      <c r="W98" s="279"/>
      <c r="X98" s="334" t="s">
        <v>473</v>
      </c>
      <c r="Y98" s="384"/>
      <c r="Z98" s="258"/>
      <c r="AA98" s="542"/>
      <c r="AB98" s="543"/>
    </row>
    <row r="99" spans="1:28" s="238" customFormat="1" ht="19.5" customHeight="1" x14ac:dyDescent="0.15">
      <c r="A99" s="1219"/>
      <c r="B99" s="601"/>
      <c r="C99" s="597"/>
      <c r="D99" s="276">
        <v>605</v>
      </c>
      <c r="E99" s="290" t="s">
        <v>474</v>
      </c>
      <c r="F99" s="277" t="s">
        <v>376</v>
      </c>
      <c r="G99" s="262">
        <f t="shared" si="5"/>
        <v>0</v>
      </c>
      <c r="H99" s="263"/>
      <c r="I99" s="264"/>
      <c r="J99" s="265">
        <f t="shared" si="6"/>
        <v>0</v>
      </c>
      <c r="K99" s="266"/>
      <c r="L99" s="633"/>
      <c r="M99" s="265"/>
      <c r="N99" s="633"/>
      <c r="O99" s="634"/>
      <c r="P99" s="635"/>
      <c r="Q99" s="271">
        <f t="shared" si="4"/>
        <v>0</v>
      </c>
      <c r="R99" s="278">
        <v>20</v>
      </c>
      <c r="S99" s="276">
        <v>20</v>
      </c>
      <c r="T99" s="278">
        <v>20</v>
      </c>
      <c r="U99" s="276">
        <v>22</v>
      </c>
      <c r="V99" s="278">
        <v>82</v>
      </c>
      <c r="W99" s="279"/>
      <c r="X99" s="334" t="s">
        <v>475</v>
      </c>
      <c r="Y99" s="281"/>
      <c r="Z99" s="275"/>
      <c r="AA99" s="542"/>
      <c r="AB99" s="543"/>
    </row>
    <row r="100" spans="1:28" s="238" customFormat="1" ht="19.5" customHeight="1" x14ac:dyDescent="0.15">
      <c r="A100" s="1219"/>
      <c r="B100" s="601"/>
      <c r="C100" s="597" t="s">
        <v>387</v>
      </c>
      <c r="D100" s="276">
        <v>606</v>
      </c>
      <c r="E100" s="602" t="s">
        <v>712</v>
      </c>
      <c r="F100" s="277" t="s">
        <v>332</v>
      </c>
      <c r="G100" s="262">
        <f t="shared" si="5"/>
        <v>0</v>
      </c>
      <c r="H100" s="263"/>
      <c r="I100" s="264"/>
      <c r="J100" s="265">
        <f t="shared" si="6"/>
        <v>0</v>
      </c>
      <c r="K100" s="266"/>
      <c r="L100" s="633"/>
      <c r="M100" s="265"/>
      <c r="N100" s="633"/>
      <c r="O100" s="634"/>
      <c r="P100" s="635"/>
      <c r="Q100" s="271">
        <f t="shared" si="4"/>
        <v>0</v>
      </c>
      <c r="R100" s="278">
        <v>2000</v>
      </c>
      <c r="S100" s="276">
        <v>2000</v>
      </c>
      <c r="T100" s="278">
        <v>2000</v>
      </c>
      <c r="U100" s="276">
        <v>2000</v>
      </c>
      <c r="V100" s="278">
        <f>R100+S100+T100+U100</f>
        <v>8000</v>
      </c>
      <c r="W100" s="279" t="s">
        <v>647</v>
      </c>
      <c r="X100" s="334" t="s">
        <v>476</v>
      </c>
      <c r="Y100" s="281" t="s">
        <v>477</v>
      </c>
      <c r="Z100" s="275"/>
      <c r="AA100" s="542"/>
      <c r="AB100" s="543"/>
    </row>
    <row r="101" spans="1:28" s="238" customFormat="1" ht="19.5" customHeight="1" x14ac:dyDescent="0.15">
      <c r="A101" s="1219"/>
      <c r="B101" s="601"/>
      <c r="C101" s="597"/>
      <c r="D101" s="276">
        <v>607</v>
      </c>
      <c r="E101" s="282" t="s">
        <v>478</v>
      </c>
      <c r="F101" s="285" t="s">
        <v>324</v>
      </c>
      <c r="G101" s="262">
        <f t="shared" si="5"/>
        <v>10</v>
      </c>
      <c r="H101" s="263"/>
      <c r="I101" s="264"/>
      <c r="J101" s="265">
        <f t="shared" si="6"/>
        <v>10</v>
      </c>
      <c r="K101" s="266">
        <v>10</v>
      </c>
      <c r="L101" s="633"/>
      <c r="M101" s="265"/>
      <c r="N101" s="633"/>
      <c r="O101" s="634"/>
      <c r="P101" s="635"/>
      <c r="Q101" s="271">
        <f t="shared" si="4"/>
        <v>10</v>
      </c>
      <c r="R101" s="284">
        <v>10</v>
      </c>
      <c r="S101" s="285">
        <v>10</v>
      </c>
      <c r="T101" s="385">
        <v>10</v>
      </c>
      <c r="U101" s="386">
        <v>10</v>
      </c>
      <c r="V101" s="286">
        <f>SUM(R101:U101)</f>
        <v>40</v>
      </c>
      <c r="W101" s="287" t="s">
        <v>479</v>
      </c>
      <c r="X101" s="333" t="s">
        <v>480</v>
      </c>
      <c r="Y101" s="288"/>
      <c r="Z101" s="289"/>
      <c r="AA101" s="542"/>
      <c r="AB101" s="543"/>
    </row>
    <row r="102" spans="1:28" s="238" customFormat="1" ht="19.5" customHeight="1" thickBot="1" x14ac:dyDescent="0.2">
      <c r="A102" s="1220"/>
      <c r="B102" s="603"/>
      <c r="C102" s="655" t="s">
        <v>342</v>
      </c>
      <c r="D102" s="604">
        <v>608</v>
      </c>
      <c r="E102" s="605" t="s">
        <v>648</v>
      </c>
      <c r="F102" s="387" t="s">
        <v>351</v>
      </c>
      <c r="G102" s="353">
        <f t="shared" si="5"/>
        <v>20</v>
      </c>
      <c r="H102" s="354"/>
      <c r="I102" s="355"/>
      <c r="J102" s="356">
        <f t="shared" si="6"/>
        <v>20</v>
      </c>
      <c r="K102" s="357">
        <v>10</v>
      </c>
      <c r="L102" s="648"/>
      <c r="M102" s="356"/>
      <c r="N102" s="648"/>
      <c r="O102" s="649">
        <v>10</v>
      </c>
      <c r="P102" s="650"/>
      <c r="Q102" s="362">
        <f t="shared" si="4"/>
        <v>20</v>
      </c>
      <c r="R102" s="388"/>
      <c r="S102" s="387"/>
      <c r="T102" s="388"/>
      <c r="U102" s="387"/>
      <c r="V102" s="389"/>
      <c r="W102" s="390"/>
      <c r="X102" s="618" t="s">
        <v>481</v>
      </c>
      <c r="Y102" s="391"/>
      <c r="Z102" s="392"/>
      <c r="AA102" s="559"/>
      <c r="AB102" s="560"/>
    </row>
    <row r="103" spans="1:28" s="238" customFormat="1" ht="19.5" customHeight="1" x14ac:dyDescent="0.15">
      <c r="A103" s="1218" t="s">
        <v>482</v>
      </c>
      <c r="B103" s="600"/>
      <c r="C103" s="654"/>
      <c r="D103" s="317">
        <v>701</v>
      </c>
      <c r="E103" s="316" t="s">
        <v>483</v>
      </c>
      <c r="F103" s="317" t="s">
        <v>324</v>
      </c>
      <c r="G103" s="318">
        <f t="shared" si="5"/>
        <v>20</v>
      </c>
      <c r="H103" s="319">
        <v>10</v>
      </c>
      <c r="I103" s="320"/>
      <c r="J103" s="321">
        <f t="shared" si="6"/>
        <v>10</v>
      </c>
      <c r="K103" s="322">
        <v>10</v>
      </c>
      <c r="L103" s="636"/>
      <c r="M103" s="321"/>
      <c r="N103" s="636"/>
      <c r="O103" s="637"/>
      <c r="P103" s="638"/>
      <c r="Q103" s="327">
        <f t="shared" si="4"/>
        <v>20</v>
      </c>
      <c r="R103" s="328">
        <v>20</v>
      </c>
      <c r="S103" s="315">
        <v>20</v>
      </c>
      <c r="T103" s="328">
        <v>20</v>
      </c>
      <c r="U103" s="315">
        <v>20</v>
      </c>
      <c r="V103" s="328">
        <f>R103+S103+T103+U103</f>
        <v>80</v>
      </c>
      <c r="W103" s="329"/>
      <c r="X103" s="330" t="s">
        <v>484</v>
      </c>
      <c r="Y103" s="331"/>
      <c r="Z103" s="314"/>
      <c r="AA103" s="540"/>
      <c r="AB103" s="541"/>
    </row>
    <row r="104" spans="1:28" s="238" customFormat="1" ht="19.5" customHeight="1" x14ac:dyDescent="0.15">
      <c r="A104" s="1219"/>
      <c r="B104" s="601"/>
      <c r="C104" s="597"/>
      <c r="D104" s="375">
        <v>702</v>
      </c>
      <c r="E104" s="290" t="s">
        <v>649</v>
      </c>
      <c r="F104" s="277" t="s">
        <v>351</v>
      </c>
      <c r="G104" s="262">
        <f t="shared" si="5"/>
        <v>2</v>
      </c>
      <c r="H104" s="263">
        <v>1</v>
      </c>
      <c r="I104" s="264"/>
      <c r="J104" s="265">
        <f t="shared" si="6"/>
        <v>1</v>
      </c>
      <c r="K104" s="266">
        <v>1</v>
      </c>
      <c r="L104" s="633"/>
      <c r="M104" s="265"/>
      <c r="N104" s="633"/>
      <c r="O104" s="634"/>
      <c r="P104" s="635"/>
      <c r="Q104" s="271">
        <f t="shared" si="4"/>
        <v>2</v>
      </c>
      <c r="R104" s="278">
        <v>2</v>
      </c>
      <c r="S104" s="276">
        <v>2</v>
      </c>
      <c r="T104" s="278">
        <v>2</v>
      </c>
      <c r="U104" s="276">
        <v>2</v>
      </c>
      <c r="V104" s="278">
        <f>R104+S104+T104+U104</f>
        <v>8</v>
      </c>
      <c r="W104" s="279" t="s">
        <v>650</v>
      </c>
      <c r="X104" s="334" t="s">
        <v>485</v>
      </c>
      <c r="Y104" s="281"/>
      <c r="Z104" s="275"/>
      <c r="AA104" s="542"/>
      <c r="AB104" s="543"/>
    </row>
    <row r="105" spans="1:28" s="238" customFormat="1" ht="19.5" customHeight="1" x14ac:dyDescent="0.15">
      <c r="A105" s="1219"/>
      <c r="B105" s="601"/>
      <c r="C105" s="597"/>
      <c r="D105" s="393">
        <v>703</v>
      </c>
      <c r="E105" s="290" t="s">
        <v>486</v>
      </c>
      <c r="F105" s="277" t="s">
        <v>487</v>
      </c>
      <c r="G105" s="262">
        <f t="shared" si="5"/>
        <v>10</v>
      </c>
      <c r="H105" s="263">
        <v>4</v>
      </c>
      <c r="I105" s="264">
        <v>2</v>
      </c>
      <c r="J105" s="265">
        <f t="shared" si="6"/>
        <v>4</v>
      </c>
      <c r="K105" s="266">
        <v>2</v>
      </c>
      <c r="L105" s="633"/>
      <c r="M105" s="265"/>
      <c r="N105" s="633"/>
      <c r="O105" s="634">
        <v>2</v>
      </c>
      <c r="P105" s="635"/>
      <c r="Q105" s="271">
        <f t="shared" si="4"/>
        <v>10</v>
      </c>
      <c r="R105" s="341">
        <v>10</v>
      </c>
      <c r="S105" s="277">
        <v>10</v>
      </c>
      <c r="T105" s="291">
        <v>10</v>
      </c>
      <c r="U105" s="277">
        <v>10</v>
      </c>
      <c r="V105" s="291">
        <f>R105+S105+T105+U105</f>
        <v>40</v>
      </c>
      <c r="W105" s="279"/>
      <c r="X105" s="340" t="s">
        <v>488</v>
      </c>
      <c r="Y105" s="281"/>
      <c r="Z105" s="275"/>
      <c r="AA105" s="542"/>
      <c r="AB105" s="543"/>
    </row>
    <row r="106" spans="1:28" s="238" customFormat="1" ht="19.5" customHeight="1" x14ac:dyDescent="0.15">
      <c r="A106" s="1219"/>
      <c r="B106" s="601"/>
      <c r="C106" s="597"/>
      <c r="D106" s="393">
        <v>704</v>
      </c>
      <c r="E106" s="290" t="s">
        <v>489</v>
      </c>
      <c r="F106" s="277" t="s">
        <v>324</v>
      </c>
      <c r="G106" s="262">
        <f t="shared" si="5"/>
        <v>10</v>
      </c>
      <c r="H106" s="263">
        <v>4</v>
      </c>
      <c r="I106" s="264">
        <v>2</v>
      </c>
      <c r="J106" s="265">
        <f t="shared" si="6"/>
        <v>4</v>
      </c>
      <c r="K106" s="266">
        <v>2</v>
      </c>
      <c r="L106" s="633"/>
      <c r="M106" s="265"/>
      <c r="N106" s="633"/>
      <c r="O106" s="634">
        <v>2</v>
      </c>
      <c r="P106" s="635"/>
      <c r="Q106" s="271">
        <f t="shared" si="4"/>
        <v>10</v>
      </c>
      <c r="R106" s="291">
        <v>10</v>
      </c>
      <c r="S106" s="277">
        <v>10</v>
      </c>
      <c r="T106" s="291">
        <v>10</v>
      </c>
      <c r="U106" s="277">
        <v>10</v>
      </c>
      <c r="V106" s="291">
        <f>R106+S106+T106+U106</f>
        <v>40</v>
      </c>
      <c r="W106" s="279"/>
      <c r="X106" s="340" t="s">
        <v>488</v>
      </c>
      <c r="Y106" s="281" t="s">
        <v>356</v>
      </c>
      <c r="Z106" s="275"/>
      <c r="AA106" s="542"/>
      <c r="AB106" s="543"/>
    </row>
    <row r="107" spans="1:28" s="238" customFormat="1" ht="19.5" customHeight="1" x14ac:dyDescent="0.15">
      <c r="A107" s="1219"/>
      <c r="B107" s="601"/>
      <c r="C107" s="597" t="s">
        <v>387</v>
      </c>
      <c r="D107" s="393">
        <v>705</v>
      </c>
      <c r="E107" s="290" t="s">
        <v>651</v>
      </c>
      <c r="F107" s="277" t="s">
        <v>324</v>
      </c>
      <c r="G107" s="262">
        <f t="shared" si="5"/>
        <v>5</v>
      </c>
      <c r="H107" s="263"/>
      <c r="I107" s="264"/>
      <c r="J107" s="265">
        <f t="shared" si="6"/>
        <v>5</v>
      </c>
      <c r="K107" s="266">
        <v>5</v>
      </c>
      <c r="L107" s="633"/>
      <c r="M107" s="265"/>
      <c r="N107" s="633"/>
      <c r="O107" s="634"/>
      <c r="P107" s="635"/>
      <c r="Q107" s="271">
        <f t="shared" si="4"/>
        <v>5</v>
      </c>
      <c r="R107" s="291">
        <v>5</v>
      </c>
      <c r="S107" s="277">
        <v>5</v>
      </c>
      <c r="T107" s="291">
        <v>5</v>
      </c>
      <c r="U107" s="277">
        <v>5</v>
      </c>
      <c r="V107" s="291">
        <f>R107+S107+T107+U107</f>
        <v>20</v>
      </c>
      <c r="W107" s="279"/>
      <c r="X107" s="340" t="s">
        <v>652</v>
      </c>
      <c r="Y107" s="281"/>
      <c r="Z107" s="275"/>
      <c r="AA107" s="542"/>
      <c r="AB107" s="543"/>
    </row>
    <row r="108" spans="1:28" s="238" customFormat="1" ht="19.5" customHeight="1" x14ac:dyDescent="0.15">
      <c r="A108" s="1219"/>
      <c r="B108" s="601"/>
      <c r="C108" s="597"/>
      <c r="D108" s="393">
        <v>706</v>
      </c>
      <c r="E108" s="282" t="s">
        <v>490</v>
      </c>
      <c r="F108" s="285" t="s">
        <v>351</v>
      </c>
      <c r="G108" s="262">
        <f t="shared" si="5"/>
        <v>10</v>
      </c>
      <c r="H108" s="263"/>
      <c r="I108" s="264"/>
      <c r="J108" s="265">
        <f t="shared" si="6"/>
        <v>10</v>
      </c>
      <c r="K108" s="266">
        <v>10</v>
      </c>
      <c r="L108" s="633"/>
      <c r="M108" s="265"/>
      <c r="N108" s="633"/>
      <c r="O108" s="634"/>
      <c r="P108" s="635"/>
      <c r="Q108" s="271">
        <f t="shared" si="4"/>
        <v>10</v>
      </c>
      <c r="R108" s="284">
        <v>10</v>
      </c>
      <c r="S108" s="285">
        <v>10</v>
      </c>
      <c r="T108" s="284">
        <v>10</v>
      </c>
      <c r="U108" s="285">
        <v>10</v>
      </c>
      <c r="V108" s="286">
        <f>SUM(R108:U108)</f>
        <v>40</v>
      </c>
      <c r="W108" s="287" t="s">
        <v>653</v>
      </c>
      <c r="X108" s="333" t="s">
        <v>491</v>
      </c>
      <c r="Y108" s="288"/>
      <c r="Z108" s="289"/>
      <c r="AA108" s="542"/>
      <c r="AB108" s="543"/>
    </row>
    <row r="109" spans="1:28" s="238" customFormat="1" ht="19.5" customHeight="1" x14ac:dyDescent="0.15">
      <c r="A109" s="1219"/>
      <c r="B109" s="601"/>
      <c r="C109" s="597"/>
      <c r="D109" s="394">
        <v>707</v>
      </c>
      <c r="E109" s="343" t="s">
        <v>492</v>
      </c>
      <c r="F109" s="348" t="s">
        <v>332</v>
      </c>
      <c r="G109" s="299">
        <f t="shared" si="5"/>
        <v>10</v>
      </c>
      <c r="H109" s="300">
        <v>4</v>
      </c>
      <c r="I109" s="301"/>
      <c r="J109" s="302">
        <f t="shared" si="6"/>
        <v>6</v>
      </c>
      <c r="K109" s="303">
        <v>6</v>
      </c>
      <c r="L109" s="651"/>
      <c r="M109" s="302"/>
      <c r="N109" s="651"/>
      <c r="O109" s="652"/>
      <c r="P109" s="653"/>
      <c r="Q109" s="308">
        <f t="shared" si="4"/>
        <v>10</v>
      </c>
      <c r="R109" s="349">
        <v>10</v>
      </c>
      <c r="S109" s="348">
        <v>10</v>
      </c>
      <c r="T109" s="349">
        <v>10</v>
      </c>
      <c r="U109" s="348">
        <v>10</v>
      </c>
      <c r="V109" s="350">
        <f>SUM(R109:U109)</f>
        <v>40</v>
      </c>
      <c r="W109" s="395" t="s">
        <v>654</v>
      </c>
      <c r="X109" s="347" t="s">
        <v>493</v>
      </c>
      <c r="Y109" s="312"/>
      <c r="Z109" s="313"/>
      <c r="AA109" s="542"/>
      <c r="AB109" s="543"/>
    </row>
    <row r="110" spans="1:28" s="238" customFormat="1" ht="19.5" customHeight="1" x14ac:dyDescent="0.15">
      <c r="A110" s="1219"/>
      <c r="B110" s="601"/>
      <c r="C110" s="656" t="s">
        <v>342</v>
      </c>
      <c r="D110" s="393">
        <v>708</v>
      </c>
      <c r="E110" s="396" t="s">
        <v>655</v>
      </c>
      <c r="F110" s="285" t="s">
        <v>324</v>
      </c>
      <c r="G110" s="397">
        <f t="shared" si="5"/>
        <v>10</v>
      </c>
      <c r="H110" s="398"/>
      <c r="I110" s="399">
        <v>10</v>
      </c>
      <c r="J110" s="400">
        <f t="shared" si="6"/>
        <v>0</v>
      </c>
      <c r="K110" s="401"/>
      <c r="L110" s="639"/>
      <c r="M110" s="400"/>
      <c r="N110" s="639"/>
      <c r="O110" s="640"/>
      <c r="P110" s="641"/>
      <c r="Q110" s="406">
        <f t="shared" si="4"/>
        <v>10</v>
      </c>
      <c r="R110" s="285">
        <v>10</v>
      </c>
      <c r="S110" s="285">
        <v>25</v>
      </c>
      <c r="T110" s="285">
        <v>10</v>
      </c>
      <c r="U110" s="285">
        <v>10</v>
      </c>
      <c r="V110" s="285">
        <f>SUM(R110:U110)</f>
        <v>55</v>
      </c>
      <c r="W110" s="332" t="s">
        <v>656</v>
      </c>
      <c r="X110" s="612" t="s">
        <v>657</v>
      </c>
      <c r="Y110" s="285"/>
      <c r="Z110" s="407"/>
      <c r="AA110" s="542"/>
      <c r="AB110" s="543"/>
    </row>
    <row r="111" spans="1:28" s="238" customFormat="1" ht="19.5" customHeight="1" thickBot="1" x14ac:dyDescent="0.2">
      <c r="A111" s="1220"/>
      <c r="B111" s="603"/>
      <c r="C111" s="655" t="s">
        <v>342</v>
      </c>
      <c r="D111" s="607">
        <v>709</v>
      </c>
      <c r="E111" s="608" t="s">
        <v>494</v>
      </c>
      <c r="F111" s="387" t="s">
        <v>324</v>
      </c>
      <c r="G111" s="353">
        <f t="shared" si="5"/>
        <v>20</v>
      </c>
      <c r="H111" s="354"/>
      <c r="I111" s="355"/>
      <c r="J111" s="356">
        <f t="shared" si="6"/>
        <v>20</v>
      </c>
      <c r="K111" s="357">
        <v>20</v>
      </c>
      <c r="L111" s="648"/>
      <c r="M111" s="356"/>
      <c r="N111" s="648"/>
      <c r="O111" s="649"/>
      <c r="P111" s="650"/>
      <c r="Q111" s="362">
        <f t="shared" si="4"/>
        <v>20</v>
      </c>
      <c r="R111" s="387"/>
      <c r="S111" s="387"/>
      <c r="T111" s="387"/>
      <c r="U111" s="387"/>
      <c r="V111" s="387"/>
      <c r="W111" s="408"/>
      <c r="X111" s="619" t="s">
        <v>484</v>
      </c>
      <c r="Y111" s="387"/>
      <c r="Z111" s="409"/>
      <c r="AA111" s="544"/>
      <c r="AB111" s="545"/>
    </row>
    <row r="112" spans="1:28" s="238" customFormat="1" ht="19.5" customHeight="1" x14ac:dyDescent="0.15">
      <c r="A112" s="1221" t="s">
        <v>658</v>
      </c>
      <c r="B112" s="331"/>
      <c r="C112" s="657"/>
      <c r="D112" s="315">
        <v>801</v>
      </c>
      <c r="E112" s="316" t="s">
        <v>495</v>
      </c>
      <c r="F112" s="317" t="s">
        <v>351</v>
      </c>
      <c r="G112" s="318">
        <f t="shared" si="5"/>
        <v>40</v>
      </c>
      <c r="H112" s="319"/>
      <c r="I112" s="320"/>
      <c r="J112" s="321">
        <f t="shared" si="6"/>
        <v>40</v>
      </c>
      <c r="K112" s="322"/>
      <c r="L112" s="636"/>
      <c r="M112" s="321"/>
      <c r="N112" s="636">
        <v>40</v>
      </c>
      <c r="O112" s="637"/>
      <c r="P112" s="638"/>
      <c r="Q112" s="327">
        <f t="shared" si="4"/>
        <v>40</v>
      </c>
      <c r="R112" s="410">
        <v>50</v>
      </c>
      <c r="S112" s="410">
        <v>50</v>
      </c>
      <c r="T112" s="315">
        <v>50</v>
      </c>
      <c r="U112" s="327">
        <v>160</v>
      </c>
      <c r="V112" s="327">
        <f>R112+S112+T112+U112</f>
        <v>310</v>
      </c>
      <c r="W112" s="620" t="s">
        <v>496</v>
      </c>
      <c r="X112" s="330" t="s">
        <v>497</v>
      </c>
      <c r="Y112" s="621" t="s">
        <v>318</v>
      </c>
      <c r="Z112" s="622" t="s">
        <v>498</v>
      </c>
      <c r="AA112" s="546"/>
      <c r="AB112" s="547"/>
    </row>
    <row r="113" spans="1:28" s="238" customFormat="1" ht="19.5" customHeight="1" x14ac:dyDescent="0.15">
      <c r="A113" s="1222"/>
      <c r="B113" s="281"/>
      <c r="C113" s="658"/>
      <c r="D113" s="276">
        <v>802</v>
      </c>
      <c r="E113" s="282" t="s">
        <v>499</v>
      </c>
      <c r="F113" s="285" t="s">
        <v>351</v>
      </c>
      <c r="G113" s="397">
        <f t="shared" si="5"/>
        <v>22</v>
      </c>
      <c r="H113" s="398">
        <v>2</v>
      </c>
      <c r="I113" s="399"/>
      <c r="J113" s="400">
        <f t="shared" si="6"/>
        <v>20</v>
      </c>
      <c r="K113" s="401"/>
      <c r="L113" s="639"/>
      <c r="M113" s="400"/>
      <c r="N113" s="639">
        <v>20</v>
      </c>
      <c r="O113" s="640"/>
      <c r="P113" s="641"/>
      <c r="Q113" s="406">
        <f t="shared" si="4"/>
        <v>22</v>
      </c>
      <c r="R113" s="407">
        <v>20</v>
      </c>
      <c r="S113" s="407">
        <v>20</v>
      </c>
      <c r="T113" s="285">
        <v>20</v>
      </c>
      <c r="U113" s="411">
        <v>20</v>
      </c>
      <c r="V113" s="412">
        <f>SUM(R113:U113)</f>
        <v>80</v>
      </c>
      <c r="W113" s="413"/>
      <c r="X113" s="333" t="s">
        <v>500</v>
      </c>
      <c r="Y113" s="414"/>
      <c r="Z113" s="415"/>
      <c r="AA113" s="542"/>
      <c r="AB113" s="543"/>
    </row>
    <row r="114" spans="1:28" s="238" customFormat="1" ht="19.5" customHeight="1" x14ac:dyDescent="0.15">
      <c r="A114" s="1222"/>
      <c r="B114" s="281"/>
      <c r="C114" s="658"/>
      <c r="D114" s="276">
        <v>803</v>
      </c>
      <c r="E114" s="282" t="s">
        <v>501</v>
      </c>
      <c r="F114" s="416" t="s">
        <v>351</v>
      </c>
      <c r="G114" s="397">
        <f t="shared" si="5"/>
        <v>22</v>
      </c>
      <c r="H114" s="398">
        <v>2</v>
      </c>
      <c r="I114" s="399"/>
      <c r="J114" s="400">
        <f t="shared" si="6"/>
        <v>20</v>
      </c>
      <c r="K114" s="401"/>
      <c r="L114" s="639"/>
      <c r="M114" s="400"/>
      <c r="N114" s="639">
        <v>20</v>
      </c>
      <c r="O114" s="640"/>
      <c r="P114" s="641"/>
      <c r="Q114" s="406">
        <f t="shared" si="4"/>
        <v>22</v>
      </c>
      <c r="R114" s="417"/>
      <c r="S114" s="417"/>
      <c r="T114" s="416"/>
      <c r="U114" s="418"/>
      <c r="V114" s="419"/>
      <c r="W114" s="396" t="s">
        <v>659</v>
      </c>
      <c r="X114" s="333" t="s">
        <v>502</v>
      </c>
      <c r="Y114" s="623" t="s">
        <v>318</v>
      </c>
      <c r="Z114" s="420"/>
      <c r="AA114" s="542"/>
      <c r="AB114" s="543"/>
    </row>
    <row r="115" spans="1:28" s="238" customFormat="1" ht="19.5" customHeight="1" x14ac:dyDescent="0.15">
      <c r="A115" s="1222"/>
      <c r="B115" s="281"/>
      <c r="C115" s="658"/>
      <c r="D115" s="276">
        <v>806</v>
      </c>
      <c r="E115" s="290" t="s">
        <v>660</v>
      </c>
      <c r="F115" s="277" t="s">
        <v>324</v>
      </c>
      <c r="G115" s="397">
        <f t="shared" si="5"/>
        <v>20</v>
      </c>
      <c r="H115" s="398">
        <v>5</v>
      </c>
      <c r="I115" s="399"/>
      <c r="J115" s="400">
        <f t="shared" si="6"/>
        <v>15</v>
      </c>
      <c r="K115" s="401">
        <v>5</v>
      </c>
      <c r="L115" s="639"/>
      <c r="M115" s="400"/>
      <c r="N115" s="639">
        <v>10</v>
      </c>
      <c r="O115" s="640"/>
      <c r="P115" s="641"/>
      <c r="Q115" s="406">
        <f t="shared" si="4"/>
        <v>20</v>
      </c>
      <c r="R115" s="424">
        <v>30</v>
      </c>
      <c r="S115" s="424">
        <v>20</v>
      </c>
      <c r="T115" s="276">
        <v>20</v>
      </c>
      <c r="U115" s="406">
        <v>30</v>
      </c>
      <c r="V115" s="406">
        <f>R115+S115+T115+U115</f>
        <v>100</v>
      </c>
      <c r="W115" s="423"/>
      <c r="X115" s="334" t="s">
        <v>503</v>
      </c>
      <c r="Y115" s="425"/>
      <c r="Z115" s="426"/>
      <c r="AA115" s="542"/>
      <c r="AB115" s="543"/>
    </row>
    <row r="116" spans="1:28" s="238" customFormat="1" ht="19.5" customHeight="1" x14ac:dyDescent="0.15">
      <c r="A116" s="1222"/>
      <c r="B116" s="281"/>
      <c r="C116" s="658"/>
      <c r="D116" s="276">
        <v>808</v>
      </c>
      <c r="E116" s="290" t="s">
        <v>504</v>
      </c>
      <c r="F116" s="277" t="s">
        <v>324</v>
      </c>
      <c r="G116" s="397">
        <f t="shared" si="5"/>
        <v>5</v>
      </c>
      <c r="H116" s="398"/>
      <c r="I116" s="399"/>
      <c r="J116" s="400">
        <f t="shared" si="6"/>
        <v>5</v>
      </c>
      <c r="K116" s="401"/>
      <c r="L116" s="639"/>
      <c r="M116" s="400"/>
      <c r="N116" s="639">
        <v>5</v>
      </c>
      <c r="O116" s="640"/>
      <c r="P116" s="641"/>
      <c r="Q116" s="406">
        <f t="shared" si="4"/>
        <v>5</v>
      </c>
      <c r="R116" s="421">
        <v>5</v>
      </c>
      <c r="S116" s="421">
        <v>5</v>
      </c>
      <c r="T116" s="277">
        <v>5</v>
      </c>
      <c r="U116" s="422">
        <v>5</v>
      </c>
      <c r="V116" s="422">
        <f>R116+S116+T116+U116</f>
        <v>20</v>
      </c>
      <c r="W116" s="423"/>
      <c r="X116" s="340" t="s">
        <v>505</v>
      </c>
      <c r="Y116" s="425"/>
      <c r="Z116" s="426"/>
      <c r="AA116" s="542"/>
      <c r="AB116" s="543"/>
    </row>
    <row r="117" spans="1:28" s="238" customFormat="1" ht="19.5" customHeight="1" x14ac:dyDescent="0.15">
      <c r="A117" s="1222"/>
      <c r="B117" s="281"/>
      <c r="C117" s="658"/>
      <c r="D117" s="276">
        <v>809</v>
      </c>
      <c r="E117" s="282" t="s">
        <v>506</v>
      </c>
      <c r="F117" s="285" t="s">
        <v>351</v>
      </c>
      <c r="G117" s="397">
        <f t="shared" si="5"/>
        <v>10</v>
      </c>
      <c r="H117" s="398"/>
      <c r="I117" s="399"/>
      <c r="J117" s="400">
        <f t="shared" si="6"/>
        <v>10</v>
      </c>
      <c r="K117" s="401"/>
      <c r="L117" s="639"/>
      <c r="M117" s="400"/>
      <c r="N117" s="639">
        <v>10</v>
      </c>
      <c r="O117" s="640"/>
      <c r="P117" s="641"/>
      <c r="Q117" s="406">
        <f t="shared" si="4"/>
        <v>10</v>
      </c>
      <c r="R117" s="407">
        <v>10</v>
      </c>
      <c r="S117" s="407">
        <v>10</v>
      </c>
      <c r="T117" s="285">
        <v>10</v>
      </c>
      <c r="U117" s="411">
        <v>10</v>
      </c>
      <c r="V117" s="412">
        <f>SUM(R117:U117)</f>
        <v>40</v>
      </c>
      <c r="W117" s="413"/>
      <c r="X117" s="333" t="s">
        <v>507</v>
      </c>
      <c r="Y117" s="414"/>
      <c r="Z117" s="415"/>
      <c r="AA117" s="542"/>
      <c r="AB117" s="543"/>
    </row>
    <row r="118" spans="1:28" s="238" customFormat="1" ht="19.5" customHeight="1" x14ac:dyDescent="0.15">
      <c r="A118" s="1222"/>
      <c r="B118" s="281"/>
      <c r="C118" s="658" t="s">
        <v>387</v>
      </c>
      <c r="D118" s="276">
        <v>810</v>
      </c>
      <c r="E118" s="290" t="s">
        <v>711</v>
      </c>
      <c r="F118" s="277" t="s">
        <v>332</v>
      </c>
      <c r="G118" s="397">
        <f t="shared" si="5"/>
        <v>500</v>
      </c>
      <c r="H118" s="398"/>
      <c r="I118" s="399"/>
      <c r="J118" s="400">
        <f t="shared" si="6"/>
        <v>500</v>
      </c>
      <c r="K118" s="401"/>
      <c r="L118" s="639"/>
      <c r="M118" s="400"/>
      <c r="N118" s="639">
        <v>500</v>
      </c>
      <c r="O118" s="640"/>
      <c r="P118" s="641"/>
      <c r="Q118" s="406">
        <f t="shared" si="4"/>
        <v>500</v>
      </c>
      <c r="R118" s="424">
        <v>200</v>
      </c>
      <c r="S118" s="424">
        <v>200</v>
      </c>
      <c r="T118" s="276">
        <v>200</v>
      </c>
      <c r="U118" s="406">
        <v>400</v>
      </c>
      <c r="V118" s="406">
        <f>R118+S118+T118+U118</f>
        <v>1000</v>
      </c>
      <c r="W118" s="423"/>
      <c r="X118" s="334" t="s">
        <v>508</v>
      </c>
      <c r="Y118" s="425" t="s">
        <v>318</v>
      </c>
      <c r="Z118" s="426"/>
      <c r="AA118" s="542"/>
      <c r="AB118" s="543"/>
    </row>
    <row r="119" spans="1:28" s="238" customFormat="1" ht="19.5" customHeight="1" thickBot="1" x14ac:dyDescent="0.2">
      <c r="A119" s="1223"/>
      <c r="B119" s="364"/>
      <c r="C119" s="659"/>
      <c r="D119" s="345">
        <v>811</v>
      </c>
      <c r="E119" s="365" t="s">
        <v>509</v>
      </c>
      <c r="F119" s="366" t="s">
        <v>324</v>
      </c>
      <c r="G119" s="427">
        <f t="shared" si="5"/>
        <v>10</v>
      </c>
      <c r="H119" s="428"/>
      <c r="I119" s="429"/>
      <c r="J119" s="430">
        <f t="shared" si="6"/>
        <v>10</v>
      </c>
      <c r="K119" s="431"/>
      <c r="L119" s="645"/>
      <c r="M119" s="430"/>
      <c r="N119" s="645">
        <v>10</v>
      </c>
      <c r="O119" s="646"/>
      <c r="P119" s="647"/>
      <c r="Q119" s="436">
        <f t="shared" si="4"/>
        <v>10</v>
      </c>
      <c r="R119" s="437">
        <v>10</v>
      </c>
      <c r="S119" s="437">
        <v>10</v>
      </c>
      <c r="T119" s="366">
        <v>10</v>
      </c>
      <c r="U119" s="438">
        <v>10</v>
      </c>
      <c r="V119" s="439">
        <f>SUM(R119:U119)</f>
        <v>40</v>
      </c>
      <c r="W119" s="440"/>
      <c r="X119" s="370" t="s">
        <v>510</v>
      </c>
      <c r="Y119" s="441"/>
      <c r="Z119" s="442"/>
      <c r="AA119" s="559"/>
      <c r="AB119" s="560"/>
    </row>
    <row r="120" spans="1:28" s="238" customFormat="1" ht="19.5" customHeight="1" x14ac:dyDescent="0.15">
      <c r="A120" s="1224" t="s">
        <v>511</v>
      </c>
      <c r="B120" s="381"/>
      <c r="C120" s="657" t="s">
        <v>342</v>
      </c>
      <c r="D120" s="315">
        <v>901</v>
      </c>
      <c r="E120" s="609" t="s">
        <v>661</v>
      </c>
      <c r="F120" s="317" t="s">
        <v>351</v>
      </c>
      <c r="G120" s="318">
        <f t="shared" si="5"/>
        <v>200</v>
      </c>
      <c r="H120" s="319"/>
      <c r="I120" s="320"/>
      <c r="J120" s="321">
        <f t="shared" si="6"/>
        <v>200</v>
      </c>
      <c r="K120" s="322"/>
      <c r="L120" s="636"/>
      <c r="M120" s="321"/>
      <c r="N120" s="636"/>
      <c r="O120" s="637">
        <v>200</v>
      </c>
      <c r="P120" s="638"/>
      <c r="Q120" s="327">
        <f t="shared" si="4"/>
        <v>200</v>
      </c>
      <c r="R120" s="443"/>
      <c r="S120" s="443"/>
      <c r="T120" s="444"/>
      <c r="U120" s="445"/>
      <c r="V120" s="445"/>
      <c r="W120" s="624" t="s">
        <v>714</v>
      </c>
      <c r="X120" s="630" t="s">
        <v>512</v>
      </c>
      <c r="Y120" s="446"/>
      <c r="Z120" s="447"/>
      <c r="AA120" s="546"/>
      <c r="AB120" s="547"/>
    </row>
    <row r="121" spans="1:28" s="238" customFormat="1" ht="19.5" customHeight="1" x14ac:dyDescent="0.15">
      <c r="A121" s="1225"/>
      <c r="B121" s="382"/>
      <c r="C121" s="658" t="s">
        <v>342</v>
      </c>
      <c r="D121" s="276">
        <v>902</v>
      </c>
      <c r="E121" s="290" t="s">
        <v>513</v>
      </c>
      <c r="F121" s="277" t="s">
        <v>351</v>
      </c>
      <c r="G121" s="397">
        <f t="shared" si="5"/>
        <v>10</v>
      </c>
      <c r="H121" s="398">
        <v>2</v>
      </c>
      <c r="I121" s="399">
        <v>2</v>
      </c>
      <c r="J121" s="400">
        <f t="shared" si="6"/>
        <v>6</v>
      </c>
      <c r="K121" s="401">
        <v>4</v>
      </c>
      <c r="L121" s="639"/>
      <c r="M121" s="400"/>
      <c r="N121" s="639"/>
      <c r="O121" s="640">
        <v>2</v>
      </c>
      <c r="P121" s="641"/>
      <c r="Q121" s="406">
        <f t="shared" si="4"/>
        <v>10</v>
      </c>
      <c r="R121" s="448"/>
      <c r="S121" s="448"/>
      <c r="T121" s="449"/>
      <c r="U121" s="450"/>
      <c r="V121" s="450"/>
      <c r="W121" s="626" t="s">
        <v>663</v>
      </c>
      <c r="X121" s="631" t="s">
        <v>664</v>
      </c>
      <c r="Y121" s="451"/>
      <c r="Z121" s="452"/>
      <c r="AA121" s="542"/>
      <c r="AB121" s="543"/>
    </row>
    <row r="122" spans="1:28" s="238" customFormat="1" ht="19.5" customHeight="1" thickBot="1" x14ac:dyDescent="0.2">
      <c r="A122" s="1226"/>
      <c r="B122" s="610"/>
      <c r="C122" s="659" t="s">
        <v>342</v>
      </c>
      <c r="D122" s="345">
        <v>903</v>
      </c>
      <c r="E122" s="598" t="s">
        <v>514</v>
      </c>
      <c r="F122" s="352" t="s">
        <v>351</v>
      </c>
      <c r="G122" s="427">
        <f t="shared" si="5"/>
        <v>20</v>
      </c>
      <c r="H122" s="428"/>
      <c r="I122" s="429"/>
      <c r="J122" s="430">
        <f t="shared" si="6"/>
        <v>20</v>
      </c>
      <c r="K122" s="431">
        <v>10</v>
      </c>
      <c r="L122" s="645"/>
      <c r="M122" s="430"/>
      <c r="N122" s="645"/>
      <c r="O122" s="646">
        <v>10</v>
      </c>
      <c r="P122" s="647"/>
      <c r="Q122" s="436">
        <f t="shared" si="4"/>
        <v>20</v>
      </c>
      <c r="R122" s="561"/>
      <c r="S122" s="561"/>
      <c r="T122" s="562"/>
      <c r="U122" s="563"/>
      <c r="V122" s="563"/>
      <c r="W122" s="628" t="s">
        <v>665</v>
      </c>
      <c r="X122" s="632" t="s">
        <v>664</v>
      </c>
      <c r="Y122" s="453"/>
      <c r="Z122" s="454"/>
      <c r="AA122" s="559"/>
      <c r="AB122" s="560"/>
    </row>
  </sheetData>
  <mergeCells count="36">
    <mergeCell ref="A103:A111"/>
    <mergeCell ref="A112:A119"/>
    <mergeCell ref="A120:A122"/>
    <mergeCell ref="A14:A33"/>
    <mergeCell ref="A34:A74"/>
    <mergeCell ref="A75:A80"/>
    <mergeCell ref="A81:A83"/>
    <mergeCell ref="A84:A94"/>
    <mergeCell ref="A95:A102"/>
    <mergeCell ref="R96:V96"/>
    <mergeCell ref="T12:T13"/>
    <mergeCell ref="U12:U13"/>
    <mergeCell ref="V12:V13"/>
    <mergeCell ref="Z10:Z13"/>
    <mergeCell ref="R10:V10"/>
    <mergeCell ref="W10:W13"/>
    <mergeCell ref="X10:X13"/>
    <mergeCell ref="Y10:Y13"/>
    <mergeCell ref="AA10:AA13"/>
    <mergeCell ref="AB10:AB13"/>
    <mergeCell ref="G12:G13"/>
    <mergeCell ref="H12:H13"/>
    <mergeCell ref="I12:I13"/>
    <mergeCell ref="J12:J13"/>
    <mergeCell ref="K12:O12"/>
    <mergeCell ref="R12:R13"/>
    <mergeCell ref="S12:S13"/>
    <mergeCell ref="Q10:Q13"/>
    <mergeCell ref="A2:H2"/>
    <mergeCell ref="G10:P10"/>
    <mergeCell ref="F10:F13"/>
    <mergeCell ref="A8:E8"/>
    <mergeCell ref="A10:A13"/>
    <mergeCell ref="B10:C13"/>
    <mergeCell ref="D10:D13"/>
    <mergeCell ref="E10:E13"/>
  </mergeCells>
  <phoneticPr fontId="1"/>
  <printOptions horizontalCentered="1"/>
  <pageMargins left="0.62992125984251968" right="0.62992125984251968" top="0.59055118110236227" bottom="0.35433070866141736" header="0.31496062992125984" footer="0.31496062992125984"/>
  <pageSetup paperSize="8" scale="52" orientation="portrait" r:id="rId1"/>
  <colBreaks count="1" manualBreakCount="1">
    <brk id="28" max="126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view="pageBreakPreview" zoomScale="85" zoomScaleSheetLayoutView="85" workbookViewId="0">
      <selection activeCell="W18" sqref="W18"/>
    </sheetView>
  </sheetViews>
  <sheetFormatPr defaultColWidth="9.125" defaultRowHeight="18" customHeight="1" x14ac:dyDescent="0.15"/>
  <cols>
    <col min="1" max="2" width="8.625" customWidth="1"/>
    <col min="3" max="3" width="6.25" customWidth="1"/>
    <col min="4" max="13" width="9" customWidth="1"/>
    <col min="14" max="14" width="5.875" customWidth="1"/>
  </cols>
  <sheetData>
    <row r="1" spans="1:19" ht="18" customHeight="1" x14ac:dyDescent="0.15">
      <c r="A1" t="s">
        <v>569</v>
      </c>
      <c r="I1" s="26"/>
      <c r="J1" s="26"/>
      <c r="K1" s="26"/>
      <c r="L1" s="26"/>
      <c r="M1" s="26"/>
      <c r="N1" s="26"/>
    </row>
    <row r="2" spans="1:19" ht="18" customHeight="1" x14ac:dyDescent="0.15">
      <c r="A2" s="781" t="s">
        <v>63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182" t="s">
        <v>222</v>
      </c>
      <c r="P2">
        <v>3.0000000000000001E-3</v>
      </c>
      <c r="Q2">
        <v>6.0000000000000001E-3</v>
      </c>
      <c r="R2">
        <v>1.2999999999999999E-2</v>
      </c>
      <c r="S2">
        <v>2.5999999999999999E-2</v>
      </c>
    </row>
    <row r="3" spans="1:19" ht="18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O3" s="182" t="s">
        <v>223</v>
      </c>
      <c r="P3">
        <v>3.0000000000000001E-3</v>
      </c>
      <c r="Q3">
        <v>6.0000000000000001E-3</v>
      </c>
      <c r="R3">
        <v>1.2999999999999999E-2</v>
      </c>
      <c r="S3">
        <v>6.0000000000000001E-3</v>
      </c>
    </row>
    <row r="4" spans="1:19" ht="15" customHeight="1" x14ac:dyDescent="0.15">
      <c r="A4" s="9"/>
      <c r="B4" s="9"/>
      <c r="C4" s="9"/>
      <c r="D4" s="9"/>
      <c r="E4" s="9"/>
      <c r="F4" s="9"/>
      <c r="G4" s="9"/>
      <c r="H4" s="9"/>
      <c r="I4" s="782" t="s">
        <v>62</v>
      </c>
      <c r="J4" s="782"/>
      <c r="K4" s="782"/>
      <c r="L4" s="782"/>
      <c r="O4" s="182" t="s">
        <v>723</v>
      </c>
      <c r="P4">
        <v>0.5</v>
      </c>
      <c r="Q4">
        <v>1</v>
      </c>
      <c r="R4">
        <f>0.02*120+0.01</f>
        <v>2.4099999999999997</v>
      </c>
      <c r="S4">
        <v>5</v>
      </c>
    </row>
    <row r="5" spans="1:19" ht="15" customHeight="1" x14ac:dyDescent="0.15">
      <c r="A5" s="4" t="s">
        <v>529</v>
      </c>
      <c r="O5" s="182" t="s">
        <v>724</v>
      </c>
      <c r="P5">
        <v>0.11</v>
      </c>
      <c r="Q5">
        <v>0.22</v>
      </c>
      <c r="R5">
        <f>2*0.12+0.01</f>
        <v>0.25</v>
      </c>
      <c r="S5">
        <v>0.5</v>
      </c>
    </row>
    <row r="6" spans="1:19" ht="23.1" customHeight="1" x14ac:dyDescent="0.15">
      <c r="A6" s="776" t="s">
        <v>528</v>
      </c>
      <c r="B6" s="777"/>
      <c r="C6" s="778"/>
      <c r="D6" s="756"/>
      <c r="E6" s="756"/>
      <c r="F6" s="756"/>
      <c r="G6" s="756"/>
      <c r="H6" s="756"/>
      <c r="I6" s="756"/>
      <c r="J6" s="756"/>
      <c r="K6" s="756"/>
      <c r="L6" s="756"/>
      <c r="M6" s="756"/>
    </row>
    <row r="7" spans="1:19" ht="23.1" customHeight="1" x14ac:dyDescent="0.15">
      <c r="A7" s="776" t="s">
        <v>53</v>
      </c>
      <c r="B7" s="777"/>
      <c r="C7" s="778"/>
      <c r="D7" s="756"/>
      <c r="E7" s="756"/>
      <c r="F7" s="756"/>
      <c r="G7" s="756"/>
      <c r="H7" s="756"/>
      <c r="I7" s="756"/>
      <c r="J7" s="756"/>
      <c r="K7" s="756"/>
      <c r="L7" s="756"/>
      <c r="M7" s="756"/>
    </row>
    <row r="8" spans="1:19" ht="23.1" customHeight="1" x14ac:dyDescent="0.15">
      <c r="A8" s="776" t="s">
        <v>54</v>
      </c>
      <c r="B8" s="777"/>
      <c r="C8" s="778"/>
      <c r="D8" s="756"/>
      <c r="E8" s="756"/>
      <c r="F8" s="756"/>
      <c r="G8" s="756"/>
      <c r="H8" s="756"/>
      <c r="I8" s="756"/>
      <c r="J8" s="756"/>
      <c r="K8" s="756"/>
      <c r="L8" s="756"/>
      <c r="M8" s="756"/>
    </row>
    <row r="9" spans="1:19" ht="23.1" customHeight="1" x14ac:dyDescent="0.15">
      <c r="A9" s="776" t="s">
        <v>55</v>
      </c>
      <c r="B9" s="777"/>
      <c r="C9" s="778"/>
      <c r="D9" s="773" t="s">
        <v>222</v>
      </c>
      <c r="E9" s="773"/>
      <c r="F9" s="773"/>
      <c r="G9" s="773"/>
      <c r="H9" s="773"/>
      <c r="I9" s="773"/>
      <c r="J9" s="773"/>
      <c r="K9" s="773"/>
      <c r="L9" s="773"/>
      <c r="M9" s="773"/>
    </row>
    <row r="10" spans="1:19" ht="23.1" customHeight="1" x14ac:dyDescent="0.15">
      <c r="A10" s="776" t="s">
        <v>56</v>
      </c>
      <c r="B10" s="777"/>
      <c r="C10" s="778"/>
      <c r="D10" s="1257"/>
      <c r="E10" s="1257"/>
      <c r="F10" s="1257"/>
      <c r="G10" s="1257"/>
      <c r="H10" s="1257"/>
      <c r="I10" s="1257"/>
      <c r="J10" s="1257"/>
      <c r="K10" s="1257"/>
      <c r="L10" s="1257"/>
      <c r="M10" s="1257"/>
    </row>
    <row r="11" spans="1:19" ht="23.1" customHeight="1" x14ac:dyDescent="0.15">
      <c r="A11" s="776" t="s">
        <v>97</v>
      </c>
      <c r="B11" s="777"/>
      <c r="C11" s="778"/>
      <c r="D11" s="229" t="s">
        <v>98</v>
      </c>
      <c r="E11" s="775" t="s">
        <v>100</v>
      </c>
      <c r="F11" s="756"/>
      <c r="G11" s="756"/>
      <c r="H11" s="756"/>
      <c r="I11" s="229" t="s">
        <v>99</v>
      </c>
      <c r="J11" s="779"/>
      <c r="K11" s="780"/>
      <c r="L11" s="780"/>
      <c r="M11" s="780"/>
    </row>
    <row r="12" spans="1:19" ht="23.1" customHeight="1" x14ac:dyDescent="0.15">
      <c r="A12" s="776" t="s">
        <v>72</v>
      </c>
      <c r="B12" s="777"/>
      <c r="C12" s="778"/>
      <c r="D12" s="756"/>
      <c r="E12" s="756"/>
      <c r="F12" s="756"/>
      <c r="G12" s="756"/>
      <c r="H12" s="756"/>
      <c r="I12" s="756"/>
      <c r="J12" s="756"/>
      <c r="K12" s="756"/>
      <c r="L12" s="756"/>
      <c r="M12" s="756"/>
    </row>
    <row r="13" spans="1:19" ht="23.1" customHeight="1" x14ac:dyDescent="0.15">
      <c r="A13" s="790" t="s">
        <v>70</v>
      </c>
      <c r="B13" s="791"/>
      <c r="C13" s="792"/>
      <c r="D13" s="783">
        <f>VLOOKUP(D9,$O$2:$S$5,2,0)*D10</f>
        <v>0</v>
      </c>
      <c r="E13" s="784"/>
      <c r="F13" s="805">
        <f>VLOOKUP(D9,$O$2:$S$5,3,0)*D10</f>
        <v>0</v>
      </c>
      <c r="G13" s="806"/>
      <c r="H13" s="816" t="s">
        <v>11</v>
      </c>
      <c r="I13" s="816"/>
      <c r="J13" s="783">
        <f>VLOOKUP(D9,$O$2:$S$5,4,0)*D10</f>
        <v>0</v>
      </c>
      <c r="K13" s="784"/>
      <c r="L13" s="805">
        <f>VLOOKUP(D9,$O$2:$S$5,5,0)*D10</f>
        <v>0</v>
      </c>
      <c r="M13" s="806"/>
      <c r="O13" s="7"/>
    </row>
    <row r="14" spans="1:19" s="7" customFormat="1" ht="15" customHeight="1" x14ac:dyDescent="0.15">
      <c r="A14" s="12"/>
      <c r="B14" s="12"/>
      <c r="C14" s="12"/>
      <c r="D14" s="12"/>
      <c r="E14" s="36"/>
      <c r="F14" s="230"/>
      <c r="G14" s="230"/>
      <c r="H14" s="230"/>
      <c r="I14" s="12"/>
      <c r="J14" s="12"/>
      <c r="K14" s="36"/>
      <c r="L14" s="36"/>
      <c r="M14" s="230"/>
      <c r="N14" s="230"/>
      <c r="P14"/>
    </row>
    <row r="15" spans="1:19" ht="15" customHeight="1" x14ac:dyDescent="0.15">
      <c r="A15" s="5" t="s">
        <v>533</v>
      </c>
      <c r="B15" s="12"/>
      <c r="C15" s="12"/>
      <c r="D15" s="12"/>
      <c r="E15" s="36"/>
      <c r="F15" s="12"/>
      <c r="G15" s="12"/>
      <c r="H15" s="12"/>
      <c r="I15" s="12"/>
      <c r="J15" s="12"/>
      <c r="K15" s="36"/>
      <c r="L15" s="36"/>
      <c r="M15" s="12"/>
      <c r="N15" s="12"/>
    </row>
    <row r="16" spans="1:19" ht="23.1" customHeight="1" x14ac:dyDescent="0.15">
      <c r="A16" s="787" t="s">
        <v>161</v>
      </c>
      <c r="B16" s="788"/>
      <c r="C16" s="788"/>
      <c r="D16" s="788"/>
      <c r="E16" s="788"/>
      <c r="F16" s="789"/>
      <c r="G16" s="755" t="s">
        <v>103</v>
      </c>
      <c r="H16" s="755"/>
      <c r="I16" s="755"/>
      <c r="J16" s="835" t="s">
        <v>61</v>
      </c>
      <c r="K16" s="836"/>
      <c r="L16" s="836"/>
      <c r="M16" s="837"/>
    </row>
    <row r="17" spans="1:21" ht="15" customHeight="1" x14ac:dyDescent="0.15">
      <c r="A17" s="12"/>
      <c r="B17" s="12"/>
      <c r="C17" s="12"/>
      <c r="D17" s="12"/>
      <c r="E17" s="36"/>
      <c r="F17" s="12"/>
      <c r="G17" s="12"/>
      <c r="H17" s="12"/>
      <c r="I17" s="12"/>
      <c r="J17" s="12"/>
      <c r="K17" s="36"/>
      <c r="L17" s="36"/>
      <c r="M17" s="12"/>
      <c r="N17" s="12"/>
    </row>
    <row r="18" spans="1:21" ht="15" customHeight="1" x14ac:dyDescent="0.15">
      <c r="A18" s="5" t="s">
        <v>57</v>
      </c>
      <c r="H18" s="7"/>
      <c r="I18" s="7"/>
      <c r="K18" s="71" t="s">
        <v>102</v>
      </c>
      <c r="L18" s="71"/>
    </row>
    <row r="19" spans="1:21" ht="23.1" customHeight="1" x14ac:dyDescent="0.15">
      <c r="A19" s="752" t="s">
        <v>106</v>
      </c>
      <c r="B19" s="753"/>
      <c r="C19" s="753"/>
      <c r="D19" s="753"/>
      <c r="E19" s="753"/>
      <c r="F19" s="754"/>
      <c r="G19" s="755" t="s">
        <v>530</v>
      </c>
      <c r="H19" s="755"/>
      <c r="I19" s="755"/>
      <c r="J19" s="756" t="s">
        <v>531</v>
      </c>
      <c r="K19" s="756"/>
      <c r="L19" s="756"/>
      <c r="M19" s="756"/>
    </row>
    <row r="20" spans="1:21" ht="23.1" customHeight="1" x14ac:dyDescent="0.15">
      <c r="A20" s="793" t="s">
        <v>515</v>
      </c>
      <c r="B20" s="794"/>
      <c r="C20" s="794"/>
      <c r="D20" s="795"/>
      <c r="E20" s="752" t="s">
        <v>59</v>
      </c>
      <c r="F20" s="754"/>
      <c r="G20" s="755" t="s">
        <v>530</v>
      </c>
      <c r="H20" s="755"/>
      <c r="I20" s="755"/>
      <c r="J20" s="756" t="s">
        <v>531</v>
      </c>
      <c r="K20" s="756"/>
      <c r="L20" s="756"/>
      <c r="M20" s="756"/>
    </row>
    <row r="21" spans="1:21" ht="23.1" customHeight="1" x14ac:dyDescent="0.15">
      <c r="A21" s="796"/>
      <c r="B21" s="797"/>
      <c r="C21" s="797"/>
      <c r="D21" s="798"/>
      <c r="E21" s="752" t="s">
        <v>60</v>
      </c>
      <c r="F21" s="754"/>
      <c r="G21" s="755" t="s">
        <v>530</v>
      </c>
      <c r="H21" s="755"/>
      <c r="I21" s="755"/>
      <c r="J21" s="756" t="s">
        <v>531</v>
      </c>
      <c r="K21" s="756"/>
      <c r="L21" s="756"/>
      <c r="M21" s="756"/>
    </row>
    <row r="22" spans="1:21" ht="23.1" customHeight="1" x14ac:dyDescent="0.15">
      <c r="A22" s="799" t="s">
        <v>101</v>
      </c>
      <c r="B22" s="800"/>
      <c r="C22" s="800"/>
      <c r="D22" s="801"/>
      <c r="E22" s="752" t="s">
        <v>59</v>
      </c>
      <c r="F22" s="754"/>
      <c r="G22" s="755" t="s">
        <v>530</v>
      </c>
      <c r="H22" s="755"/>
      <c r="I22" s="755"/>
      <c r="J22" s="756" t="s">
        <v>531</v>
      </c>
      <c r="K22" s="756"/>
      <c r="L22" s="756"/>
      <c r="M22" s="756"/>
    </row>
    <row r="23" spans="1:21" ht="23.1" customHeight="1" x14ac:dyDescent="0.15">
      <c r="A23" s="802"/>
      <c r="B23" s="803"/>
      <c r="C23" s="803"/>
      <c r="D23" s="804"/>
      <c r="E23" s="752" t="s">
        <v>60</v>
      </c>
      <c r="F23" s="754"/>
      <c r="G23" s="755" t="s">
        <v>530</v>
      </c>
      <c r="H23" s="755"/>
      <c r="I23" s="755"/>
      <c r="J23" s="756" t="s">
        <v>531</v>
      </c>
      <c r="K23" s="756"/>
      <c r="L23" s="756"/>
      <c r="M23" s="756"/>
    </row>
    <row r="24" spans="1:21" ht="23.1" customHeight="1" x14ac:dyDescent="0.15">
      <c r="A24" s="799" t="s">
        <v>58</v>
      </c>
      <c r="B24" s="800"/>
      <c r="C24" s="800"/>
      <c r="D24" s="801"/>
      <c r="E24" s="752" t="s">
        <v>59</v>
      </c>
      <c r="F24" s="754"/>
      <c r="G24" s="755" t="s">
        <v>530</v>
      </c>
      <c r="H24" s="755"/>
      <c r="I24" s="755"/>
      <c r="J24" s="756" t="s">
        <v>531</v>
      </c>
      <c r="K24" s="756"/>
      <c r="L24" s="756"/>
      <c r="M24" s="756"/>
    </row>
    <row r="25" spans="1:21" ht="23.1" customHeight="1" x14ac:dyDescent="0.15">
      <c r="A25" s="802"/>
      <c r="B25" s="803"/>
      <c r="C25" s="803"/>
      <c r="D25" s="804"/>
      <c r="E25" s="752" t="s">
        <v>60</v>
      </c>
      <c r="F25" s="754"/>
      <c r="G25" s="755" t="s">
        <v>530</v>
      </c>
      <c r="H25" s="755"/>
      <c r="I25" s="755"/>
      <c r="J25" s="756" t="s">
        <v>531</v>
      </c>
      <c r="K25" s="756"/>
      <c r="L25" s="756"/>
      <c r="M25" s="756"/>
    </row>
    <row r="26" spans="1:21" ht="23.1" customHeight="1" x14ac:dyDescent="0.15">
      <c r="A26" s="752" t="s">
        <v>538</v>
      </c>
      <c r="B26" s="753"/>
      <c r="C26" s="753"/>
      <c r="D26" s="753"/>
      <c r="E26" s="753"/>
      <c r="F26" s="754"/>
      <c r="G26" s="755" t="s">
        <v>530</v>
      </c>
      <c r="H26" s="755"/>
      <c r="I26" s="755"/>
      <c r="J26" s="756" t="s">
        <v>531</v>
      </c>
      <c r="K26" s="756"/>
      <c r="L26" s="756"/>
      <c r="M26" s="756"/>
    </row>
    <row r="27" spans="1:21" ht="15" customHeight="1" x14ac:dyDescent="0.15">
      <c r="H27" t="s">
        <v>104</v>
      </c>
    </row>
    <row r="28" spans="1:21" ht="15" customHeight="1" x14ac:dyDescent="0.15">
      <c r="A28" s="5" t="s">
        <v>532</v>
      </c>
      <c r="B28" s="18"/>
      <c r="C28" s="18"/>
      <c r="D28" s="18"/>
      <c r="E28" s="18"/>
      <c r="F28" s="18"/>
      <c r="G28" s="18"/>
      <c r="H28" s="772"/>
      <c r="I28" s="772"/>
      <c r="J28" s="772"/>
      <c r="K28" s="772"/>
      <c r="L28" s="237"/>
      <c r="M28" s="18"/>
    </row>
    <row r="29" spans="1:21" ht="15" customHeight="1" thickBot="1" x14ac:dyDescent="0.2">
      <c r="A29" s="5"/>
      <c r="B29" s="18"/>
      <c r="C29" s="18"/>
      <c r="D29" s="18"/>
      <c r="E29" s="18"/>
      <c r="F29" s="18"/>
      <c r="G29" s="18"/>
      <c r="H29" s="237"/>
      <c r="I29" s="237"/>
      <c r="J29" s="237"/>
      <c r="K29" s="237"/>
      <c r="L29" s="237"/>
      <c r="M29" s="18"/>
    </row>
    <row r="30" spans="1:21" s="462" customFormat="1" ht="18" customHeight="1" x14ac:dyDescent="0.15">
      <c r="A30" s="831"/>
      <c r="B30" s="832"/>
      <c r="C30" s="829" t="s">
        <v>516</v>
      </c>
      <c r="D30" s="812" t="s">
        <v>517</v>
      </c>
      <c r="E30" s="813"/>
      <c r="F30" s="813" t="s">
        <v>522</v>
      </c>
      <c r="G30" s="813"/>
      <c r="H30" s="813"/>
      <c r="I30" s="814" t="s">
        <v>511</v>
      </c>
      <c r="J30" s="814"/>
      <c r="K30" s="815"/>
      <c r="L30" s="766" t="s">
        <v>67</v>
      </c>
      <c r="M30" s="767"/>
      <c r="S30" s="826"/>
      <c r="T30" s="827"/>
      <c r="U30" s="828"/>
    </row>
    <row r="31" spans="1:21" s="462" customFormat="1" ht="18" customHeight="1" thickBot="1" x14ac:dyDescent="0.2">
      <c r="A31" s="833"/>
      <c r="B31" s="834"/>
      <c r="C31" s="830"/>
      <c r="D31" s="489" t="s">
        <v>518</v>
      </c>
      <c r="E31" s="490" t="s">
        <v>519</v>
      </c>
      <c r="F31" s="491" t="s">
        <v>523</v>
      </c>
      <c r="G31" s="492" t="s">
        <v>520</v>
      </c>
      <c r="H31" s="492" t="s">
        <v>521</v>
      </c>
      <c r="I31" s="490" t="s">
        <v>524</v>
      </c>
      <c r="J31" s="490" t="s">
        <v>525</v>
      </c>
      <c r="K31" s="493" t="s">
        <v>526</v>
      </c>
      <c r="L31" s="768"/>
      <c r="M31" s="769"/>
      <c r="S31" s="463"/>
      <c r="T31" s="464"/>
      <c r="U31" s="465"/>
    </row>
    <row r="32" spans="1:21" ht="26.25" customHeight="1" x14ac:dyDescent="0.15">
      <c r="A32" s="820" t="s">
        <v>69</v>
      </c>
      <c r="B32" s="821"/>
      <c r="C32" s="494"/>
      <c r="D32" s="484"/>
      <c r="E32" s="485"/>
      <c r="F32" s="486"/>
      <c r="G32" s="486"/>
      <c r="H32" s="487"/>
      <c r="I32" s="486"/>
      <c r="J32" s="486"/>
      <c r="K32" s="488"/>
      <c r="L32" s="822" t="s">
        <v>6</v>
      </c>
      <c r="M32" s="823"/>
      <c r="S32" s="817" t="s">
        <v>6</v>
      </c>
      <c r="T32" s="818"/>
      <c r="U32" s="819"/>
    </row>
    <row r="33" spans="1:21" ht="26.25" customHeight="1" x14ac:dyDescent="0.15">
      <c r="A33" s="809" t="s">
        <v>17</v>
      </c>
      <c r="B33" s="808"/>
      <c r="C33" s="495"/>
      <c r="D33" s="478"/>
      <c r="E33" s="466"/>
      <c r="F33" s="467"/>
      <c r="G33" s="467"/>
      <c r="H33" s="468"/>
      <c r="I33" s="467"/>
      <c r="J33" s="467"/>
      <c r="K33" s="477"/>
      <c r="L33" s="824" t="s">
        <v>6</v>
      </c>
      <c r="M33" s="825"/>
      <c r="S33" s="817" t="s">
        <v>6</v>
      </c>
      <c r="T33" s="818"/>
      <c r="U33" s="819"/>
    </row>
    <row r="34" spans="1:21" ht="26.25" customHeight="1" x14ac:dyDescent="0.15">
      <c r="A34" s="770" t="s">
        <v>105</v>
      </c>
      <c r="B34" s="771"/>
      <c r="C34" s="496"/>
      <c r="D34" s="479"/>
      <c r="E34" s="466"/>
      <c r="F34" s="467"/>
      <c r="G34" s="467"/>
      <c r="H34" s="468"/>
      <c r="I34" s="467"/>
      <c r="J34" s="467"/>
      <c r="K34" s="477"/>
      <c r="L34" s="824" t="s">
        <v>6</v>
      </c>
      <c r="M34" s="825"/>
      <c r="S34" s="817" t="s">
        <v>6</v>
      </c>
      <c r="T34" s="818"/>
      <c r="U34" s="819"/>
    </row>
    <row r="35" spans="1:21" ht="26.25" customHeight="1" x14ac:dyDescent="0.15">
      <c r="A35" s="807" t="s">
        <v>527</v>
      </c>
      <c r="B35" s="808"/>
      <c r="C35" s="495"/>
      <c r="D35" s="478"/>
      <c r="E35" s="466"/>
      <c r="F35" s="467"/>
      <c r="G35" s="467"/>
      <c r="H35" s="468"/>
      <c r="I35" s="467"/>
      <c r="J35" s="467"/>
      <c r="K35" s="477"/>
      <c r="L35" s="824" t="s">
        <v>6</v>
      </c>
      <c r="M35" s="825"/>
      <c r="S35" s="817" t="s">
        <v>6</v>
      </c>
      <c r="T35" s="818"/>
      <c r="U35" s="819"/>
    </row>
    <row r="36" spans="1:21" ht="26.25" customHeight="1" x14ac:dyDescent="0.15">
      <c r="A36" s="809" t="s">
        <v>14</v>
      </c>
      <c r="B36" s="808"/>
      <c r="C36" s="495"/>
      <c r="D36" s="478"/>
      <c r="E36" s="466"/>
      <c r="F36" s="467"/>
      <c r="G36" s="467"/>
      <c r="H36" s="468"/>
      <c r="I36" s="467"/>
      <c r="J36" s="467"/>
      <c r="K36" s="477"/>
      <c r="L36" s="824" t="s">
        <v>6</v>
      </c>
      <c r="M36" s="825"/>
      <c r="S36" s="817" t="s">
        <v>6</v>
      </c>
      <c r="T36" s="818"/>
      <c r="U36" s="819"/>
    </row>
    <row r="37" spans="1:21" ht="26.25" customHeight="1" thickBot="1" x14ac:dyDescent="0.2">
      <c r="A37" s="810" t="s">
        <v>107</v>
      </c>
      <c r="B37" s="811"/>
      <c r="C37" s="497"/>
      <c r="D37" s="480"/>
      <c r="E37" s="471"/>
      <c r="F37" s="472"/>
      <c r="G37" s="472"/>
      <c r="H37" s="473"/>
      <c r="I37" s="472"/>
      <c r="J37" s="472"/>
      <c r="K37" s="482"/>
      <c r="L37" s="846" t="s">
        <v>6</v>
      </c>
      <c r="M37" s="847"/>
      <c r="S37" s="838" t="s">
        <v>6</v>
      </c>
      <c r="T37" s="839"/>
      <c r="U37" s="840"/>
    </row>
    <row r="38" spans="1:21" ht="26.25" customHeight="1" thickBot="1" x14ac:dyDescent="0.2">
      <c r="A38" s="785" t="s">
        <v>68</v>
      </c>
      <c r="B38" s="786"/>
      <c r="C38" s="498"/>
      <c r="D38" s="481"/>
      <c r="E38" s="474"/>
      <c r="F38" s="475"/>
      <c r="G38" s="475"/>
      <c r="H38" s="476"/>
      <c r="I38" s="475"/>
      <c r="J38" s="475"/>
      <c r="K38" s="483"/>
      <c r="L38" s="844" t="s">
        <v>6</v>
      </c>
      <c r="M38" s="845"/>
      <c r="S38" s="841" t="s">
        <v>6</v>
      </c>
      <c r="T38" s="842"/>
      <c r="U38" s="843"/>
    </row>
    <row r="39" spans="1:21" ht="15" customHeight="1" x14ac:dyDescent="0.15">
      <c r="A39" s="37"/>
    </row>
    <row r="40" spans="1:21" ht="15" customHeight="1" x14ac:dyDescent="0.15">
      <c r="A40" s="25" t="s">
        <v>48</v>
      </c>
      <c r="B40" s="23"/>
      <c r="C40" s="23"/>
      <c r="D40" s="23"/>
      <c r="E40" s="23"/>
      <c r="F40" s="23"/>
      <c r="G40" s="23"/>
      <c r="H40" s="24"/>
      <c r="I40" s="24"/>
      <c r="J40" s="24"/>
      <c r="K40" s="24"/>
      <c r="L40" s="24"/>
      <c r="M40" s="24"/>
      <c r="N40" s="24"/>
    </row>
    <row r="41" spans="1:21" ht="18" customHeight="1" x14ac:dyDescent="0.15">
      <c r="A41" s="757" t="s">
        <v>49</v>
      </c>
      <c r="B41" s="758"/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9"/>
      <c r="N41" s="232"/>
    </row>
    <row r="42" spans="1:21" ht="18" customHeight="1" x14ac:dyDescent="0.15">
      <c r="A42" s="760"/>
      <c r="B42" s="761"/>
      <c r="C42" s="761"/>
      <c r="D42" s="761"/>
      <c r="E42" s="761"/>
      <c r="F42" s="761"/>
      <c r="G42" s="761"/>
      <c r="H42" s="761"/>
      <c r="I42" s="761"/>
      <c r="J42" s="761"/>
      <c r="K42" s="761"/>
      <c r="L42" s="761"/>
      <c r="M42" s="762"/>
      <c r="N42" s="234"/>
    </row>
    <row r="43" spans="1:21" ht="18" customHeight="1" x14ac:dyDescent="0.15">
      <c r="A43" s="760"/>
      <c r="B43" s="761"/>
      <c r="C43" s="761"/>
      <c r="D43" s="761"/>
      <c r="E43" s="761"/>
      <c r="F43" s="761"/>
      <c r="G43" s="761"/>
      <c r="H43" s="761"/>
      <c r="I43" s="761"/>
      <c r="J43" s="761"/>
      <c r="K43" s="761"/>
      <c r="L43" s="761"/>
      <c r="M43" s="762"/>
      <c r="N43" s="234"/>
    </row>
    <row r="44" spans="1:21" ht="18" customHeight="1" x14ac:dyDescent="0.15">
      <c r="A44" s="760"/>
      <c r="B44" s="761"/>
      <c r="C44" s="761"/>
      <c r="D44" s="761"/>
      <c r="E44" s="761"/>
      <c r="F44" s="761"/>
      <c r="G44" s="761"/>
      <c r="H44" s="761"/>
      <c r="I44" s="761"/>
      <c r="J44" s="761"/>
      <c r="K44" s="761"/>
      <c r="L44" s="761"/>
      <c r="M44" s="762"/>
      <c r="N44" s="234"/>
    </row>
    <row r="45" spans="1:21" ht="18" customHeight="1" x14ac:dyDescent="0.15">
      <c r="A45" s="763"/>
      <c r="B45" s="764"/>
      <c r="C45" s="764"/>
      <c r="D45" s="764"/>
      <c r="E45" s="764"/>
      <c r="F45" s="764"/>
      <c r="G45" s="764"/>
      <c r="H45" s="764"/>
      <c r="I45" s="764"/>
      <c r="J45" s="764"/>
      <c r="K45" s="764"/>
      <c r="L45" s="764"/>
      <c r="M45" s="765"/>
      <c r="N45" s="470"/>
    </row>
    <row r="46" spans="1:21" ht="18" customHeight="1" thickBot="1" x14ac:dyDescent="0.2">
      <c r="A46" s="227"/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33"/>
    </row>
    <row r="47" spans="1:21" ht="18" customHeight="1" x14ac:dyDescent="0.15">
      <c r="A47" s="1250" t="s">
        <v>539</v>
      </c>
      <c r="B47" s="1248" t="s">
        <v>540</v>
      </c>
      <c r="C47" s="1249"/>
      <c r="D47" s="1249"/>
      <c r="E47" s="530" t="s">
        <v>565</v>
      </c>
      <c r="F47" s="1248" t="s">
        <v>540</v>
      </c>
      <c r="G47" s="1249"/>
      <c r="H47" s="1249"/>
      <c r="I47" s="530" t="s">
        <v>565</v>
      </c>
      <c r="J47" s="1248" t="s">
        <v>540</v>
      </c>
      <c r="K47" s="1249"/>
      <c r="L47" s="1249"/>
      <c r="M47" s="530" t="s">
        <v>565</v>
      </c>
      <c r="N47" s="233"/>
    </row>
    <row r="48" spans="1:21" ht="18" customHeight="1" x14ac:dyDescent="0.15">
      <c r="A48" s="1251"/>
      <c r="B48" s="531" t="s">
        <v>563</v>
      </c>
      <c r="C48" s="1247" t="s">
        <v>561</v>
      </c>
      <c r="D48" s="1247"/>
      <c r="E48" s="532" t="s">
        <v>541</v>
      </c>
      <c r="F48" s="531" t="s">
        <v>233</v>
      </c>
      <c r="G48" s="756" t="s">
        <v>232</v>
      </c>
      <c r="H48" s="756"/>
      <c r="I48" s="532" t="s">
        <v>541</v>
      </c>
      <c r="J48" s="531" t="s">
        <v>566</v>
      </c>
      <c r="K48" s="1247" t="s">
        <v>571</v>
      </c>
      <c r="L48" s="1247"/>
      <c r="M48" s="532" t="s">
        <v>541</v>
      </c>
      <c r="N48" s="233"/>
    </row>
    <row r="49" spans="1:24" ht="18" customHeight="1" x14ac:dyDescent="0.15">
      <c r="A49" s="1251"/>
      <c r="B49" s="531" t="s">
        <v>564</v>
      </c>
      <c r="C49" s="1247" t="s">
        <v>562</v>
      </c>
      <c r="D49" s="1247"/>
      <c r="E49" s="532" t="s">
        <v>541</v>
      </c>
      <c r="F49" s="531" t="s">
        <v>234</v>
      </c>
      <c r="G49" s="1247" t="s">
        <v>69</v>
      </c>
      <c r="H49" s="1247"/>
      <c r="I49" s="532" t="s">
        <v>541</v>
      </c>
      <c r="J49" s="531" t="s">
        <v>567</v>
      </c>
      <c r="K49" s="1247" t="s">
        <v>572</v>
      </c>
      <c r="L49" s="1247"/>
      <c r="M49" s="532" t="s">
        <v>541</v>
      </c>
      <c r="N49" s="233"/>
    </row>
    <row r="50" spans="1:24" ht="18" customHeight="1" x14ac:dyDescent="0.15">
      <c r="A50" s="1251"/>
      <c r="B50" s="531" t="s">
        <v>230</v>
      </c>
      <c r="C50" s="756" t="s">
        <v>105</v>
      </c>
      <c r="D50" s="756"/>
      <c r="E50" s="532" t="s">
        <v>541</v>
      </c>
      <c r="F50" s="531" t="s">
        <v>235</v>
      </c>
      <c r="G50" s="1247" t="s">
        <v>568</v>
      </c>
      <c r="H50" s="1247"/>
      <c r="I50" s="532" t="s">
        <v>541</v>
      </c>
      <c r="J50" s="535"/>
      <c r="K50" s="835"/>
      <c r="L50" s="837"/>
      <c r="M50" s="536"/>
    </row>
    <row r="51" spans="1:24" ht="18" customHeight="1" thickBot="1" x14ac:dyDescent="0.2">
      <c r="A51" s="1252"/>
      <c r="B51" s="533" t="s">
        <v>231</v>
      </c>
      <c r="C51" s="1255" t="s">
        <v>17</v>
      </c>
      <c r="D51" s="1255"/>
      <c r="E51" s="534" t="s">
        <v>541</v>
      </c>
      <c r="F51" s="533" t="s">
        <v>289</v>
      </c>
      <c r="G51" s="1256" t="s">
        <v>570</v>
      </c>
      <c r="H51" s="1256"/>
      <c r="I51" s="534" t="s">
        <v>541</v>
      </c>
      <c r="J51" s="537"/>
      <c r="K51" s="1253"/>
      <c r="L51" s="1254"/>
      <c r="M51" s="538"/>
    </row>
    <row r="52" spans="1:24" ht="18" customHeight="1" x14ac:dyDescent="0.15">
      <c r="A52" s="233"/>
    </row>
    <row r="56" spans="1:24" ht="18" customHeight="1" x14ac:dyDescent="0.15">
      <c r="G56" s="233"/>
      <c r="H56" s="233"/>
      <c r="I56" s="233"/>
      <c r="J56" s="233" t="s">
        <v>565</v>
      </c>
    </row>
    <row r="61" spans="1:24" ht="18" customHeight="1" x14ac:dyDescent="0.15">
      <c r="X61" s="565" t="s">
        <v>720</v>
      </c>
    </row>
  </sheetData>
  <mergeCells count="99">
    <mergeCell ref="A2:N2"/>
    <mergeCell ref="I4:L4"/>
    <mergeCell ref="A6:C6"/>
    <mergeCell ref="D6:M6"/>
    <mergeCell ref="A7:C7"/>
    <mergeCell ref="D7:M7"/>
    <mergeCell ref="A8:C8"/>
    <mergeCell ref="D8:M8"/>
    <mergeCell ref="A9:C9"/>
    <mergeCell ref="D9:M9"/>
    <mergeCell ref="A10:C10"/>
    <mergeCell ref="D10:M10"/>
    <mergeCell ref="A11:C11"/>
    <mergeCell ref="E11:H11"/>
    <mergeCell ref="J11:M11"/>
    <mergeCell ref="A12:C12"/>
    <mergeCell ref="D12:M12"/>
    <mergeCell ref="L13:M13"/>
    <mergeCell ref="A13:C13"/>
    <mergeCell ref="D13:E13"/>
    <mergeCell ref="J16:M16"/>
    <mergeCell ref="A19:F19"/>
    <mergeCell ref="G19:I19"/>
    <mergeCell ref="J19:M19"/>
    <mergeCell ref="H13:I13"/>
    <mergeCell ref="J13:K13"/>
    <mergeCell ref="F13:G13"/>
    <mergeCell ref="A16:F16"/>
    <mergeCell ref="G16:I16"/>
    <mergeCell ref="A20:D21"/>
    <mergeCell ref="E20:F20"/>
    <mergeCell ref="G20:I20"/>
    <mergeCell ref="J20:M20"/>
    <mergeCell ref="E21:F21"/>
    <mergeCell ref="G21:I21"/>
    <mergeCell ref="J21:M21"/>
    <mergeCell ref="A22:D23"/>
    <mergeCell ref="E22:F22"/>
    <mergeCell ref="G22:I22"/>
    <mergeCell ref="J22:M22"/>
    <mergeCell ref="E23:F23"/>
    <mergeCell ref="G23:I23"/>
    <mergeCell ref="J23:M23"/>
    <mergeCell ref="A24:D25"/>
    <mergeCell ref="E24:F24"/>
    <mergeCell ref="G24:I24"/>
    <mergeCell ref="J24:M24"/>
    <mergeCell ref="E25:F25"/>
    <mergeCell ref="G25:I25"/>
    <mergeCell ref="J25:M25"/>
    <mergeCell ref="A26:F26"/>
    <mergeCell ref="G26:I26"/>
    <mergeCell ref="J26:M26"/>
    <mergeCell ref="H28:K28"/>
    <mergeCell ref="A30:B31"/>
    <mergeCell ref="C30:C31"/>
    <mergeCell ref="D30:E30"/>
    <mergeCell ref="F30:H30"/>
    <mergeCell ref="I30:K30"/>
    <mergeCell ref="L30:M31"/>
    <mergeCell ref="S30:U30"/>
    <mergeCell ref="A32:B32"/>
    <mergeCell ref="L32:M32"/>
    <mergeCell ref="S32:U32"/>
    <mergeCell ref="A33:B33"/>
    <mergeCell ref="L33:M33"/>
    <mergeCell ref="S33:U33"/>
    <mergeCell ref="S38:U38"/>
    <mergeCell ref="A41:M45"/>
    <mergeCell ref="B47:D47"/>
    <mergeCell ref="F47:H47"/>
    <mergeCell ref="J47:L47"/>
    <mergeCell ref="A47:A51"/>
    <mergeCell ref="K50:L50"/>
    <mergeCell ref="K51:L51"/>
    <mergeCell ref="C50:D50"/>
    <mergeCell ref="C51:D51"/>
    <mergeCell ref="G48:H48"/>
    <mergeCell ref="G49:H49"/>
    <mergeCell ref="G50:H50"/>
    <mergeCell ref="G51:H51"/>
    <mergeCell ref="K48:L48"/>
    <mergeCell ref="C49:D49"/>
    <mergeCell ref="S37:U37"/>
    <mergeCell ref="A34:B34"/>
    <mergeCell ref="L34:M34"/>
    <mergeCell ref="S34:U34"/>
    <mergeCell ref="A35:B35"/>
    <mergeCell ref="L35:M35"/>
    <mergeCell ref="S35:U35"/>
    <mergeCell ref="A36:B36"/>
    <mergeCell ref="L36:M36"/>
    <mergeCell ref="S36:U36"/>
    <mergeCell ref="C48:D48"/>
    <mergeCell ref="K49:L49"/>
    <mergeCell ref="A37:B37"/>
    <mergeCell ref="L37:M37"/>
    <mergeCell ref="A38:B38"/>
    <mergeCell ref="L38:M38"/>
  </mergeCells>
  <phoneticPr fontId="1"/>
  <dataValidations count="1">
    <dataValidation type="list" allowBlank="1" showInputMessage="1" showErrorMessage="1" sqref="D9:M9">
      <formula1>$O$2:$O$5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1" orientation="portrait" r:id="rId1"/>
  <colBreaks count="1" manualBreakCount="1">
    <brk id="13" max="44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M33"/>
  <sheetViews>
    <sheetView view="pageBreakPreview" zoomScale="60" zoomScaleNormal="85" zoomScalePageLayoutView="75" workbookViewId="0">
      <selection activeCell="W14" sqref="W14"/>
    </sheetView>
  </sheetViews>
  <sheetFormatPr defaultRowHeight="13.5" x14ac:dyDescent="0.15"/>
  <cols>
    <col min="1" max="2" width="3.625" style="576" customWidth="1"/>
    <col min="3" max="3" width="13.625" style="576" customWidth="1"/>
    <col min="4" max="4" width="9" style="576"/>
    <col min="5" max="5" width="24.5" style="576" customWidth="1"/>
    <col min="6" max="6" width="24" style="576" customWidth="1"/>
    <col min="7" max="7" width="5.5" style="576" customWidth="1"/>
    <col min="8" max="9" width="3.625" style="576" customWidth="1"/>
    <col min="10" max="10" width="13" style="576" customWidth="1"/>
    <col min="11" max="11" width="13.5" style="576" customWidth="1"/>
    <col min="12" max="12" width="7.5" style="576" customWidth="1"/>
    <col min="13" max="13" width="6.375" style="576" customWidth="1"/>
    <col min="14" max="14" width="11.375" style="576" customWidth="1"/>
    <col min="15" max="16384" width="9" style="576"/>
  </cols>
  <sheetData>
    <row r="1" spans="2:13" ht="17.25" customHeight="1" x14ac:dyDescent="0.15">
      <c r="C1" s="577"/>
      <c r="G1" s="1334"/>
      <c r="H1" s="1334"/>
      <c r="I1" s="1334"/>
      <c r="J1" s="1334"/>
      <c r="K1" s="1334"/>
    </row>
    <row r="2" spans="2:13" ht="27.75" customHeight="1" x14ac:dyDescent="0.15">
      <c r="C2" s="578"/>
      <c r="E2" s="579"/>
      <c r="L2" s="1335" t="s">
        <v>669</v>
      </c>
      <c r="M2" s="1336"/>
    </row>
    <row r="3" spans="2:13" ht="39.75" customHeight="1" x14ac:dyDescent="0.15">
      <c r="C3" s="1337" t="s">
        <v>721</v>
      </c>
      <c r="D3" s="1338"/>
      <c r="E3" s="1338"/>
      <c r="F3" s="1338"/>
      <c r="G3" s="1338"/>
      <c r="H3" s="1338"/>
      <c r="I3" s="1338"/>
      <c r="J3" s="1338"/>
      <c r="K3" s="1339"/>
      <c r="L3" s="1336"/>
      <c r="M3" s="1336"/>
    </row>
    <row r="4" spans="2:13" ht="12.75" customHeight="1" x14ac:dyDescent="0.15">
      <c r="E4" s="579"/>
    </row>
    <row r="5" spans="2:13" ht="27.75" customHeight="1" thickBot="1" x14ac:dyDescent="0.2">
      <c r="C5" s="580" t="s">
        <v>670</v>
      </c>
      <c r="H5" s="1340" t="s">
        <v>671</v>
      </c>
      <c r="I5" s="1340"/>
      <c r="J5" s="1340"/>
      <c r="K5" s="1340"/>
      <c r="L5" s="1340"/>
      <c r="M5" s="1340"/>
    </row>
    <row r="6" spans="2:13" ht="21" customHeight="1" thickTop="1" x14ac:dyDescent="0.15">
      <c r="B6" s="1325" t="s">
        <v>672</v>
      </c>
      <c r="C6" s="1309"/>
      <c r="D6" s="1328" t="s">
        <v>673</v>
      </c>
      <c r="E6" s="1329"/>
      <c r="F6" s="1330"/>
      <c r="G6" s="581" t="s">
        <v>674</v>
      </c>
      <c r="H6" s="1311" t="s">
        <v>675</v>
      </c>
      <c r="I6" s="1312"/>
      <c r="J6" s="582"/>
      <c r="K6" s="1273"/>
      <c r="L6" s="1273"/>
      <c r="M6" s="1331"/>
    </row>
    <row r="7" spans="2:13" ht="21" customHeight="1" x14ac:dyDescent="0.15">
      <c r="B7" s="1326"/>
      <c r="C7" s="1327"/>
      <c r="D7" s="1321"/>
      <c r="E7" s="1321"/>
      <c r="F7" s="1321"/>
      <c r="G7" s="583" t="s">
        <v>676</v>
      </c>
      <c r="H7" s="1311" t="s">
        <v>677</v>
      </c>
      <c r="I7" s="1312"/>
      <c r="J7" s="1313" t="s">
        <v>678</v>
      </c>
      <c r="K7" s="1314"/>
      <c r="L7" s="1314"/>
      <c r="M7" s="1315"/>
    </row>
    <row r="8" spans="2:13" ht="21" customHeight="1" x14ac:dyDescent="0.15">
      <c r="B8" s="1326"/>
      <c r="C8" s="1327"/>
      <c r="D8" s="1321"/>
      <c r="E8" s="1321"/>
      <c r="F8" s="1321"/>
      <c r="G8" s="584" t="s">
        <v>679</v>
      </c>
      <c r="H8" s="1332"/>
      <c r="I8" s="1333"/>
      <c r="J8" s="1316" t="s">
        <v>680</v>
      </c>
      <c r="K8" s="1317"/>
      <c r="L8" s="1317"/>
      <c r="M8" s="1318"/>
    </row>
    <row r="9" spans="2:13" ht="42" customHeight="1" x14ac:dyDescent="0.15">
      <c r="B9" s="1319" t="s">
        <v>681</v>
      </c>
      <c r="C9" s="1320"/>
      <c r="D9" s="1321"/>
      <c r="E9" s="1321"/>
      <c r="F9" s="1321"/>
      <c r="G9" s="1321"/>
      <c r="H9" s="1322" t="s">
        <v>682</v>
      </c>
      <c r="I9" s="1323"/>
      <c r="J9" s="1323"/>
      <c r="K9" s="1323"/>
      <c r="L9" s="1323"/>
      <c r="M9" s="1324"/>
    </row>
    <row r="10" spans="2:13" ht="42" customHeight="1" thickBot="1" x14ac:dyDescent="0.2">
      <c r="B10" s="1303" t="s">
        <v>683</v>
      </c>
      <c r="C10" s="1304"/>
      <c r="D10" s="1305"/>
      <c r="E10" s="1305"/>
      <c r="F10" s="1305"/>
      <c r="G10" s="1305"/>
      <c r="H10" s="1274" t="s">
        <v>684</v>
      </c>
      <c r="I10" s="1274"/>
      <c r="J10" s="1274"/>
      <c r="K10" s="1274"/>
      <c r="L10" s="1274"/>
      <c r="M10" s="1275"/>
    </row>
    <row r="11" spans="2:13" ht="15" thickTop="1" thickBot="1" x14ac:dyDescent="0.2"/>
    <row r="12" spans="2:13" ht="24" customHeight="1" thickTop="1" x14ac:dyDescent="0.15">
      <c r="B12" s="585"/>
      <c r="C12" s="1306" t="s">
        <v>685</v>
      </c>
      <c r="D12" s="1307"/>
      <c r="E12" s="1307"/>
      <c r="F12" s="1307"/>
      <c r="G12" s="1307"/>
      <c r="H12" s="1307"/>
      <c r="I12" s="1307"/>
      <c r="J12" s="1308"/>
      <c r="K12" s="1309" t="s">
        <v>686</v>
      </c>
      <c r="L12" s="1309"/>
      <c r="M12" s="1310"/>
    </row>
    <row r="13" spans="2:13" ht="26.25" customHeight="1" x14ac:dyDescent="0.15">
      <c r="B13" s="586"/>
      <c r="C13" s="1263" t="s">
        <v>781</v>
      </c>
      <c r="D13" s="1264"/>
      <c r="E13" s="1264"/>
      <c r="F13" s="1264"/>
      <c r="G13" s="1264"/>
      <c r="H13" s="1264"/>
      <c r="I13" s="1264"/>
      <c r="J13" s="1264"/>
      <c r="K13" s="1261" t="s">
        <v>687</v>
      </c>
      <c r="L13" s="1261" t="s">
        <v>688</v>
      </c>
      <c r="M13" s="1262"/>
    </row>
    <row r="14" spans="2:13" ht="26.25" customHeight="1" x14ac:dyDescent="0.15">
      <c r="B14" s="587"/>
      <c r="C14" s="1341" t="s">
        <v>782</v>
      </c>
      <c r="D14" s="1341"/>
      <c r="E14" s="1341"/>
      <c r="F14" s="1341"/>
      <c r="G14" s="1341"/>
      <c r="H14" s="1341"/>
      <c r="I14" s="1341"/>
      <c r="J14" s="1267"/>
      <c r="K14" s="1261"/>
      <c r="L14" s="1261"/>
      <c r="M14" s="1262"/>
    </row>
    <row r="15" spans="2:13" ht="26.25" customHeight="1" x14ac:dyDescent="0.15">
      <c r="B15" s="588"/>
      <c r="C15" s="1342" t="s">
        <v>783</v>
      </c>
      <c r="D15" s="1342"/>
      <c r="E15" s="1342"/>
      <c r="F15" s="1342"/>
      <c r="G15" s="1342"/>
      <c r="H15" s="1342"/>
      <c r="I15" s="1342"/>
      <c r="J15" s="1291"/>
      <c r="K15" s="1261"/>
      <c r="L15" s="1261"/>
      <c r="M15" s="1262"/>
    </row>
    <row r="16" spans="2:13" ht="26.25" customHeight="1" x14ac:dyDescent="0.15">
      <c r="B16" s="589"/>
      <c r="C16" s="1297" t="s">
        <v>689</v>
      </c>
      <c r="D16" s="1298"/>
      <c r="E16" s="1298"/>
      <c r="F16" s="1298"/>
      <c r="G16" s="1298"/>
      <c r="H16" s="1298"/>
      <c r="I16" s="1298"/>
      <c r="J16" s="1299"/>
      <c r="K16" s="590" t="s">
        <v>690</v>
      </c>
      <c r="L16" s="1261" t="s">
        <v>691</v>
      </c>
      <c r="M16" s="1262"/>
    </row>
    <row r="17" spans="2:13" ht="26.25" customHeight="1" x14ac:dyDescent="0.15">
      <c r="B17" s="589"/>
      <c r="C17" s="1300" t="s">
        <v>692</v>
      </c>
      <c r="D17" s="1301"/>
      <c r="E17" s="1301"/>
      <c r="F17" s="1301"/>
      <c r="G17" s="1301"/>
      <c r="H17" s="1301"/>
      <c r="I17" s="1301"/>
      <c r="J17" s="1302"/>
      <c r="K17" s="590" t="s">
        <v>690</v>
      </c>
      <c r="L17" s="1261" t="s">
        <v>691</v>
      </c>
      <c r="M17" s="1262"/>
    </row>
    <row r="18" spans="2:13" ht="26.25" customHeight="1" x14ac:dyDescent="0.15">
      <c r="B18" s="586"/>
      <c r="C18" s="1263" t="s">
        <v>693</v>
      </c>
      <c r="D18" s="1264"/>
      <c r="E18" s="1264"/>
      <c r="F18" s="1264"/>
      <c r="G18" s="1264"/>
      <c r="H18" s="1264"/>
      <c r="I18" s="1264"/>
      <c r="J18" s="1264"/>
      <c r="K18" s="591" t="s">
        <v>690</v>
      </c>
      <c r="L18" s="1265" t="s">
        <v>691</v>
      </c>
      <c r="M18" s="1266"/>
    </row>
    <row r="19" spans="2:13" ht="26.25" customHeight="1" x14ac:dyDescent="0.15">
      <c r="B19" s="588"/>
      <c r="C19" s="1291" t="s">
        <v>694</v>
      </c>
      <c r="D19" s="1292"/>
      <c r="E19" s="1292"/>
      <c r="F19" s="1292"/>
      <c r="G19" s="1292"/>
      <c r="H19" s="1292"/>
      <c r="I19" s="1292"/>
      <c r="J19" s="1292"/>
      <c r="K19" s="592" t="s">
        <v>690</v>
      </c>
      <c r="L19" s="1293" t="s">
        <v>691</v>
      </c>
      <c r="M19" s="1294"/>
    </row>
    <row r="20" spans="2:13" ht="26.25" customHeight="1" x14ac:dyDescent="0.15">
      <c r="B20" s="586"/>
      <c r="C20" s="1295" t="s">
        <v>695</v>
      </c>
      <c r="D20" s="1295"/>
      <c r="E20" s="1295"/>
      <c r="F20" s="1295"/>
      <c r="G20" s="1295"/>
      <c r="H20" s="1295"/>
      <c r="I20" s="1295"/>
      <c r="J20" s="1296"/>
      <c r="K20" s="1261" t="s">
        <v>687</v>
      </c>
      <c r="L20" s="1261" t="s">
        <v>688</v>
      </c>
      <c r="M20" s="1262"/>
    </row>
    <row r="21" spans="2:13" ht="26.25" customHeight="1" x14ac:dyDescent="0.15">
      <c r="B21" s="588"/>
      <c r="C21" s="1291" t="s">
        <v>696</v>
      </c>
      <c r="D21" s="1292"/>
      <c r="E21" s="1292"/>
      <c r="F21" s="1292"/>
      <c r="G21" s="1292"/>
      <c r="H21" s="1292"/>
      <c r="I21" s="1292"/>
      <c r="J21" s="1292"/>
      <c r="K21" s="1261"/>
      <c r="L21" s="1261"/>
      <c r="M21" s="1262"/>
    </row>
    <row r="22" spans="2:13" ht="26.25" customHeight="1" x14ac:dyDescent="0.15">
      <c r="B22" s="586"/>
      <c r="C22" s="1263" t="s">
        <v>697</v>
      </c>
      <c r="D22" s="1264"/>
      <c r="E22" s="1264"/>
      <c r="F22" s="1264"/>
      <c r="G22" s="1264"/>
      <c r="H22" s="1264"/>
      <c r="I22" s="1264"/>
      <c r="J22" s="1264"/>
      <c r="K22" s="1283" t="s">
        <v>690</v>
      </c>
      <c r="L22" s="1285" t="s">
        <v>691</v>
      </c>
      <c r="M22" s="1286"/>
    </row>
    <row r="23" spans="2:13" ht="26.25" customHeight="1" x14ac:dyDescent="0.15">
      <c r="B23" s="588"/>
      <c r="C23" s="1289" t="s">
        <v>698</v>
      </c>
      <c r="D23" s="1289"/>
      <c r="E23" s="1289"/>
      <c r="F23" s="1289"/>
      <c r="G23" s="1289"/>
      <c r="H23" s="1289"/>
      <c r="I23" s="1289"/>
      <c r="J23" s="1290"/>
      <c r="K23" s="1284"/>
      <c r="L23" s="1287"/>
      <c r="M23" s="1288"/>
    </row>
    <row r="24" spans="2:13" ht="26.25" customHeight="1" x14ac:dyDescent="0.15">
      <c r="B24" s="586"/>
      <c r="C24" s="1263" t="s">
        <v>699</v>
      </c>
      <c r="D24" s="1264"/>
      <c r="E24" s="1264"/>
      <c r="F24" s="1264"/>
      <c r="G24" s="1264"/>
      <c r="H24" s="1264"/>
      <c r="I24" s="1264"/>
      <c r="J24" s="1264"/>
      <c r="K24" s="1283" t="s">
        <v>690</v>
      </c>
      <c r="L24" s="1285" t="s">
        <v>691</v>
      </c>
      <c r="M24" s="1286"/>
    </row>
    <row r="25" spans="2:13" ht="26.25" customHeight="1" x14ac:dyDescent="0.15">
      <c r="B25" s="588"/>
      <c r="C25" s="1289" t="s">
        <v>700</v>
      </c>
      <c r="D25" s="1289"/>
      <c r="E25" s="1289"/>
      <c r="F25" s="1289"/>
      <c r="G25" s="1289"/>
      <c r="H25" s="1289"/>
      <c r="I25" s="1289"/>
      <c r="J25" s="1290"/>
      <c r="K25" s="1284"/>
      <c r="L25" s="1287"/>
      <c r="M25" s="1288"/>
    </row>
    <row r="26" spans="2:13" ht="26.25" customHeight="1" x14ac:dyDescent="0.15">
      <c r="B26" s="589"/>
      <c r="C26" s="1259" t="s">
        <v>701</v>
      </c>
      <c r="D26" s="1260"/>
      <c r="E26" s="1260"/>
      <c r="F26" s="1260"/>
      <c r="G26" s="1260"/>
      <c r="H26" s="1260"/>
      <c r="I26" s="1260"/>
      <c r="J26" s="1260"/>
      <c r="K26" s="590" t="s">
        <v>690</v>
      </c>
      <c r="L26" s="1261" t="s">
        <v>691</v>
      </c>
      <c r="M26" s="1262"/>
    </row>
    <row r="27" spans="2:13" ht="26.25" customHeight="1" x14ac:dyDescent="0.15">
      <c r="B27" s="586"/>
      <c r="C27" s="1263" t="s">
        <v>702</v>
      </c>
      <c r="D27" s="1264"/>
      <c r="E27" s="1264"/>
      <c r="F27" s="1264"/>
      <c r="G27" s="1264"/>
      <c r="H27" s="1264"/>
      <c r="I27" s="1264"/>
      <c r="J27" s="1264"/>
      <c r="K27" s="1261" t="s">
        <v>687</v>
      </c>
      <c r="L27" s="1261" t="s">
        <v>691</v>
      </c>
      <c r="M27" s="1262"/>
    </row>
    <row r="28" spans="2:13" ht="26.25" customHeight="1" x14ac:dyDescent="0.15">
      <c r="B28" s="587"/>
      <c r="C28" s="1267" t="s">
        <v>703</v>
      </c>
      <c r="D28" s="1268"/>
      <c r="E28" s="1268"/>
      <c r="F28" s="1268"/>
      <c r="G28" s="1268"/>
      <c r="H28" s="1268"/>
      <c r="I28" s="1268"/>
      <c r="J28" s="1268"/>
      <c r="K28" s="1265"/>
      <c r="L28" s="1265"/>
      <c r="M28" s="1266"/>
    </row>
    <row r="29" spans="2:13" ht="26.25" customHeight="1" x14ac:dyDescent="0.15">
      <c r="B29" s="586"/>
      <c r="C29" s="593" t="s">
        <v>704</v>
      </c>
      <c r="D29" s="593"/>
      <c r="E29" s="593"/>
      <c r="F29" s="1269"/>
      <c r="G29" s="1270"/>
      <c r="H29" s="1270"/>
      <c r="I29" s="1270"/>
      <c r="J29" s="1270"/>
      <c r="K29" s="1270"/>
      <c r="L29" s="1270"/>
      <c r="M29" s="1271"/>
    </row>
    <row r="30" spans="2:13" ht="26.25" customHeight="1" thickBot="1" x14ac:dyDescent="0.2">
      <c r="B30" s="587"/>
      <c r="C30" s="577" t="s">
        <v>705</v>
      </c>
      <c r="D30" s="577"/>
      <c r="E30" s="577"/>
      <c r="F30" s="1272"/>
      <c r="G30" s="1273"/>
      <c r="H30" s="1274"/>
      <c r="I30" s="1274"/>
      <c r="J30" s="1274"/>
      <c r="K30" s="1274"/>
      <c r="L30" s="1274"/>
      <c r="M30" s="1275"/>
    </row>
    <row r="31" spans="2:13" ht="42" customHeight="1" thickTop="1" thickBot="1" x14ac:dyDescent="0.2">
      <c r="B31" s="1276" t="s">
        <v>706</v>
      </c>
      <c r="C31" s="1277"/>
      <c r="D31" s="1278" t="s">
        <v>707</v>
      </c>
      <c r="E31" s="1278"/>
      <c r="F31" s="1278"/>
      <c r="G31" s="1279"/>
      <c r="H31" s="1280" t="s">
        <v>708</v>
      </c>
      <c r="I31" s="1281"/>
      <c r="J31" s="1281"/>
      <c r="K31" s="1281" t="s">
        <v>709</v>
      </c>
      <c r="L31" s="1281"/>
      <c r="M31" s="1282"/>
    </row>
    <row r="32" spans="2:13" ht="13.5" customHeight="1" thickTop="1" x14ac:dyDescent="0.15">
      <c r="C32" s="1258"/>
      <c r="D32" s="1258"/>
      <c r="E32" s="1258"/>
      <c r="F32" s="1258"/>
      <c r="G32" s="1258"/>
      <c r="H32" s="1258"/>
      <c r="I32" s="1258"/>
      <c r="J32" s="1258"/>
    </row>
    <row r="33" spans="6:6" s="671" customFormat="1" ht="27" customHeight="1" x14ac:dyDescent="0.15">
      <c r="F33" s="671" t="s">
        <v>719</v>
      </c>
    </row>
  </sheetData>
  <mergeCells count="59">
    <mergeCell ref="C13:J13"/>
    <mergeCell ref="K13:K15"/>
    <mergeCell ref="L13:M15"/>
    <mergeCell ref="C14:J14"/>
    <mergeCell ref="C15:J15"/>
    <mergeCell ref="G1:K1"/>
    <mergeCell ref="L2:M2"/>
    <mergeCell ref="C3:K3"/>
    <mergeCell ref="L3:M3"/>
    <mergeCell ref="H5:M5"/>
    <mergeCell ref="H7:I7"/>
    <mergeCell ref="J7:M7"/>
    <mergeCell ref="J8:M8"/>
    <mergeCell ref="B9:C9"/>
    <mergeCell ref="D9:G9"/>
    <mergeCell ref="H9:M9"/>
    <mergeCell ref="B6:C8"/>
    <mergeCell ref="D6:F6"/>
    <mergeCell ref="H6:I6"/>
    <mergeCell ref="K6:M6"/>
    <mergeCell ref="D7:F8"/>
    <mergeCell ref="H8:I8"/>
    <mergeCell ref="B10:C10"/>
    <mergeCell ref="D10:G10"/>
    <mergeCell ref="H10:M10"/>
    <mergeCell ref="C12:J12"/>
    <mergeCell ref="K12:M12"/>
    <mergeCell ref="C16:J16"/>
    <mergeCell ref="L16:M16"/>
    <mergeCell ref="C17:J17"/>
    <mergeCell ref="L17:M17"/>
    <mergeCell ref="C18:J18"/>
    <mergeCell ref="L18:M18"/>
    <mergeCell ref="C19:J19"/>
    <mergeCell ref="L19:M19"/>
    <mergeCell ref="C20:J20"/>
    <mergeCell ref="K20:K21"/>
    <mergeCell ref="L20:M21"/>
    <mergeCell ref="C21:J21"/>
    <mergeCell ref="C22:J22"/>
    <mergeCell ref="K22:K23"/>
    <mergeCell ref="L22:M23"/>
    <mergeCell ref="C23:J23"/>
    <mergeCell ref="C24:J24"/>
    <mergeCell ref="K24:K25"/>
    <mergeCell ref="L24:M25"/>
    <mergeCell ref="C25:J25"/>
    <mergeCell ref="C32:J32"/>
    <mergeCell ref="C26:J26"/>
    <mergeCell ref="L26:M26"/>
    <mergeCell ref="C27:J27"/>
    <mergeCell ref="K27:K28"/>
    <mergeCell ref="L27:M28"/>
    <mergeCell ref="C28:J28"/>
    <mergeCell ref="F29:M30"/>
    <mergeCell ref="B31:C31"/>
    <mergeCell ref="D31:G31"/>
    <mergeCell ref="H31:J31"/>
    <mergeCell ref="K31:M31"/>
  </mergeCells>
  <phoneticPr fontId="1"/>
  <pageMargins left="0.35433070866141736" right="0.19685039370078741" top="0.35433070866141736" bottom="0.35433070866141736" header="0.23622047244094491" footer="0.19685039370078741"/>
  <pageSetup paperSize="9" scale="72" orientation="portrait" horizontalDpi="300" verticalDpi="300" r:id="rId1"/>
  <headerFooter scaleWithDoc="0" alignWithMargins="0">
    <oddHeader>&amp;L&amp;A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view="pageBreakPreview" topLeftCell="A19" zoomScale="85" zoomScaleSheetLayoutView="85" workbookViewId="0">
      <selection activeCell="L44" sqref="L44"/>
    </sheetView>
  </sheetViews>
  <sheetFormatPr defaultColWidth="9.125" defaultRowHeight="18" customHeight="1" x14ac:dyDescent="0.15"/>
  <cols>
    <col min="1" max="2" width="8.625" customWidth="1"/>
    <col min="3" max="3" width="6.25" customWidth="1"/>
    <col min="4" max="13" width="9" customWidth="1"/>
    <col min="14" max="14" width="5.875" customWidth="1"/>
  </cols>
  <sheetData>
    <row r="1" spans="1:19" ht="18" customHeight="1" x14ac:dyDescent="0.15">
      <c r="A1" t="s">
        <v>768</v>
      </c>
      <c r="I1" s="26"/>
      <c r="J1" s="26"/>
      <c r="K1" s="26"/>
      <c r="L1" s="26"/>
      <c r="M1" s="26"/>
      <c r="N1" s="26"/>
    </row>
    <row r="2" spans="1:19" ht="18" customHeight="1" x14ac:dyDescent="0.15">
      <c r="A2" s="781" t="s">
        <v>769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182" t="s">
        <v>745</v>
      </c>
      <c r="P2">
        <v>3.0000000000000001E-3</v>
      </c>
      <c r="Q2">
        <v>6.0000000000000001E-3</v>
      </c>
      <c r="R2">
        <v>1.2999999999999999E-2</v>
      </c>
      <c r="S2">
        <v>2.5999999999999999E-2</v>
      </c>
    </row>
    <row r="3" spans="1:19" ht="18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O3" s="182" t="s">
        <v>746</v>
      </c>
      <c r="P3">
        <v>3.0000000000000001E-3</v>
      </c>
      <c r="Q3">
        <v>6.0000000000000001E-3</v>
      </c>
      <c r="R3">
        <v>1.2999999999999999E-2</v>
      </c>
      <c r="S3">
        <v>6.0000000000000001E-3</v>
      </c>
    </row>
    <row r="4" spans="1:19" ht="15" customHeight="1" x14ac:dyDescent="0.15">
      <c r="A4" s="9"/>
      <c r="B4" s="9"/>
      <c r="C4" s="9"/>
      <c r="D4" s="9"/>
      <c r="E4" s="9"/>
      <c r="F4" s="9"/>
      <c r="G4" s="9"/>
      <c r="H4" s="9"/>
      <c r="I4" s="782" t="s">
        <v>62</v>
      </c>
      <c r="J4" s="782"/>
      <c r="K4" s="782"/>
      <c r="L4" s="782"/>
      <c r="O4" s="182" t="s">
        <v>723</v>
      </c>
      <c r="P4">
        <v>0.5</v>
      </c>
      <c r="Q4">
        <v>1</v>
      </c>
      <c r="R4">
        <f>0.02*120+0.01</f>
        <v>2.4099999999999997</v>
      </c>
      <c r="S4">
        <v>5</v>
      </c>
    </row>
    <row r="5" spans="1:19" ht="15" customHeight="1" x14ac:dyDescent="0.15">
      <c r="A5" s="4" t="s">
        <v>529</v>
      </c>
      <c r="O5" s="182" t="s">
        <v>724</v>
      </c>
      <c r="P5">
        <v>0.11</v>
      </c>
      <c r="Q5">
        <v>0.22</v>
      </c>
      <c r="R5">
        <f>2*0.12+0.01</f>
        <v>0.25</v>
      </c>
      <c r="S5">
        <v>0.5</v>
      </c>
    </row>
    <row r="6" spans="1:19" ht="23.1" customHeight="1" x14ac:dyDescent="0.15">
      <c r="A6" s="776" t="s">
        <v>528</v>
      </c>
      <c r="B6" s="777"/>
      <c r="C6" s="778"/>
      <c r="D6" s="756"/>
      <c r="E6" s="756"/>
      <c r="F6" s="756"/>
      <c r="G6" s="756"/>
      <c r="H6" s="756"/>
      <c r="I6" s="756"/>
      <c r="J6" s="756"/>
      <c r="K6" s="756"/>
      <c r="L6" s="756"/>
      <c r="M6" s="756"/>
    </row>
    <row r="7" spans="1:19" ht="23.1" customHeight="1" x14ac:dyDescent="0.15">
      <c r="A7" s="776" t="s">
        <v>53</v>
      </c>
      <c r="B7" s="777"/>
      <c r="C7" s="778"/>
      <c r="D7" s="756"/>
      <c r="E7" s="756"/>
      <c r="F7" s="756"/>
      <c r="G7" s="756"/>
      <c r="H7" s="756"/>
      <c r="I7" s="756"/>
      <c r="J7" s="756"/>
      <c r="K7" s="756"/>
      <c r="L7" s="756"/>
      <c r="M7" s="756"/>
    </row>
    <row r="8" spans="1:19" ht="23.1" customHeight="1" x14ac:dyDescent="0.15">
      <c r="A8" s="776" t="s">
        <v>54</v>
      </c>
      <c r="B8" s="777"/>
      <c r="C8" s="778"/>
      <c r="D8" s="756"/>
      <c r="E8" s="756"/>
      <c r="F8" s="756"/>
      <c r="G8" s="756"/>
      <c r="H8" s="756"/>
      <c r="I8" s="756"/>
      <c r="J8" s="756"/>
      <c r="K8" s="756"/>
      <c r="L8" s="756"/>
      <c r="M8" s="756"/>
    </row>
    <row r="9" spans="1:19" ht="23.1" customHeight="1" x14ac:dyDescent="0.15">
      <c r="A9" s="776" t="s">
        <v>55</v>
      </c>
      <c r="B9" s="777"/>
      <c r="C9" s="778"/>
      <c r="D9" s="773" t="s">
        <v>222</v>
      </c>
      <c r="E9" s="773"/>
      <c r="F9" s="773"/>
      <c r="G9" s="773"/>
      <c r="H9" s="773"/>
      <c r="I9" s="773"/>
      <c r="J9" s="773"/>
      <c r="K9" s="773"/>
      <c r="L9" s="773"/>
      <c r="M9" s="773"/>
    </row>
    <row r="10" spans="1:19" ht="23.1" customHeight="1" x14ac:dyDescent="0.15">
      <c r="A10" s="776" t="s">
        <v>56</v>
      </c>
      <c r="B10" s="777"/>
      <c r="C10" s="778"/>
      <c r="D10" s="774"/>
      <c r="E10" s="774"/>
      <c r="F10" s="774"/>
      <c r="G10" s="774"/>
      <c r="H10" s="774"/>
      <c r="I10" s="774"/>
      <c r="J10" s="774"/>
      <c r="K10" s="774"/>
      <c r="L10" s="774"/>
      <c r="M10" s="774"/>
    </row>
    <row r="11" spans="1:19" ht="23.1" customHeight="1" x14ac:dyDescent="0.15">
      <c r="A11" s="776" t="s">
        <v>97</v>
      </c>
      <c r="B11" s="777"/>
      <c r="C11" s="778"/>
      <c r="D11" s="229" t="s">
        <v>98</v>
      </c>
      <c r="E11" s="775" t="s">
        <v>100</v>
      </c>
      <c r="F11" s="756"/>
      <c r="G11" s="756"/>
      <c r="H11" s="756"/>
      <c r="I11" s="229" t="s">
        <v>99</v>
      </c>
      <c r="J11" s="779"/>
      <c r="K11" s="780"/>
      <c r="L11" s="780"/>
      <c r="M11" s="780"/>
    </row>
    <row r="12" spans="1:19" ht="23.1" customHeight="1" x14ac:dyDescent="0.15">
      <c r="A12" s="776" t="s">
        <v>72</v>
      </c>
      <c r="B12" s="777"/>
      <c r="C12" s="778"/>
      <c r="D12" s="756"/>
      <c r="E12" s="756"/>
      <c r="F12" s="756"/>
      <c r="G12" s="756"/>
      <c r="H12" s="756"/>
      <c r="I12" s="756"/>
      <c r="J12" s="756"/>
      <c r="K12" s="756"/>
      <c r="L12" s="756"/>
      <c r="M12" s="756"/>
    </row>
    <row r="13" spans="1:19" ht="23.1" customHeight="1" x14ac:dyDescent="0.15">
      <c r="A13" s="790" t="s">
        <v>70</v>
      </c>
      <c r="B13" s="791"/>
      <c r="C13" s="792"/>
      <c r="D13" s="783">
        <f>VLOOKUP(D9,$O$2:$S$5,2,0)*D10</f>
        <v>0</v>
      </c>
      <c r="E13" s="784"/>
      <c r="F13" s="805">
        <f>VLOOKUP(D9,$O$2:$S$5,3,0)*D10</f>
        <v>0</v>
      </c>
      <c r="G13" s="806"/>
      <c r="H13" s="816" t="s">
        <v>11</v>
      </c>
      <c r="I13" s="816"/>
      <c r="J13" s="783">
        <f>VLOOKUP(D9,$O$2:$S$5,4,0)*D10</f>
        <v>0</v>
      </c>
      <c r="K13" s="784"/>
      <c r="L13" s="805">
        <f>VLOOKUP(D9,$O$2:$S$5,5,0)*D10</f>
        <v>0</v>
      </c>
      <c r="M13" s="806"/>
      <c r="O13" s="7"/>
    </row>
    <row r="14" spans="1:19" s="7" customFormat="1" ht="15" customHeight="1" x14ac:dyDescent="0.15">
      <c r="A14" s="12"/>
      <c r="B14" s="12"/>
      <c r="C14" s="12"/>
      <c r="D14" s="12"/>
      <c r="E14" s="36"/>
      <c r="F14" s="12"/>
      <c r="G14" s="12"/>
      <c r="H14" s="12"/>
      <c r="I14" s="12"/>
      <c r="J14" s="37"/>
      <c r="K14" s="37"/>
      <c r="L14" s="37"/>
      <c r="M14" s="37"/>
      <c r="N14" s="12"/>
      <c r="P14"/>
    </row>
    <row r="15" spans="1:19" ht="15" customHeight="1" x14ac:dyDescent="0.15">
      <c r="A15" s="5" t="s">
        <v>533</v>
      </c>
      <c r="B15" s="12"/>
      <c r="C15" s="12"/>
      <c r="D15" s="12"/>
      <c r="E15" s="36"/>
      <c r="F15" s="12"/>
      <c r="G15" s="12"/>
      <c r="H15" s="12"/>
      <c r="I15" s="12"/>
      <c r="J15" s="12"/>
      <c r="K15" s="36"/>
      <c r="L15" s="36"/>
      <c r="M15" s="12"/>
      <c r="N15" s="12"/>
    </row>
    <row r="16" spans="1:19" ht="23.1" customHeight="1" x14ac:dyDescent="0.15">
      <c r="A16" s="787" t="s">
        <v>161</v>
      </c>
      <c r="B16" s="788"/>
      <c r="C16" s="788"/>
      <c r="D16" s="788"/>
      <c r="E16" s="788"/>
      <c r="F16" s="789"/>
      <c r="G16" s="755" t="s">
        <v>103</v>
      </c>
      <c r="H16" s="755"/>
      <c r="I16" s="755"/>
      <c r="J16" s="835" t="s">
        <v>61</v>
      </c>
      <c r="K16" s="836"/>
      <c r="L16" s="836"/>
      <c r="M16" s="837"/>
    </row>
    <row r="17" spans="1:21" ht="15" customHeight="1" x14ac:dyDescent="0.15">
      <c r="A17" s="12"/>
      <c r="B17" s="12"/>
      <c r="C17" s="12"/>
      <c r="D17" s="12"/>
      <c r="E17" s="36"/>
      <c r="F17" s="12"/>
      <c r="G17" s="12"/>
      <c r="H17" s="12"/>
      <c r="I17" s="12"/>
      <c r="J17" s="12"/>
      <c r="K17" s="36"/>
      <c r="L17" s="36"/>
      <c r="M17" s="12"/>
      <c r="N17" s="12"/>
    </row>
    <row r="18" spans="1:21" ht="15" customHeight="1" x14ac:dyDescent="0.15">
      <c r="A18" s="5" t="s">
        <v>57</v>
      </c>
      <c r="H18" s="7"/>
      <c r="I18" s="7"/>
      <c r="K18" s="71" t="s">
        <v>102</v>
      </c>
      <c r="L18" s="71"/>
    </row>
    <row r="19" spans="1:21" ht="23.1" customHeight="1" x14ac:dyDescent="0.15">
      <c r="A19" s="752" t="s">
        <v>106</v>
      </c>
      <c r="B19" s="753"/>
      <c r="C19" s="753"/>
      <c r="D19" s="753"/>
      <c r="E19" s="753"/>
      <c r="F19" s="754"/>
      <c r="G19" s="755" t="s">
        <v>530</v>
      </c>
      <c r="H19" s="755"/>
      <c r="I19" s="755"/>
      <c r="J19" s="756" t="s">
        <v>531</v>
      </c>
      <c r="K19" s="756"/>
      <c r="L19" s="756"/>
      <c r="M19" s="756"/>
    </row>
    <row r="20" spans="1:21" ht="23.1" customHeight="1" x14ac:dyDescent="0.15">
      <c r="A20" s="793" t="s">
        <v>515</v>
      </c>
      <c r="B20" s="794"/>
      <c r="C20" s="794"/>
      <c r="D20" s="795"/>
      <c r="E20" s="752" t="s">
        <v>59</v>
      </c>
      <c r="F20" s="754"/>
      <c r="G20" s="755" t="s">
        <v>530</v>
      </c>
      <c r="H20" s="755"/>
      <c r="I20" s="755"/>
      <c r="J20" s="756" t="s">
        <v>531</v>
      </c>
      <c r="K20" s="756"/>
      <c r="L20" s="756"/>
      <c r="M20" s="756"/>
    </row>
    <row r="21" spans="1:21" ht="23.1" customHeight="1" x14ac:dyDescent="0.15">
      <c r="A21" s="796"/>
      <c r="B21" s="797"/>
      <c r="C21" s="797"/>
      <c r="D21" s="798"/>
      <c r="E21" s="752" t="s">
        <v>60</v>
      </c>
      <c r="F21" s="754"/>
      <c r="G21" s="755" t="s">
        <v>530</v>
      </c>
      <c r="H21" s="755"/>
      <c r="I21" s="755"/>
      <c r="J21" s="756" t="s">
        <v>531</v>
      </c>
      <c r="K21" s="756"/>
      <c r="L21" s="756"/>
      <c r="M21" s="756"/>
    </row>
    <row r="22" spans="1:21" ht="23.1" customHeight="1" x14ac:dyDescent="0.15">
      <c r="A22" s="799" t="s">
        <v>101</v>
      </c>
      <c r="B22" s="800"/>
      <c r="C22" s="800"/>
      <c r="D22" s="801"/>
      <c r="E22" s="752" t="s">
        <v>59</v>
      </c>
      <c r="F22" s="754"/>
      <c r="G22" s="755" t="s">
        <v>530</v>
      </c>
      <c r="H22" s="755"/>
      <c r="I22" s="755"/>
      <c r="J22" s="756" t="s">
        <v>531</v>
      </c>
      <c r="K22" s="756"/>
      <c r="L22" s="756"/>
      <c r="M22" s="756"/>
    </row>
    <row r="23" spans="1:21" ht="23.1" customHeight="1" x14ac:dyDescent="0.15">
      <c r="A23" s="802"/>
      <c r="B23" s="803"/>
      <c r="C23" s="803"/>
      <c r="D23" s="804"/>
      <c r="E23" s="752" t="s">
        <v>60</v>
      </c>
      <c r="F23" s="754"/>
      <c r="G23" s="755" t="s">
        <v>530</v>
      </c>
      <c r="H23" s="755"/>
      <c r="I23" s="755"/>
      <c r="J23" s="756" t="s">
        <v>531</v>
      </c>
      <c r="K23" s="756"/>
      <c r="L23" s="756"/>
      <c r="M23" s="756"/>
    </row>
    <row r="24" spans="1:21" ht="23.1" customHeight="1" x14ac:dyDescent="0.15">
      <c r="A24" s="799" t="s">
        <v>58</v>
      </c>
      <c r="B24" s="800"/>
      <c r="C24" s="800"/>
      <c r="D24" s="801"/>
      <c r="E24" s="752" t="s">
        <v>59</v>
      </c>
      <c r="F24" s="754"/>
      <c r="G24" s="755" t="s">
        <v>530</v>
      </c>
      <c r="H24" s="755"/>
      <c r="I24" s="755"/>
      <c r="J24" s="756" t="s">
        <v>531</v>
      </c>
      <c r="K24" s="756"/>
      <c r="L24" s="756"/>
      <c r="M24" s="756"/>
    </row>
    <row r="25" spans="1:21" ht="23.1" customHeight="1" x14ac:dyDescent="0.15">
      <c r="A25" s="802"/>
      <c r="B25" s="803"/>
      <c r="C25" s="803"/>
      <c r="D25" s="804"/>
      <c r="E25" s="752" t="s">
        <v>60</v>
      </c>
      <c r="F25" s="754"/>
      <c r="G25" s="755" t="s">
        <v>530</v>
      </c>
      <c r="H25" s="755"/>
      <c r="I25" s="755"/>
      <c r="J25" s="756" t="s">
        <v>531</v>
      </c>
      <c r="K25" s="756"/>
      <c r="L25" s="756"/>
      <c r="M25" s="756"/>
    </row>
    <row r="26" spans="1:21" ht="23.1" customHeight="1" x14ac:dyDescent="0.15">
      <c r="A26" s="752" t="s">
        <v>538</v>
      </c>
      <c r="B26" s="753"/>
      <c r="C26" s="753"/>
      <c r="D26" s="753"/>
      <c r="E26" s="753"/>
      <c r="F26" s="754"/>
      <c r="G26" s="755" t="s">
        <v>530</v>
      </c>
      <c r="H26" s="755"/>
      <c r="I26" s="755"/>
      <c r="J26" s="756" t="s">
        <v>531</v>
      </c>
      <c r="K26" s="756"/>
      <c r="L26" s="756"/>
      <c r="M26" s="756"/>
    </row>
    <row r="27" spans="1:21" ht="15" customHeight="1" x14ac:dyDescent="0.15">
      <c r="H27" t="s">
        <v>104</v>
      </c>
    </row>
    <row r="28" spans="1:21" ht="15" customHeight="1" x14ac:dyDescent="0.15">
      <c r="A28" s="5" t="s">
        <v>532</v>
      </c>
      <c r="B28" s="18"/>
      <c r="C28" s="18"/>
      <c r="D28" s="18"/>
      <c r="E28" s="18"/>
      <c r="F28" s="18"/>
      <c r="G28" s="18"/>
      <c r="H28" s="772"/>
      <c r="I28" s="772"/>
      <c r="J28" s="772"/>
      <c r="K28" s="772"/>
      <c r="L28" s="19"/>
      <c r="M28" s="18"/>
    </row>
    <row r="29" spans="1:21" ht="15" customHeight="1" thickBot="1" x14ac:dyDescent="0.2">
      <c r="A29" s="5"/>
      <c r="B29" s="18"/>
      <c r="C29" s="18"/>
      <c r="D29" s="18"/>
      <c r="E29" s="18"/>
      <c r="F29" s="18"/>
      <c r="G29" s="18"/>
      <c r="H29" s="237"/>
      <c r="I29" s="237"/>
      <c r="J29" s="237"/>
      <c r="K29" s="237"/>
      <c r="L29" s="237"/>
      <c r="M29" s="18"/>
    </row>
    <row r="30" spans="1:21" s="462" customFormat="1" ht="18" customHeight="1" x14ac:dyDescent="0.15">
      <c r="A30" s="831"/>
      <c r="B30" s="832"/>
      <c r="C30" s="829" t="s">
        <v>516</v>
      </c>
      <c r="D30" s="812" t="s">
        <v>517</v>
      </c>
      <c r="E30" s="813"/>
      <c r="F30" s="813" t="s">
        <v>522</v>
      </c>
      <c r="G30" s="813"/>
      <c r="H30" s="813"/>
      <c r="I30" s="814" t="s">
        <v>511</v>
      </c>
      <c r="J30" s="814"/>
      <c r="K30" s="815"/>
      <c r="L30" s="766" t="s">
        <v>67</v>
      </c>
      <c r="M30" s="767"/>
      <c r="S30" s="826"/>
      <c r="T30" s="827"/>
      <c r="U30" s="828"/>
    </row>
    <row r="31" spans="1:21" s="462" customFormat="1" ht="18" customHeight="1" thickBot="1" x14ac:dyDescent="0.2">
      <c r="A31" s="833"/>
      <c r="B31" s="834"/>
      <c r="C31" s="830"/>
      <c r="D31" s="489" t="s">
        <v>518</v>
      </c>
      <c r="E31" s="490" t="s">
        <v>519</v>
      </c>
      <c r="F31" s="491" t="s">
        <v>523</v>
      </c>
      <c r="G31" s="492" t="s">
        <v>520</v>
      </c>
      <c r="H31" s="492" t="s">
        <v>521</v>
      </c>
      <c r="I31" s="490" t="s">
        <v>524</v>
      </c>
      <c r="J31" s="490" t="s">
        <v>525</v>
      </c>
      <c r="K31" s="493" t="s">
        <v>526</v>
      </c>
      <c r="L31" s="768"/>
      <c r="M31" s="769"/>
      <c r="S31" s="463"/>
      <c r="T31" s="464"/>
      <c r="U31" s="465"/>
    </row>
    <row r="32" spans="1:21" ht="26.25" customHeight="1" x14ac:dyDescent="0.15">
      <c r="A32" s="820" t="s">
        <v>69</v>
      </c>
      <c r="B32" s="821"/>
      <c r="C32" s="494"/>
      <c r="D32" s="484"/>
      <c r="E32" s="485"/>
      <c r="F32" s="486"/>
      <c r="G32" s="486"/>
      <c r="H32" s="487"/>
      <c r="I32" s="486"/>
      <c r="J32" s="486"/>
      <c r="K32" s="488"/>
      <c r="L32" s="822" t="s">
        <v>66</v>
      </c>
      <c r="M32" s="823"/>
      <c r="S32" s="817" t="s">
        <v>6</v>
      </c>
      <c r="T32" s="818"/>
      <c r="U32" s="819"/>
    </row>
    <row r="33" spans="1:21" ht="26.25" customHeight="1" x14ac:dyDescent="0.15">
      <c r="A33" s="809" t="s">
        <v>64</v>
      </c>
      <c r="B33" s="808"/>
      <c r="C33" s="495"/>
      <c r="D33" s="478"/>
      <c r="E33" s="466"/>
      <c r="F33" s="467"/>
      <c r="G33" s="467"/>
      <c r="H33" s="468"/>
      <c r="I33" s="467"/>
      <c r="J33" s="467"/>
      <c r="K33" s="477"/>
      <c r="L33" s="824" t="s">
        <v>6</v>
      </c>
      <c r="M33" s="825"/>
      <c r="S33" s="817" t="s">
        <v>6</v>
      </c>
      <c r="T33" s="818"/>
      <c r="U33" s="819"/>
    </row>
    <row r="34" spans="1:21" ht="26.25" customHeight="1" x14ac:dyDescent="0.15">
      <c r="A34" s="770" t="s">
        <v>105</v>
      </c>
      <c r="B34" s="771"/>
      <c r="C34" s="496"/>
      <c r="D34" s="479"/>
      <c r="E34" s="466"/>
      <c r="F34" s="467"/>
      <c r="G34" s="467"/>
      <c r="H34" s="468"/>
      <c r="I34" s="467"/>
      <c r="J34" s="467"/>
      <c r="K34" s="477"/>
      <c r="L34" s="824" t="s">
        <v>6</v>
      </c>
      <c r="M34" s="825"/>
      <c r="S34" s="817" t="s">
        <v>6</v>
      </c>
      <c r="T34" s="818"/>
      <c r="U34" s="819"/>
    </row>
    <row r="35" spans="1:21" ht="26.25" customHeight="1" x14ac:dyDescent="0.15">
      <c r="A35" s="807" t="s">
        <v>527</v>
      </c>
      <c r="B35" s="808"/>
      <c r="C35" s="495"/>
      <c r="D35" s="478"/>
      <c r="E35" s="466"/>
      <c r="F35" s="467"/>
      <c r="G35" s="467"/>
      <c r="H35" s="468"/>
      <c r="I35" s="467"/>
      <c r="J35" s="467"/>
      <c r="K35" s="477"/>
      <c r="L35" s="824" t="s">
        <v>6</v>
      </c>
      <c r="M35" s="825"/>
      <c r="S35" s="817" t="s">
        <v>6</v>
      </c>
      <c r="T35" s="818"/>
      <c r="U35" s="819"/>
    </row>
    <row r="36" spans="1:21" ht="26.25" customHeight="1" x14ac:dyDescent="0.15">
      <c r="A36" s="809" t="s">
        <v>14</v>
      </c>
      <c r="B36" s="808"/>
      <c r="C36" s="495"/>
      <c r="D36" s="478"/>
      <c r="E36" s="466"/>
      <c r="F36" s="467"/>
      <c r="G36" s="467"/>
      <c r="H36" s="468"/>
      <c r="I36" s="467"/>
      <c r="J36" s="467"/>
      <c r="K36" s="477"/>
      <c r="L36" s="824" t="s">
        <v>6</v>
      </c>
      <c r="M36" s="825"/>
      <c r="S36" s="817" t="s">
        <v>6</v>
      </c>
      <c r="T36" s="818"/>
      <c r="U36" s="819"/>
    </row>
    <row r="37" spans="1:21" ht="26.25" customHeight="1" thickBot="1" x14ac:dyDescent="0.2">
      <c r="A37" s="810" t="s">
        <v>107</v>
      </c>
      <c r="B37" s="811"/>
      <c r="C37" s="497"/>
      <c r="D37" s="480"/>
      <c r="E37" s="471"/>
      <c r="F37" s="472"/>
      <c r="G37" s="472"/>
      <c r="H37" s="473"/>
      <c r="I37" s="472"/>
      <c r="J37" s="472"/>
      <c r="K37" s="482"/>
      <c r="L37" s="846" t="s">
        <v>6</v>
      </c>
      <c r="M37" s="847"/>
      <c r="S37" s="838" t="s">
        <v>6</v>
      </c>
      <c r="T37" s="839"/>
      <c r="U37" s="840"/>
    </row>
    <row r="38" spans="1:21" ht="26.25" customHeight="1" thickBot="1" x14ac:dyDescent="0.2">
      <c r="A38" s="785" t="s">
        <v>68</v>
      </c>
      <c r="B38" s="786"/>
      <c r="C38" s="498"/>
      <c r="D38" s="481"/>
      <c r="E38" s="474"/>
      <c r="F38" s="475"/>
      <c r="G38" s="475"/>
      <c r="H38" s="476"/>
      <c r="I38" s="475"/>
      <c r="J38" s="475"/>
      <c r="K38" s="483"/>
      <c r="L38" s="844" t="s">
        <v>6</v>
      </c>
      <c r="M38" s="845"/>
      <c r="S38" s="841" t="s">
        <v>6</v>
      </c>
      <c r="T38" s="842"/>
      <c r="U38" s="843"/>
    </row>
    <row r="39" spans="1:21" ht="15" customHeight="1" x14ac:dyDescent="0.15">
      <c r="A39" s="37"/>
    </row>
    <row r="40" spans="1:21" ht="15" customHeight="1" x14ac:dyDescent="0.15">
      <c r="A40" s="25" t="s">
        <v>48</v>
      </c>
      <c r="B40" s="23"/>
      <c r="C40" s="23"/>
      <c r="D40" s="23"/>
      <c r="E40" s="23"/>
      <c r="F40" s="23"/>
      <c r="G40" s="23"/>
      <c r="H40" s="24"/>
      <c r="I40" s="24"/>
      <c r="J40" s="24"/>
      <c r="K40" s="24"/>
      <c r="L40" s="24"/>
      <c r="M40" s="24"/>
      <c r="N40" s="24"/>
    </row>
    <row r="41" spans="1:21" ht="18" customHeight="1" x14ac:dyDescent="0.15">
      <c r="A41" s="757" t="s">
        <v>49</v>
      </c>
      <c r="B41" s="758"/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9"/>
      <c r="N41" s="232"/>
    </row>
    <row r="42" spans="1:21" ht="18" customHeight="1" x14ac:dyDescent="0.15">
      <c r="A42" s="760"/>
      <c r="B42" s="761"/>
      <c r="C42" s="761"/>
      <c r="D42" s="761"/>
      <c r="E42" s="761"/>
      <c r="F42" s="761"/>
      <c r="G42" s="761"/>
      <c r="H42" s="761"/>
      <c r="I42" s="761"/>
      <c r="J42" s="761"/>
      <c r="K42" s="761"/>
      <c r="L42" s="761"/>
      <c r="M42" s="762"/>
      <c r="N42" s="234"/>
    </row>
    <row r="43" spans="1:21" ht="18" customHeight="1" x14ac:dyDescent="0.15">
      <c r="A43" s="760"/>
      <c r="B43" s="761"/>
      <c r="C43" s="761"/>
      <c r="D43" s="761"/>
      <c r="E43" s="761"/>
      <c r="F43" s="761"/>
      <c r="G43" s="761"/>
      <c r="H43" s="761"/>
      <c r="I43" s="761"/>
      <c r="J43" s="761"/>
      <c r="K43" s="761"/>
      <c r="L43" s="761"/>
      <c r="M43" s="762"/>
      <c r="N43" s="234"/>
    </row>
    <row r="44" spans="1:21" ht="18" customHeight="1" x14ac:dyDescent="0.15">
      <c r="A44" s="760"/>
      <c r="B44" s="761"/>
      <c r="C44" s="761"/>
      <c r="D44" s="761"/>
      <c r="E44" s="761"/>
      <c r="F44" s="761"/>
      <c r="G44" s="761"/>
      <c r="H44" s="761"/>
      <c r="I44" s="761"/>
      <c r="J44" s="761"/>
      <c r="K44" s="761"/>
      <c r="L44" s="761"/>
      <c r="M44" s="762"/>
      <c r="N44" s="234"/>
    </row>
    <row r="45" spans="1:21" ht="18" customHeight="1" x14ac:dyDescent="0.15">
      <c r="A45" s="763"/>
      <c r="B45" s="764"/>
      <c r="C45" s="764"/>
      <c r="D45" s="764"/>
      <c r="E45" s="764"/>
      <c r="F45" s="764"/>
      <c r="G45" s="764"/>
      <c r="H45" s="764"/>
      <c r="I45" s="764"/>
      <c r="J45" s="764"/>
      <c r="K45" s="764"/>
      <c r="L45" s="764"/>
      <c r="M45" s="765"/>
      <c r="N45" s="470"/>
    </row>
    <row r="46" spans="1:21" ht="18" customHeight="1" x14ac:dyDescent="0.15">
      <c r="A46" s="81"/>
      <c r="B46" s="81"/>
      <c r="C46" s="233"/>
      <c r="D46" s="233"/>
      <c r="E46" s="81"/>
      <c r="F46" s="81"/>
      <c r="G46" s="183"/>
      <c r="H46" s="81"/>
      <c r="I46" s="81"/>
      <c r="J46" s="81"/>
      <c r="K46" s="81"/>
      <c r="L46" s="183"/>
      <c r="M46" s="81"/>
      <c r="N46" s="81"/>
    </row>
    <row r="47" spans="1:21" ht="18" customHeight="1" x14ac:dyDescent="0.15">
      <c r="A47" s="81"/>
      <c r="B47" s="81"/>
      <c r="C47" s="233"/>
      <c r="D47" s="233"/>
      <c r="E47" s="81"/>
      <c r="F47" s="81"/>
      <c r="G47" s="183"/>
      <c r="H47" s="81"/>
      <c r="I47" s="81"/>
      <c r="J47" s="81"/>
      <c r="K47" s="81"/>
      <c r="L47" s="183"/>
      <c r="M47" s="81"/>
      <c r="N47" s="81"/>
    </row>
    <row r="48" spans="1:21" ht="18" customHeight="1" x14ac:dyDescent="0.15">
      <c r="A48" s="81"/>
      <c r="B48" s="81"/>
      <c r="C48" s="233"/>
      <c r="D48" s="233"/>
      <c r="E48" s="81"/>
      <c r="F48" s="81"/>
      <c r="G48" s="183"/>
      <c r="H48" s="81"/>
      <c r="I48" s="81"/>
      <c r="J48" s="81"/>
      <c r="K48" s="81"/>
      <c r="L48" s="183"/>
      <c r="M48" s="81"/>
      <c r="N48" s="81"/>
    </row>
  </sheetData>
  <mergeCells count="83">
    <mergeCell ref="S35:U35"/>
    <mergeCell ref="S37:U37"/>
    <mergeCell ref="S36:U36"/>
    <mergeCell ref="S38:U38"/>
    <mergeCell ref="L38:M38"/>
    <mergeCell ref="L36:M36"/>
    <mergeCell ref="L37:M37"/>
    <mergeCell ref="L35:M35"/>
    <mergeCell ref="S30:U30"/>
    <mergeCell ref="A33:B33"/>
    <mergeCell ref="C30:C31"/>
    <mergeCell ref="A30:B31"/>
    <mergeCell ref="J13:K13"/>
    <mergeCell ref="L13:M13"/>
    <mergeCell ref="J24:M24"/>
    <mergeCell ref="J16:M16"/>
    <mergeCell ref="J19:M19"/>
    <mergeCell ref="J22:M22"/>
    <mergeCell ref="J23:M23"/>
    <mergeCell ref="J21:M21"/>
    <mergeCell ref="J25:M25"/>
    <mergeCell ref="J20:M20"/>
    <mergeCell ref="S32:U32"/>
    <mergeCell ref="S33:U33"/>
    <mergeCell ref="S34:U34"/>
    <mergeCell ref="A32:B32"/>
    <mergeCell ref="L32:M32"/>
    <mergeCell ref="L33:M33"/>
    <mergeCell ref="L34:M34"/>
    <mergeCell ref="G23:I23"/>
    <mergeCell ref="H13:I13"/>
    <mergeCell ref="G19:I19"/>
    <mergeCell ref="G20:I20"/>
    <mergeCell ref="G21:I21"/>
    <mergeCell ref="G16:I16"/>
    <mergeCell ref="D13:E13"/>
    <mergeCell ref="G22:I22"/>
    <mergeCell ref="G25:I25"/>
    <mergeCell ref="A38:B38"/>
    <mergeCell ref="A16:F16"/>
    <mergeCell ref="A13:C13"/>
    <mergeCell ref="A20:D21"/>
    <mergeCell ref="A22:D23"/>
    <mergeCell ref="A24:D25"/>
    <mergeCell ref="F13:G13"/>
    <mergeCell ref="A35:B35"/>
    <mergeCell ref="A36:B36"/>
    <mergeCell ref="A37:B37"/>
    <mergeCell ref="D30:E30"/>
    <mergeCell ref="F30:H30"/>
    <mergeCell ref="I30:K30"/>
    <mergeCell ref="A2:N2"/>
    <mergeCell ref="I4:L4"/>
    <mergeCell ref="D7:M7"/>
    <mergeCell ref="D8:M8"/>
    <mergeCell ref="D6:M6"/>
    <mergeCell ref="A6:C6"/>
    <mergeCell ref="A8:C8"/>
    <mergeCell ref="A7:C7"/>
    <mergeCell ref="D9:M9"/>
    <mergeCell ref="D10:M10"/>
    <mergeCell ref="D12:M12"/>
    <mergeCell ref="E11:H11"/>
    <mergeCell ref="A12:C12"/>
    <mergeCell ref="A11:C11"/>
    <mergeCell ref="A10:C10"/>
    <mergeCell ref="A9:C9"/>
    <mergeCell ref="J11:M11"/>
    <mergeCell ref="G24:I24"/>
    <mergeCell ref="G26:I26"/>
    <mergeCell ref="J26:M26"/>
    <mergeCell ref="A41:M45"/>
    <mergeCell ref="L30:M31"/>
    <mergeCell ref="A26:F26"/>
    <mergeCell ref="E24:F24"/>
    <mergeCell ref="E25:F25"/>
    <mergeCell ref="A34:B34"/>
    <mergeCell ref="H28:K28"/>
    <mergeCell ref="A19:F19"/>
    <mergeCell ref="E20:F20"/>
    <mergeCell ref="E21:F21"/>
    <mergeCell ref="E22:F22"/>
    <mergeCell ref="E23:F23"/>
  </mergeCells>
  <phoneticPr fontId="1"/>
  <dataValidations count="1">
    <dataValidation type="list" allowBlank="1" showInputMessage="1" showErrorMessage="1" sqref="D9:M9">
      <formula1>$O$2:$O$5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1" orientation="portrait" r:id="rId1"/>
  <colBreaks count="1" manualBreakCount="1">
    <brk id="13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topLeftCell="A16" zoomScaleSheetLayoutView="100" workbookViewId="0">
      <selection activeCell="L44" sqref="L44"/>
    </sheetView>
  </sheetViews>
  <sheetFormatPr defaultColWidth="9.125" defaultRowHeight="18" customHeight="1" x14ac:dyDescent="0.15"/>
  <cols>
    <col min="1" max="16384" width="9.125" style="30"/>
  </cols>
  <sheetData>
    <row r="1" spans="1:10" ht="18" customHeight="1" x14ac:dyDescent="0.15">
      <c r="A1" s="30" t="s">
        <v>286</v>
      </c>
      <c r="F1" s="867"/>
      <c r="G1" s="867"/>
      <c r="H1" s="867"/>
      <c r="I1" s="867"/>
      <c r="J1" s="867"/>
    </row>
    <row r="2" spans="1:10" ht="18" customHeight="1" x14ac:dyDescent="0.15">
      <c r="F2" s="867"/>
      <c r="G2" s="867"/>
      <c r="H2" s="867"/>
      <c r="I2" s="867"/>
      <c r="J2" s="867"/>
    </row>
    <row r="4" spans="1:10" ht="18" customHeight="1" x14ac:dyDescent="0.15">
      <c r="A4" s="29" t="s">
        <v>158</v>
      </c>
    </row>
    <row r="5" spans="1:10" ht="24" customHeight="1" x14ac:dyDescent="0.15">
      <c r="A5" s="869"/>
      <c r="B5" s="870"/>
      <c r="C5" s="868" t="s">
        <v>50</v>
      </c>
      <c r="D5" s="868"/>
      <c r="E5" s="868" t="s">
        <v>51</v>
      </c>
      <c r="F5" s="868"/>
      <c r="G5" s="868" t="s">
        <v>47</v>
      </c>
      <c r="H5" s="868"/>
      <c r="I5" s="868" t="s">
        <v>52</v>
      </c>
      <c r="J5" s="868"/>
    </row>
    <row r="6" spans="1:10" ht="24" customHeight="1" x14ac:dyDescent="0.15">
      <c r="A6" s="851" t="s">
        <v>155</v>
      </c>
      <c r="B6" s="858"/>
      <c r="C6" s="857"/>
      <c r="D6" s="857"/>
      <c r="E6" s="857"/>
      <c r="F6" s="857"/>
      <c r="G6" s="857"/>
      <c r="H6" s="857"/>
      <c r="I6" s="857"/>
      <c r="J6" s="857"/>
    </row>
    <row r="7" spans="1:10" ht="24" customHeight="1" x14ac:dyDescent="0.15">
      <c r="A7" s="853"/>
      <c r="B7" s="859"/>
      <c r="C7" s="857"/>
      <c r="D7" s="857"/>
      <c r="E7" s="857"/>
      <c r="F7" s="857"/>
      <c r="G7" s="857"/>
      <c r="H7" s="857"/>
      <c r="I7" s="857"/>
      <c r="J7" s="857"/>
    </row>
    <row r="8" spans="1:10" ht="24" customHeight="1" x14ac:dyDescent="0.15">
      <c r="A8" s="853"/>
      <c r="B8" s="859"/>
      <c r="C8" s="857"/>
      <c r="D8" s="857"/>
      <c r="E8" s="857"/>
      <c r="F8" s="857"/>
      <c r="G8" s="857"/>
      <c r="H8" s="857"/>
      <c r="I8" s="857"/>
      <c r="J8" s="857"/>
    </row>
    <row r="9" spans="1:10" ht="24" customHeight="1" x14ac:dyDescent="0.15">
      <c r="A9" s="855"/>
      <c r="B9" s="860"/>
      <c r="C9" s="857"/>
      <c r="D9" s="857"/>
      <c r="E9" s="857"/>
      <c r="F9" s="857"/>
      <c r="G9" s="857"/>
      <c r="H9" s="857"/>
      <c r="I9" s="857"/>
      <c r="J9" s="857"/>
    </row>
    <row r="10" spans="1:10" ht="24" customHeight="1" x14ac:dyDescent="0.15">
      <c r="A10" s="851" t="s">
        <v>156</v>
      </c>
      <c r="B10" s="858"/>
      <c r="C10" s="857"/>
      <c r="D10" s="857"/>
      <c r="E10" s="857"/>
      <c r="F10" s="857"/>
      <c r="G10" s="857"/>
      <c r="H10" s="857"/>
      <c r="I10" s="857"/>
      <c r="J10" s="857"/>
    </row>
    <row r="11" spans="1:10" ht="24" customHeight="1" x14ac:dyDescent="0.15">
      <c r="A11" s="853"/>
      <c r="B11" s="859"/>
      <c r="C11" s="857"/>
      <c r="D11" s="857"/>
      <c r="E11" s="857"/>
      <c r="F11" s="857"/>
      <c r="G11" s="857"/>
      <c r="H11" s="857"/>
      <c r="I11" s="857"/>
      <c r="J11" s="857"/>
    </row>
    <row r="12" spans="1:10" ht="24" customHeight="1" x14ac:dyDescent="0.15">
      <c r="A12" s="853"/>
      <c r="B12" s="859"/>
      <c r="C12" s="857"/>
      <c r="D12" s="857"/>
      <c r="E12" s="857"/>
      <c r="F12" s="857"/>
      <c r="G12" s="857"/>
      <c r="H12" s="857"/>
      <c r="I12" s="857"/>
      <c r="J12" s="857"/>
    </row>
    <row r="13" spans="1:10" ht="24" customHeight="1" x14ac:dyDescent="0.15">
      <c r="A13" s="855"/>
      <c r="B13" s="860"/>
      <c r="C13" s="857"/>
      <c r="D13" s="857"/>
      <c r="E13" s="857"/>
      <c r="F13" s="857"/>
      <c r="G13" s="857"/>
      <c r="H13" s="857"/>
      <c r="I13" s="857"/>
      <c r="J13" s="857"/>
    </row>
    <row r="14" spans="1:10" ht="24" customHeight="1" x14ac:dyDescent="0.15">
      <c r="A14" s="851" t="s">
        <v>17</v>
      </c>
      <c r="B14" s="861"/>
      <c r="C14" s="857"/>
      <c r="D14" s="857"/>
      <c r="E14" s="857"/>
      <c r="F14" s="857"/>
      <c r="G14" s="857"/>
      <c r="H14" s="857"/>
      <c r="I14" s="857"/>
      <c r="J14" s="857"/>
    </row>
    <row r="15" spans="1:10" ht="24" customHeight="1" x14ac:dyDescent="0.15">
      <c r="A15" s="853"/>
      <c r="B15" s="862"/>
      <c r="C15" s="857"/>
      <c r="D15" s="857"/>
      <c r="E15" s="857"/>
      <c r="F15" s="857"/>
      <c r="G15" s="857"/>
      <c r="H15" s="857"/>
      <c r="I15" s="857"/>
      <c r="J15" s="857"/>
    </row>
    <row r="16" spans="1:10" ht="24" customHeight="1" x14ac:dyDescent="0.15">
      <c r="A16" s="863"/>
      <c r="B16" s="862"/>
      <c r="C16" s="857"/>
      <c r="D16" s="857"/>
      <c r="E16" s="857"/>
      <c r="F16" s="857"/>
      <c r="G16" s="857"/>
      <c r="H16" s="857"/>
      <c r="I16" s="857"/>
      <c r="J16" s="857"/>
    </row>
    <row r="17" spans="1:10" ht="24" customHeight="1" x14ac:dyDescent="0.15">
      <c r="A17" s="863"/>
      <c r="B17" s="862"/>
      <c r="C17" s="857"/>
      <c r="D17" s="857"/>
      <c r="E17" s="857"/>
      <c r="F17" s="857"/>
      <c r="G17" s="857"/>
      <c r="H17" s="857"/>
      <c r="I17" s="857"/>
      <c r="J17" s="857"/>
    </row>
    <row r="18" spans="1:10" ht="24" customHeight="1" x14ac:dyDescent="0.15">
      <c r="A18" s="499"/>
      <c r="B18" s="864" t="s">
        <v>196</v>
      </c>
      <c r="C18" s="857"/>
      <c r="D18" s="857"/>
      <c r="E18" s="857"/>
      <c r="F18" s="857"/>
      <c r="G18" s="857"/>
      <c r="H18" s="857"/>
      <c r="I18" s="857"/>
      <c r="J18" s="857"/>
    </row>
    <row r="19" spans="1:10" ht="24" customHeight="1" x14ac:dyDescent="0.15">
      <c r="A19" s="499"/>
      <c r="B19" s="865"/>
      <c r="C19" s="857"/>
      <c r="D19" s="857"/>
      <c r="E19" s="857"/>
      <c r="F19" s="857"/>
      <c r="G19" s="857"/>
      <c r="H19" s="857"/>
      <c r="I19" s="857"/>
      <c r="J19" s="857"/>
    </row>
    <row r="20" spans="1:10" ht="24" customHeight="1" x14ac:dyDescent="0.15">
      <c r="A20" s="499"/>
      <c r="B20" s="865"/>
      <c r="C20" s="857"/>
      <c r="D20" s="857"/>
      <c r="E20" s="857"/>
      <c r="F20" s="857"/>
      <c r="G20" s="857"/>
      <c r="H20" s="857"/>
      <c r="I20" s="857"/>
      <c r="J20" s="857"/>
    </row>
    <row r="21" spans="1:10" ht="24" customHeight="1" x14ac:dyDescent="0.15">
      <c r="A21" s="86"/>
      <c r="B21" s="866"/>
      <c r="C21" s="857"/>
      <c r="D21" s="857"/>
      <c r="E21" s="857"/>
      <c r="F21" s="857"/>
      <c r="G21" s="857"/>
      <c r="H21" s="857"/>
      <c r="I21" s="857"/>
      <c r="J21" s="857"/>
    </row>
    <row r="22" spans="1:10" ht="24" customHeight="1" x14ac:dyDescent="0.15">
      <c r="A22" s="851" t="s">
        <v>14</v>
      </c>
      <c r="B22" s="858"/>
      <c r="C22" s="857"/>
      <c r="D22" s="857"/>
      <c r="E22" s="857"/>
      <c r="F22" s="857"/>
      <c r="G22" s="857"/>
      <c r="H22" s="857"/>
      <c r="I22" s="857"/>
      <c r="J22" s="857"/>
    </row>
    <row r="23" spans="1:10" ht="24" customHeight="1" x14ac:dyDescent="0.15">
      <c r="A23" s="853"/>
      <c r="B23" s="859"/>
      <c r="C23" s="857"/>
      <c r="D23" s="857"/>
      <c r="E23" s="857"/>
      <c r="F23" s="857"/>
      <c r="G23" s="857"/>
      <c r="H23" s="857"/>
      <c r="I23" s="857"/>
      <c r="J23" s="857"/>
    </row>
    <row r="24" spans="1:10" ht="24" customHeight="1" x14ac:dyDescent="0.15">
      <c r="A24" s="853"/>
      <c r="B24" s="859"/>
      <c r="C24" s="857"/>
      <c r="D24" s="857"/>
      <c r="E24" s="857"/>
      <c r="F24" s="857"/>
      <c r="G24" s="857"/>
      <c r="H24" s="857"/>
      <c r="I24" s="857"/>
      <c r="J24" s="857"/>
    </row>
    <row r="25" spans="1:10" ht="24" customHeight="1" x14ac:dyDescent="0.15">
      <c r="A25" s="855"/>
      <c r="B25" s="860"/>
      <c r="C25" s="857"/>
      <c r="D25" s="857"/>
      <c r="E25" s="857"/>
      <c r="F25" s="857"/>
      <c r="G25" s="857"/>
      <c r="H25" s="857"/>
      <c r="I25" s="857"/>
      <c r="J25" s="857"/>
    </row>
    <row r="26" spans="1:10" ht="24" customHeight="1" x14ac:dyDescent="0.15">
      <c r="A26" s="851" t="s">
        <v>157</v>
      </c>
      <c r="B26" s="852"/>
      <c r="C26" s="857"/>
      <c r="D26" s="857"/>
      <c r="E26" s="857"/>
      <c r="F26" s="857"/>
      <c r="G26" s="857"/>
      <c r="H26" s="857"/>
      <c r="I26" s="857"/>
      <c r="J26" s="857"/>
    </row>
    <row r="27" spans="1:10" ht="24" customHeight="1" x14ac:dyDescent="0.15">
      <c r="A27" s="853"/>
      <c r="B27" s="854"/>
      <c r="C27" s="857"/>
      <c r="D27" s="857"/>
      <c r="E27" s="857"/>
      <c r="F27" s="857"/>
      <c r="G27" s="857"/>
      <c r="H27" s="857"/>
      <c r="I27" s="857"/>
      <c r="J27" s="857"/>
    </row>
    <row r="28" spans="1:10" ht="24" customHeight="1" x14ac:dyDescent="0.15">
      <c r="A28" s="855"/>
      <c r="B28" s="856"/>
      <c r="C28" s="857"/>
      <c r="D28" s="857"/>
      <c r="E28" s="857"/>
      <c r="F28" s="857"/>
      <c r="G28" s="857"/>
      <c r="H28" s="857"/>
      <c r="I28" s="857"/>
      <c r="J28" s="857"/>
    </row>
    <row r="29" spans="1:10" ht="18" customHeight="1" x14ac:dyDescent="0.15">
      <c r="A29" s="29" t="s">
        <v>542</v>
      </c>
      <c r="B29" s="3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850"/>
      <c r="B30" s="850"/>
      <c r="C30" s="850"/>
      <c r="D30" s="850" t="s">
        <v>552</v>
      </c>
      <c r="E30" s="850"/>
      <c r="F30" s="850"/>
      <c r="G30" s="850" t="s">
        <v>553</v>
      </c>
      <c r="H30" s="850"/>
      <c r="I30" s="850"/>
      <c r="J30" s="224"/>
    </row>
    <row r="31" spans="1:10" ht="18" customHeight="1" x14ac:dyDescent="0.15">
      <c r="A31" s="776" t="s">
        <v>543</v>
      </c>
      <c r="B31" s="778" t="s">
        <v>544</v>
      </c>
      <c r="C31" s="501" t="s">
        <v>545</v>
      </c>
      <c r="D31" s="756"/>
      <c r="E31" s="756"/>
      <c r="F31" s="756"/>
      <c r="G31" s="756"/>
      <c r="H31" s="756"/>
      <c r="I31" s="756"/>
      <c r="J31" s="500"/>
    </row>
    <row r="32" spans="1:10" ht="18" customHeight="1" x14ac:dyDescent="0.15">
      <c r="A32" s="776"/>
      <c r="B32" s="778"/>
      <c r="C32" s="501" t="s">
        <v>546</v>
      </c>
      <c r="D32" s="756"/>
      <c r="E32" s="756"/>
      <c r="F32" s="756"/>
      <c r="G32" s="756"/>
      <c r="H32" s="756"/>
      <c r="I32" s="756"/>
      <c r="J32" s="500"/>
    </row>
    <row r="33" spans="1:10" ht="18" customHeight="1" x14ac:dyDescent="0.15">
      <c r="A33" s="776"/>
      <c r="B33" s="778"/>
      <c r="C33" s="501" t="s">
        <v>547</v>
      </c>
      <c r="D33" s="756"/>
      <c r="E33" s="756"/>
      <c r="F33" s="756"/>
      <c r="G33" s="756"/>
      <c r="H33" s="756"/>
      <c r="I33" s="756"/>
      <c r="J33" s="500"/>
    </row>
    <row r="34" spans="1:10" ht="18" customHeight="1" x14ac:dyDescent="0.15">
      <c r="A34" s="502" t="s">
        <v>543</v>
      </c>
      <c r="B34" s="848" t="s">
        <v>548</v>
      </c>
      <c r="C34" s="849"/>
      <c r="D34" s="756"/>
      <c r="E34" s="756"/>
      <c r="F34" s="756"/>
      <c r="G34" s="756"/>
      <c r="H34" s="756"/>
      <c r="I34" s="756"/>
      <c r="J34" s="500"/>
    </row>
    <row r="35" spans="1:10" ht="18" customHeight="1" x14ac:dyDescent="0.15">
      <c r="A35" s="228" t="s">
        <v>543</v>
      </c>
      <c r="B35" s="778" t="s">
        <v>550</v>
      </c>
      <c r="C35" s="850"/>
      <c r="D35" s="756"/>
      <c r="E35" s="756"/>
      <c r="F35" s="756"/>
      <c r="G35" s="756"/>
      <c r="H35" s="756"/>
      <c r="I35" s="756"/>
      <c r="J35" s="500"/>
    </row>
    <row r="36" spans="1:10" ht="18" customHeight="1" x14ac:dyDescent="0.15">
      <c r="A36" s="228" t="s">
        <v>543</v>
      </c>
      <c r="B36" s="778" t="s">
        <v>550</v>
      </c>
      <c r="C36" s="850"/>
      <c r="D36" s="756"/>
      <c r="E36" s="756"/>
      <c r="F36" s="756"/>
      <c r="G36" s="756"/>
      <c r="H36" s="756"/>
      <c r="I36" s="756"/>
      <c r="J36" s="500"/>
    </row>
    <row r="37" spans="1:10" ht="18" customHeight="1" x14ac:dyDescent="0.15">
      <c r="A37" s="502" t="s">
        <v>543</v>
      </c>
      <c r="B37" s="848" t="s">
        <v>549</v>
      </c>
      <c r="C37" s="849"/>
      <c r="D37" s="756"/>
      <c r="E37" s="756"/>
      <c r="F37" s="756"/>
      <c r="G37" s="756"/>
      <c r="H37" s="756"/>
      <c r="I37" s="756"/>
      <c r="J37" s="500"/>
    </row>
    <row r="38" spans="1:10" ht="18" customHeight="1" x14ac:dyDescent="0.15">
      <c r="A38" s="502" t="s">
        <v>543</v>
      </c>
      <c r="B38" s="848" t="s">
        <v>551</v>
      </c>
      <c r="C38" s="849"/>
      <c r="D38" s="756"/>
      <c r="E38" s="756"/>
      <c r="F38" s="756"/>
      <c r="G38" s="756"/>
      <c r="H38" s="756"/>
      <c r="I38" s="756"/>
      <c r="J38" s="500"/>
    </row>
    <row r="39" spans="1:10" ht="18" customHeight="1" x14ac:dyDescent="0.15">
      <c r="A39" s="502" t="s">
        <v>543</v>
      </c>
      <c r="B39" s="848" t="s">
        <v>551</v>
      </c>
      <c r="C39" s="849"/>
      <c r="D39" s="756"/>
      <c r="E39" s="756"/>
      <c r="F39" s="756"/>
      <c r="G39" s="756"/>
      <c r="H39" s="756"/>
      <c r="I39" s="756"/>
      <c r="J39" s="500"/>
    </row>
    <row r="40" spans="1:10" ht="18" customHeight="1" x14ac:dyDescent="0.15">
      <c r="A40" s="233"/>
      <c r="B40" s="233"/>
      <c r="C40" s="233"/>
      <c r="D40" s="233"/>
      <c r="E40" s="233"/>
      <c r="F40" s="233"/>
      <c r="G40" s="233"/>
      <c r="H40" s="233"/>
      <c r="I40" s="233"/>
      <c r="J40" s="233"/>
    </row>
    <row r="41" spans="1:10" ht="18" customHeight="1" x14ac:dyDescent="0.15">
      <c r="A41" s="233"/>
      <c r="B41" s="233"/>
      <c r="F41" s="233"/>
      <c r="G41" s="233"/>
      <c r="H41" s="233"/>
      <c r="I41" s="233"/>
      <c r="J41" s="233"/>
    </row>
    <row r="42" spans="1:10" ht="18" customHeight="1" x14ac:dyDescent="0.15">
      <c r="A42" s="233"/>
      <c r="B42" s="233"/>
      <c r="F42" s="233"/>
      <c r="G42" s="233"/>
      <c r="H42" s="233"/>
      <c r="I42" s="233"/>
      <c r="J42" s="233"/>
    </row>
    <row r="43" spans="1:10" ht="18" customHeight="1" x14ac:dyDescent="0.15">
      <c r="A43" s="233"/>
      <c r="B43" s="233"/>
      <c r="F43" s="233"/>
      <c r="G43" s="233"/>
      <c r="H43" s="233"/>
      <c r="I43" s="233"/>
      <c r="J43" s="233"/>
    </row>
    <row r="44" spans="1:10" ht="18" customHeight="1" x14ac:dyDescent="0.15">
      <c r="A44" s="233"/>
      <c r="B44" s="233"/>
      <c r="F44" s="233"/>
      <c r="G44" s="233"/>
      <c r="H44" s="233"/>
      <c r="I44" s="233"/>
      <c r="J44" s="233"/>
    </row>
  </sheetData>
  <mergeCells count="136">
    <mergeCell ref="I18:J18"/>
    <mergeCell ref="G19:H19"/>
    <mergeCell ref="I19:J19"/>
    <mergeCell ref="G20:H20"/>
    <mergeCell ref="I20:J20"/>
    <mergeCell ref="G23:H23"/>
    <mergeCell ref="I23:J23"/>
    <mergeCell ref="I13:J13"/>
    <mergeCell ref="I11:J11"/>
    <mergeCell ref="G12:H12"/>
    <mergeCell ref="I12:J12"/>
    <mergeCell ref="G21:H21"/>
    <mergeCell ref="I21:J21"/>
    <mergeCell ref="G13:H13"/>
    <mergeCell ref="G22:H22"/>
    <mergeCell ref="I22:J22"/>
    <mergeCell ref="G17:H17"/>
    <mergeCell ref="I17:J17"/>
    <mergeCell ref="G18:H18"/>
    <mergeCell ref="I16:J16"/>
    <mergeCell ref="I15:J15"/>
    <mergeCell ref="G16:H16"/>
    <mergeCell ref="G15:H15"/>
    <mergeCell ref="I9:J9"/>
    <mergeCell ref="E5:F5"/>
    <mergeCell ref="E6:F6"/>
    <mergeCell ref="E8:F8"/>
    <mergeCell ref="I6:J6"/>
    <mergeCell ref="G8:H8"/>
    <mergeCell ref="I8:J8"/>
    <mergeCell ref="C10:D10"/>
    <mergeCell ref="G11:H11"/>
    <mergeCell ref="G10:H10"/>
    <mergeCell ref="C11:D11"/>
    <mergeCell ref="E11:F11"/>
    <mergeCell ref="E10:F10"/>
    <mergeCell ref="I10:J10"/>
    <mergeCell ref="F1:G1"/>
    <mergeCell ref="H1:J1"/>
    <mergeCell ref="F2:G2"/>
    <mergeCell ref="H2:J2"/>
    <mergeCell ref="G5:H5"/>
    <mergeCell ref="I5:J5"/>
    <mergeCell ref="G6:H6"/>
    <mergeCell ref="E16:F16"/>
    <mergeCell ref="A5:B5"/>
    <mergeCell ref="C5:D5"/>
    <mergeCell ref="C6:D6"/>
    <mergeCell ref="A6:B9"/>
    <mergeCell ref="C9:D9"/>
    <mergeCell ref="C8:D8"/>
    <mergeCell ref="C7:D7"/>
    <mergeCell ref="E7:F7"/>
    <mergeCell ref="E9:F9"/>
    <mergeCell ref="E14:F14"/>
    <mergeCell ref="G14:H14"/>
    <mergeCell ref="I14:J14"/>
    <mergeCell ref="E13:F13"/>
    <mergeCell ref="G7:H7"/>
    <mergeCell ref="I7:J7"/>
    <mergeCell ref="G9:H9"/>
    <mergeCell ref="A10:B13"/>
    <mergeCell ref="C16:D16"/>
    <mergeCell ref="A14:B17"/>
    <mergeCell ref="B18:B21"/>
    <mergeCell ref="C15:D15"/>
    <mergeCell ref="C25:D25"/>
    <mergeCell ref="C17:D17"/>
    <mergeCell ref="C13:D13"/>
    <mergeCell ref="C14:D14"/>
    <mergeCell ref="C12:D12"/>
    <mergeCell ref="E12:F12"/>
    <mergeCell ref="E17:F17"/>
    <mergeCell ref="C27:D27"/>
    <mergeCell ref="E27:F27"/>
    <mergeCell ref="C24:D24"/>
    <mergeCell ref="E22:F22"/>
    <mergeCell ref="E21:F21"/>
    <mergeCell ref="E18:F18"/>
    <mergeCell ref="E19:F19"/>
    <mergeCell ref="E20:F20"/>
    <mergeCell ref="C19:D19"/>
    <mergeCell ref="C20:D20"/>
    <mergeCell ref="C18:D18"/>
    <mergeCell ref="C21:D21"/>
    <mergeCell ref="C22:D22"/>
    <mergeCell ref="E15:F15"/>
    <mergeCell ref="E23:F23"/>
    <mergeCell ref="C23:D23"/>
    <mergeCell ref="C26:D26"/>
    <mergeCell ref="E26:F26"/>
    <mergeCell ref="A26:B28"/>
    <mergeCell ref="C28:D28"/>
    <mergeCell ref="E28:F28"/>
    <mergeCell ref="E24:F24"/>
    <mergeCell ref="B38:C38"/>
    <mergeCell ref="G33:I33"/>
    <mergeCell ref="G28:H28"/>
    <mergeCell ref="I28:J28"/>
    <mergeCell ref="G27:H27"/>
    <mergeCell ref="I27:J27"/>
    <mergeCell ref="G25:H25"/>
    <mergeCell ref="I25:J25"/>
    <mergeCell ref="E25:F25"/>
    <mergeCell ref="B37:C37"/>
    <mergeCell ref="B36:C36"/>
    <mergeCell ref="B35:C35"/>
    <mergeCell ref="B34:C34"/>
    <mergeCell ref="D35:F35"/>
    <mergeCell ref="A22:B25"/>
    <mergeCell ref="G26:H26"/>
    <mergeCell ref="I26:J26"/>
    <mergeCell ref="G24:H24"/>
    <mergeCell ref="I24:J24"/>
    <mergeCell ref="B39:C39"/>
    <mergeCell ref="D30:F30"/>
    <mergeCell ref="G30:I30"/>
    <mergeCell ref="D31:F31"/>
    <mergeCell ref="G31:I31"/>
    <mergeCell ref="D32:F32"/>
    <mergeCell ref="G32:I32"/>
    <mergeCell ref="D33:F33"/>
    <mergeCell ref="G34:I34"/>
    <mergeCell ref="D38:F38"/>
    <mergeCell ref="G38:I38"/>
    <mergeCell ref="D39:F39"/>
    <mergeCell ref="G39:I39"/>
    <mergeCell ref="A30:C30"/>
    <mergeCell ref="G35:I35"/>
    <mergeCell ref="D36:F36"/>
    <mergeCell ref="G36:I36"/>
    <mergeCell ref="D37:F37"/>
    <mergeCell ref="G37:I37"/>
    <mergeCell ref="A31:A33"/>
    <mergeCell ref="D34:F34"/>
    <mergeCell ref="B31:B3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topLeftCell="A22" zoomScaleSheetLayoutView="100" workbookViewId="0">
      <selection activeCell="L44" sqref="L44"/>
    </sheetView>
  </sheetViews>
  <sheetFormatPr defaultColWidth="9.125" defaultRowHeight="18" customHeight="1" x14ac:dyDescent="0.15"/>
  <sheetData>
    <row r="1" spans="1:10" ht="18" customHeight="1" x14ac:dyDescent="0.15">
      <c r="A1" t="s">
        <v>217</v>
      </c>
      <c r="F1" s="776" t="s">
        <v>20</v>
      </c>
      <c r="G1" s="778"/>
      <c r="H1" s="756"/>
      <c r="I1" s="756"/>
      <c r="J1" s="756"/>
    </row>
    <row r="2" spans="1:10" ht="18" customHeight="1" x14ac:dyDescent="0.15">
      <c r="A2" s="9"/>
      <c r="B2" s="9"/>
      <c r="C2" s="9"/>
      <c r="D2" s="9"/>
      <c r="F2" s="776" t="s">
        <v>21</v>
      </c>
      <c r="G2" s="778"/>
      <c r="H2" s="756"/>
      <c r="I2" s="756"/>
      <c r="J2" s="756"/>
    </row>
    <row r="3" spans="1:10" ht="18" customHeight="1" x14ac:dyDescent="0.15">
      <c r="A3" s="9"/>
      <c r="B3" s="9"/>
      <c r="C3" s="9"/>
      <c r="D3" s="9"/>
      <c r="E3" s="9"/>
      <c r="F3" s="9"/>
      <c r="G3" s="9"/>
      <c r="H3" s="9"/>
    </row>
    <row r="4" spans="1:10" ht="18" customHeight="1" x14ac:dyDescent="0.15">
      <c r="A4" s="4" t="s">
        <v>13</v>
      </c>
    </row>
    <row r="5" spans="1:10" ht="18" customHeight="1" x14ac:dyDescent="0.15">
      <c r="A5" s="871" t="s">
        <v>109</v>
      </c>
      <c r="B5" s="871"/>
      <c r="C5" s="756"/>
      <c r="D5" s="756"/>
      <c r="E5" s="756"/>
      <c r="F5" s="756"/>
      <c r="G5" s="756"/>
      <c r="H5" s="756"/>
      <c r="I5" s="756"/>
      <c r="J5" s="756"/>
    </row>
    <row r="6" spans="1:10" ht="18" customHeight="1" x14ac:dyDescent="0.15">
      <c r="A6" s="871" t="s">
        <v>108</v>
      </c>
      <c r="B6" s="871"/>
      <c r="C6" s="756"/>
      <c r="D6" s="756"/>
      <c r="E6" s="756"/>
      <c r="F6" s="756"/>
      <c r="G6" s="756"/>
      <c r="H6" s="756"/>
      <c r="I6" s="756"/>
      <c r="J6" s="756"/>
    </row>
    <row r="7" spans="1:10" ht="18" customHeight="1" x14ac:dyDescent="0.15">
      <c r="A7" s="872" t="s">
        <v>110</v>
      </c>
      <c r="B7" s="873"/>
      <c r="C7" s="756" t="s">
        <v>71</v>
      </c>
      <c r="D7" s="836"/>
      <c r="E7" s="836"/>
      <c r="F7" s="836"/>
      <c r="G7" s="836"/>
      <c r="H7" s="836"/>
      <c r="I7" s="836"/>
      <c r="J7" s="837"/>
    </row>
    <row r="8" spans="1:10" ht="18" customHeight="1" x14ac:dyDescent="0.15">
      <c r="A8" s="871" t="s">
        <v>0</v>
      </c>
      <c r="B8" s="871"/>
      <c r="C8" s="874" t="s">
        <v>747</v>
      </c>
      <c r="D8" s="874"/>
      <c r="E8" s="874"/>
      <c r="F8" s="874"/>
      <c r="G8" s="874"/>
      <c r="H8" s="874"/>
      <c r="I8" s="874"/>
      <c r="J8" s="874"/>
    </row>
    <row r="9" spans="1:10" ht="18" customHeight="1" x14ac:dyDescent="0.15">
      <c r="A9" s="871" t="s">
        <v>748</v>
      </c>
      <c r="B9" s="871"/>
      <c r="C9" s="874" t="s">
        <v>749</v>
      </c>
      <c r="D9" s="874"/>
      <c r="E9" s="874"/>
      <c r="F9" s="874"/>
      <c r="G9" s="874"/>
      <c r="H9" s="874"/>
      <c r="I9" s="874"/>
      <c r="J9" s="874"/>
    </row>
    <row r="10" spans="1:10" ht="18" customHeight="1" x14ac:dyDescent="0.15">
      <c r="A10" s="871" t="s">
        <v>750</v>
      </c>
      <c r="B10" s="871"/>
      <c r="C10" s="875"/>
      <c r="D10" s="875"/>
      <c r="E10" s="875"/>
      <c r="F10" s="875"/>
      <c r="G10" s="875"/>
      <c r="H10" s="875"/>
      <c r="I10" s="875"/>
      <c r="J10" s="875"/>
    </row>
    <row r="11" spans="1:10" ht="18" customHeight="1" x14ac:dyDescent="0.15">
      <c r="A11" s="871" t="s">
        <v>751</v>
      </c>
      <c r="B11" s="871"/>
      <c r="C11" s="876" t="s">
        <v>752</v>
      </c>
      <c r="D11" s="876"/>
      <c r="E11" s="877" t="s">
        <v>753</v>
      </c>
      <c r="F11" s="877"/>
      <c r="G11" s="877"/>
      <c r="H11" s="877"/>
      <c r="I11" s="877"/>
      <c r="J11" s="877"/>
    </row>
    <row r="12" spans="1:10" ht="18" customHeight="1" x14ac:dyDescent="0.15">
      <c r="A12" s="871" t="s">
        <v>754</v>
      </c>
      <c r="B12" s="871"/>
      <c r="C12" s="878" t="s">
        <v>755</v>
      </c>
      <c r="D12" s="878"/>
      <c r="E12" s="878"/>
      <c r="F12" s="878"/>
      <c r="G12" s="878"/>
      <c r="H12" s="878"/>
      <c r="I12" s="878"/>
      <c r="J12" s="878"/>
    </row>
    <row r="13" spans="1:10" ht="18" customHeight="1" x14ac:dyDescent="0.15">
      <c r="A13" s="871" t="s">
        <v>756</v>
      </c>
      <c r="B13" s="871"/>
      <c r="C13" s="878"/>
      <c r="D13" s="878"/>
      <c r="E13" s="878"/>
      <c r="F13" s="878"/>
      <c r="G13" s="878"/>
      <c r="H13" s="878"/>
      <c r="I13" s="878"/>
      <c r="J13" s="878"/>
    </row>
    <row r="14" spans="1:10" ht="18" customHeight="1" x14ac:dyDescent="0.15">
      <c r="A14" s="871"/>
      <c r="B14" s="871"/>
      <c r="C14" s="878"/>
      <c r="D14" s="878"/>
      <c r="E14" s="878"/>
      <c r="F14" s="878"/>
      <c r="G14" s="878"/>
      <c r="H14" s="878"/>
      <c r="I14" s="878"/>
      <c r="J14" s="878"/>
    </row>
    <row r="15" spans="1:10" ht="18" customHeight="1" x14ac:dyDescent="0.15">
      <c r="A15" s="871"/>
      <c r="B15" s="871"/>
      <c r="C15" s="878"/>
      <c r="D15" s="878"/>
      <c r="E15" s="878"/>
      <c r="F15" s="878"/>
      <c r="G15" s="878"/>
      <c r="H15" s="878"/>
      <c r="I15" s="878"/>
      <c r="J15" s="878"/>
    </row>
    <row r="16" spans="1:10" ht="18" customHeight="1" x14ac:dyDescent="0.15">
      <c r="A16" s="70"/>
      <c r="B16" s="21"/>
      <c r="C16" s="11"/>
      <c r="D16" s="11"/>
      <c r="E16" s="11"/>
      <c r="F16" s="11"/>
      <c r="G16" s="11"/>
      <c r="H16" s="11"/>
      <c r="I16" s="11"/>
      <c r="J16" s="11"/>
    </row>
    <row r="17" spans="1:10" ht="18" customHeight="1" x14ac:dyDescent="0.15">
      <c r="A17" s="5" t="s">
        <v>16</v>
      </c>
    </row>
    <row r="18" spans="1:10" ht="18" customHeight="1" x14ac:dyDescent="0.15">
      <c r="A18" s="757" t="s">
        <v>22</v>
      </c>
      <c r="B18" s="758"/>
      <c r="C18" s="758"/>
      <c r="D18" s="758"/>
      <c r="E18" s="758"/>
      <c r="F18" s="758"/>
      <c r="G18" s="758"/>
      <c r="H18" s="758"/>
      <c r="I18" s="758"/>
      <c r="J18" s="759"/>
    </row>
    <row r="19" spans="1:10" ht="18" customHeight="1" x14ac:dyDescent="0.15">
      <c r="A19" s="760"/>
      <c r="B19" s="761"/>
      <c r="C19" s="761"/>
      <c r="D19" s="761"/>
      <c r="E19" s="761"/>
      <c r="F19" s="761"/>
      <c r="G19" s="761"/>
      <c r="H19" s="761"/>
      <c r="I19" s="761"/>
      <c r="J19" s="762"/>
    </row>
    <row r="20" spans="1:10" ht="18" customHeight="1" x14ac:dyDescent="0.15">
      <c r="A20" s="760"/>
      <c r="B20" s="761"/>
      <c r="C20" s="761"/>
      <c r="D20" s="761"/>
      <c r="E20" s="761"/>
      <c r="F20" s="761"/>
      <c r="G20" s="761"/>
      <c r="H20" s="761"/>
      <c r="I20" s="761"/>
      <c r="J20" s="762"/>
    </row>
    <row r="21" spans="1:10" ht="18" customHeight="1" x14ac:dyDescent="0.15">
      <c r="A21" s="760"/>
      <c r="B21" s="761"/>
      <c r="C21" s="761"/>
      <c r="D21" s="761"/>
      <c r="E21" s="761"/>
      <c r="F21" s="761"/>
      <c r="G21" s="761"/>
      <c r="H21" s="761"/>
      <c r="I21" s="761"/>
      <c r="J21" s="762"/>
    </row>
    <row r="22" spans="1:10" ht="18" customHeight="1" x14ac:dyDescent="0.15">
      <c r="A22" s="760"/>
      <c r="B22" s="761"/>
      <c r="C22" s="761"/>
      <c r="D22" s="761"/>
      <c r="E22" s="761"/>
      <c r="F22" s="761"/>
      <c r="G22" s="761"/>
      <c r="H22" s="761"/>
      <c r="I22" s="761"/>
      <c r="J22" s="762"/>
    </row>
    <row r="23" spans="1:10" ht="18" customHeight="1" x14ac:dyDescent="0.15">
      <c r="A23" s="760"/>
      <c r="B23" s="761"/>
      <c r="C23" s="761"/>
      <c r="D23" s="761"/>
      <c r="E23" s="761"/>
      <c r="F23" s="761"/>
      <c r="G23" s="761"/>
      <c r="H23" s="761"/>
      <c r="I23" s="761"/>
      <c r="J23" s="762"/>
    </row>
    <row r="24" spans="1:10" ht="18" customHeight="1" x14ac:dyDescent="0.15">
      <c r="A24" s="760"/>
      <c r="B24" s="761"/>
      <c r="C24" s="761"/>
      <c r="D24" s="761"/>
      <c r="E24" s="761"/>
      <c r="F24" s="761"/>
      <c r="G24" s="761"/>
      <c r="H24" s="761"/>
      <c r="I24" s="761"/>
      <c r="J24" s="762"/>
    </row>
    <row r="25" spans="1:10" ht="18" customHeight="1" x14ac:dyDescent="0.15">
      <c r="A25" s="760"/>
      <c r="B25" s="761"/>
      <c r="C25" s="761"/>
      <c r="D25" s="761"/>
      <c r="E25" s="761"/>
      <c r="F25" s="761"/>
      <c r="G25" s="761"/>
      <c r="H25" s="761"/>
      <c r="I25" s="761"/>
      <c r="J25" s="762"/>
    </row>
    <row r="26" spans="1:10" ht="18" customHeight="1" x14ac:dyDescent="0.15">
      <c r="A26" s="760"/>
      <c r="B26" s="761"/>
      <c r="C26" s="761"/>
      <c r="D26" s="761"/>
      <c r="E26" s="761"/>
      <c r="F26" s="761"/>
      <c r="G26" s="761"/>
      <c r="H26" s="761"/>
      <c r="I26" s="761"/>
      <c r="J26" s="762"/>
    </row>
    <row r="27" spans="1:10" ht="18" customHeight="1" x14ac:dyDescent="0.15">
      <c r="A27" s="760"/>
      <c r="B27" s="761"/>
      <c r="C27" s="761"/>
      <c r="D27" s="761"/>
      <c r="E27" s="761"/>
      <c r="F27" s="761"/>
      <c r="G27" s="761"/>
      <c r="H27" s="761"/>
      <c r="I27" s="761"/>
      <c r="J27" s="762"/>
    </row>
    <row r="28" spans="1:10" ht="18" customHeight="1" x14ac:dyDescent="0.15">
      <c r="A28" s="760"/>
      <c r="B28" s="761"/>
      <c r="C28" s="761"/>
      <c r="D28" s="761"/>
      <c r="E28" s="761"/>
      <c r="F28" s="761"/>
      <c r="G28" s="761"/>
      <c r="H28" s="761"/>
      <c r="I28" s="761"/>
      <c r="J28" s="762"/>
    </row>
    <row r="29" spans="1:10" ht="18" customHeight="1" x14ac:dyDescent="0.15">
      <c r="A29" s="760"/>
      <c r="B29" s="761"/>
      <c r="C29" s="761"/>
      <c r="D29" s="761"/>
      <c r="E29" s="761"/>
      <c r="F29" s="761"/>
      <c r="G29" s="761"/>
      <c r="H29" s="761"/>
      <c r="I29" s="761"/>
      <c r="J29" s="762"/>
    </row>
    <row r="30" spans="1:10" ht="18" customHeight="1" x14ac:dyDescent="0.15">
      <c r="A30" s="760"/>
      <c r="B30" s="761"/>
      <c r="C30" s="761"/>
      <c r="D30" s="761"/>
      <c r="E30" s="761"/>
      <c r="F30" s="761"/>
      <c r="G30" s="761"/>
      <c r="H30" s="761"/>
      <c r="I30" s="761"/>
      <c r="J30" s="762"/>
    </row>
    <row r="31" spans="1:10" ht="18" customHeight="1" x14ac:dyDescent="0.15">
      <c r="A31" s="760"/>
      <c r="B31" s="761"/>
      <c r="C31" s="761"/>
      <c r="D31" s="761"/>
      <c r="E31" s="761"/>
      <c r="F31" s="761"/>
      <c r="G31" s="761"/>
      <c r="H31" s="761"/>
      <c r="I31" s="761"/>
      <c r="J31" s="762"/>
    </row>
    <row r="32" spans="1:10" ht="18" customHeight="1" x14ac:dyDescent="0.15">
      <c r="A32" s="760"/>
      <c r="B32" s="761"/>
      <c r="C32" s="761"/>
      <c r="D32" s="761"/>
      <c r="E32" s="761"/>
      <c r="F32" s="761"/>
      <c r="G32" s="761"/>
      <c r="H32" s="761"/>
      <c r="I32" s="761"/>
      <c r="J32" s="762"/>
    </row>
    <row r="33" spans="1:10" ht="18" customHeight="1" x14ac:dyDescent="0.15">
      <c r="A33" s="760"/>
      <c r="B33" s="761"/>
      <c r="C33" s="761"/>
      <c r="D33" s="761"/>
      <c r="E33" s="761"/>
      <c r="F33" s="761"/>
      <c r="G33" s="761"/>
      <c r="H33" s="761"/>
      <c r="I33" s="761"/>
      <c r="J33" s="762"/>
    </row>
    <row r="34" spans="1:10" ht="18" customHeight="1" x14ac:dyDescent="0.15">
      <c r="A34" s="760"/>
      <c r="B34" s="761"/>
      <c r="C34" s="761"/>
      <c r="D34" s="761"/>
      <c r="E34" s="761"/>
      <c r="F34" s="761"/>
      <c r="G34" s="761"/>
      <c r="H34" s="761"/>
      <c r="I34" s="761"/>
      <c r="J34" s="762"/>
    </row>
    <row r="35" spans="1:10" ht="18" customHeight="1" x14ac:dyDescent="0.15">
      <c r="A35" s="760"/>
      <c r="B35" s="761"/>
      <c r="C35" s="761"/>
      <c r="D35" s="761"/>
      <c r="E35" s="761"/>
      <c r="F35" s="761"/>
      <c r="G35" s="761"/>
      <c r="H35" s="761"/>
      <c r="I35" s="761"/>
      <c r="J35" s="762"/>
    </row>
    <row r="36" spans="1:10" ht="18" customHeight="1" x14ac:dyDescent="0.15">
      <c r="A36" s="760"/>
      <c r="B36" s="761"/>
      <c r="C36" s="761"/>
      <c r="D36" s="761"/>
      <c r="E36" s="761"/>
      <c r="F36" s="761"/>
      <c r="G36" s="761"/>
      <c r="H36" s="761"/>
      <c r="I36" s="761"/>
      <c r="J36" s="762"/>
    </row>
    <row r="37" spans="1:10" ht="18" customHeight="1" x14ac:dyDescent="0.15">
      <c r="A37" s="760"/>
      <c r="B37" s="761"/>
      <c r="C37" s="761"/>
      <c r="D37" s="761"/>
      <c r="E37" s="761"/>
      <c r="F37" s="761"/>
      <c r="G37" s="761"/>
      <c r="H37" s="761"/>
      <c r="I37" s="761"/>
      <c r="J37" s="762"/>
    </row>
    <row r="38" spans="1:10" ht="18" customHeight="1" x14ac:dyDescent="0.15">
      <c r="A38" s="760"/>
      <c r="B38" s="761"/>
      <c r="C38" s="761"/>
      <c r="D38" s="761"/>
      <c r="E38" s="761"/>
      <c r="F38" s="761"/>
      <c r="G38" s="761"/>
      <c r="H38" s="761"/>
      <c r="I38" s="761"/>
      <c r="J38" s="762"/>
    </row>
    <row r="39" spans="1:10" ht="18" customHeight="1" x14ac:dyDescent="0.15">
      <c r="A39" s="760"/>
      <c r="B39" s="761"/>
      <c r="C39" s="761"/>
      <c r="D39" s="761"/>
      <c r="E39" s="761"/>
      <c r="F39" s="761"/>
      <c r="G39" s="761"/>
      <c r="H39" s="761"/>
      <c r="I39" s="761"/>
      <c r="J39" s="762"/>
    </row>
    <row r="40" spans="1:10" ht="18" customHeight="1" x14ac:dyDescent="0.15">
      <c r="A40" s="763"/>
      <c r="B40" s="764"/>
      <c r="C40" s="764"/>
      <c r="D40" s="764"/>
      <c r="E40" s="764"/>
      <c r="F40" s="764"/>
      <c r="G40" s="764"/>
      <c r="H40" s="764"/>
      <c r="I40" s="764"/>
      <c r="J40" s="765"/>
    </row>
    <row r="41" spans="1:10" ht="18" customHeight="1" x14ac:dyDescent="0.15">
      <c r="A41" s="850" t="s">
        <v>25</v>
      </c>
      <c r="B41" s="880" t="s">
        <v>33</v>
      </c>
      <c r="C41" s="880"/>
      <c r="D41" s="881" t="s">
        <v>534</v>
      </c>
      <c r="E41" s="881"/>
      <c r="F41" s="881"/>
      <c r="G41" s="881"/>
      <c r="H41" s="881"/>
      <c r="I41" s="881"/>
      <c r="J41" s="881"/>
    </row>
    <row r="42" spans="1:10" ht="18" customHeight="1" x14ac:dyDescent="0.15">
      <c r="A42" s="850"/>
      <c r="B42" s="880" t="s">
        <v>34</v>
      </c>
      <c r="C42" s="880"/>
      <c r="D42" s="881" t="s">
        <v>37</v>
      </c>
      <c r="E42" s="881"/>
      <c r="F42" s="881"/>
      <c r="G42" s="881"/>
      <c r="H42" s="881"/>
      <c r="I42" s="881"/>
      <c r="J42" s="881"/>
    </row>
    <row r="43" spans="1:10" ht="18" customHeight="1" x14ac:dyDescent="0.15">
      <c r="A43" s="850"/>
      <c r="B43" s="880" t="s">
        <v>757</v>
      </c>
      <c r="C43" s="880"/>
      <c r="D43" s="881" t="s">
        <v>24</v>
      </c>
      <c r="E43" s="881"/>
      <c r="F43" s="881"/>
      <c r="G43" s="881"/>
      <c r="H43" s="881"/>
      <c r="I43" s="881"/>
      <c r="J43" s="881"/>
    </row>
    <row r="44" spans="1:10" ht="18" customHeight="1" x14ac:dyDescent="0.15">
      <c r="A44" s="850"/>
      <c r="B44" s="880" t="s">
        <v>36</v>
      </c>
      <c r="C44" s="880"/>
      <c r="D44" s="881" t="s">
        <v>38</v>
      </c>
      <c r="E44" s="881"/>
      <c r="F44" s="881"/>
      <c r="G44" s="881"/>
      <c r="H44" s="881"/>
      <c r="I44" s="881"/>
      <c r="J44" s="881"/>
    </row>
    <row r="46" spans="1:10" ht="18" customHeight="1" x14ac:dyDescent="0.15">
      <c r="A46" s="25" t="s">
        <v>48</v>
      </c>
      <c r="B46" s="23"/>
      <c r="C46" s="23"/>
      <c r="D46" s="23"/>
      <c r="E46" s="24"/>
      <c r="F46" s="24"/>
      <c r="G46" s="24"/>
      <c r="H46" s="24"/>
      <c r="I46" s="24"/>
      <c r="J46" s="24"/>
    </row>
    <row r="47" spans="1:10" ht="18" customHeight="1" x14ac:dyDescent="0.15">
      <c r="A47" s="879" t="s">
        <v>774</v>
      </c>
      <c r="B47" s="879"/>
      <c r="C47" s="879"/>
      <c r="D47" s="879"/>
      <c r="E47" s="879"/>
      <c r="F47" s="879"/>
      <c r="G47" s="879"/>
      <c r="H47" s="879"/>
      <c r="I47" s="879"/>
      <c r="J47" s="879"/>
    </row>
    <row r="48" spans="1:10" ht="18" customHeight="1" x14ac:dyDescent="0.15">
      <c r="A48" s="879"/>
      <c r="B48" s="879"/>
      <c r="C48" s="879"/>
      <c r="D48" s="879"/>
      <c r="E48" s="879"/>
      <c r="F48" s="879"/>
      <c r="G48" s="879"/>
      <c r="H48" s="879"/>
      <c r="I48" s="879"/>
      <c r="J48" s="879"/>
    </row>
    <row r="49" spans="1:10" ht="18" customHeight="1" x14ac:dyDescent="0.15">
      <c r="A49" s="879"/>
      <c r="B49" s="879"/>
      <c r="C49" s="879"/>
      <c r="D49" s="879"/>
      <c r="E49" s="879"/>
      <c r="F49" s="879"/>
      <c r="G49" s="879"/>
      <c r="H49" s="879"/>
      <c r="I49" s="879"/>
      <c r="J49" s="879"/>
    </row>
    <row r="50" spans="1:10" ht="18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</row>
    <row r="51" spans="1:10" ht="18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</row>
    <row r="52" spans="1:10" ht="18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</row>
    <row r="53" spans="1:10" ht="18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</row>
    <row r="54" spans="1:10" ht="18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</row>
    <row r="55" spans="1:10" ht="18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</row>
    <row r="56" spans="1:10" ht="18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</row>
    <row r="57" spans="1:10" ht="18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</row>
    <row r="58" spans="1:10" ht="18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</row>
    <row r="59" spans="1:10" ht="18" customHeight="1" x14ac:dyDescent="0.15">
      <c r="A59" s="18"/>
      <c r="B59" s="18"/>
      <c r="C59" s="18"/>
      <c r="D59" s="18"/>
      <c r="E59" s="18"/>
      <c r="F59" s="18"/>
      <c r="G59" s="18"/>
      <c r="H59" s="18"/>
      <c r="I59" s="18"/>
    </row>
  </sheetData>
  <mergeCells count="34">
    <mergeCell ref="A47:J49"/>
    <mergeCell ref="B43:C43"/>
    <mergeCell ref="D43:J43"/>
    <mergeCell ref="B44:C44"/>
    <mergeCell ref="D44:J44"/>
    <mergeCell ref="A41:A44"/>
    <mergeCell ref="B41:C41"/>
    <mergeCell ref="D41:J41"/>
    <mergeCell ref="B42:C42"/>
    <mergeCell ref="D42:J42"/>
    <mergeCell ref="A12:B12"/>
    <mergeCell ref="C12:J12"/>
    <mergeCell ref="A13:B15"/>
    <mergeCell ref="C13:J15"/>
    <mergeCell ref="A18:J40"/>
    <mergeCell ref="A9:B9"/>
    <mergeCell ref="C9:J9"/>
    <mergeCell ref="A10:B10"/>
    <mergeCell ref="C10:J10"/>
    <mergeCell ref="A11:B11"/>
    <mergeCell ref="C11:D11"/>
    <mergeCell ref="E11:J11"/>
    <mergeCell ref="A6:B6"/>
    <mergeCell ref="C6:J6"/>
    <mergeCell ref="A7:B7"/>
    <mergeCell ref="C7:J7"/>
    <mergeCell ref="A8:B8"/>
    <mergeCell ref="C8:J8"/>
    <mergeCell ref="F1:G1"/>
    <mergeCell ref="H1:J1"/>
    <mergeCell ref="F2:G2"/>
    <mergeCell ref="H2:J2"/>
    <mergeCell ref="A5:B5"/>
    <mergeCell ref="C5:J5"/>
  </mergeCells>
  <phoneticPr fontId="17"/>
  <printOptions horizontalCentered="1"/>
  <pageMargins left="0.59055118110236227" right="0.59055118110236227" top="0.59055118110236227" bottom="0.59055118110236227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topLeftCell="A19" zoomScaleSheetLayoutView="100" workbookViewId="0">
      <selection activeCell="L42" sqref="L42"/>
    </sheetView>
  </sheetViews>
  <sheetFormatPr defaultColWidth="9.125" defaultRowHeight="18" customHeight="1" x14ac:dyDescent="0.15"/>
  <cols>
    <col min="2" max="2" width="9" bestFit="1" customWidth="1"/>
  </cols>
  <sheetData>
    <row r="1" spans="1:10" ht="18" customHeight="1" x14ac:dyDescent="0.15">
      <c r="A1" t="s">
        <v>217</v>
      </c>
      <c r="F1" s="776" t="s">
        <v>20</v>
      </c>
      <c r="G1" s="778"/>
      <c r="H1" s="756"/>
      <c r="I1" s="756"/>
      <c r="J1" s="756"/>
    </row>
    <row r="2" spans="1:10" ht="18" customHeight="1" x14ac:dyDescent="0.15">
      <c r="A2" s="9"/>
      <c r="B2" s="9"/>
      <c r="C2" s="9"/>
      <c r="D2" s="9"/>
      <c r="F2" s="776" t="s">
        <v>21</v>
      </c>
      <c r="G2" s="778"/>
      <c r="H2" s="756"/>
      <c r="I2" s="756"/>
      <c r="J2" s="756"/>
    </row>
    <row r="3" spans="1:10" ht="18" customHeight="1" x14ac:dyDescent="0.15">
      <c r="A3" s="9"/>
      <c r="B3" s="9"/>
      <c r="C3" s="9"/>
      <c r="D3" s="9"/>
      <c r="E3" s="9"/>
      <c r="F3" s="9"/>
      <c r="G3" s="9"/>
      <c r="H3" s="9"/>
    </row>
    <row r="4" spans="1:10" ht="18" customHeight="1" x14ac:dyDescent="0.15">
      <c r="A4" s="4" t="s">
        <v>13</v>
      </c>
    </row>
    <row r="5" spans="1:10" ht="18" customHeight="1" x14ac:dyDescent="0.15">
      <c r="A5" s="871" t="s">
        <v>109</v>
      </c>
      <c r="B5" s="871"/>
      <c r="C5" s="756"/>
      <c r="D5" s="756"/>
      <c r="E5" s="756"/>
      <c r="F5" s="756"/>
      <c r="G5" s="756"/>
      <c r="H5" s="756"/>
      <c r="I5" s="756"/>
      <c r="J5" s="756"/>
    </row>
    <row r="6" spans="1:10" ht="18" customHeight="1" x14ac:dyDescent="0.15">
      <c r="A6" s="871" t="s">
        <v>108</v>
      </c>
      <c r="B6" s="871"/>
      <c r="C6" s="756"/>
      <c r="D6" s="756"/>
      <c r="E6" s="756"/>
      <c r="F6" s="756"/>
      <c r="G6" s="756"/>
      <c r="H6" s="756"/>
      <c r="I6" s="756"/>
      <c r="J6" s="756"/>
    </row>
    <row r="7" spans="1:10" ht="18" customHeight="1" x14ac:dyDescent="0.15">
      <c r="A7" s="872" t="s">
        <v>110</v>
      </c>
      <c r="B7" s="873"/>
      <c r="C7" s="756" t="s">
        <v>71</v>
      </c>
      <c r="D7" s="836"/>
      <c r="E7" s="836"/>
      <c r="F7" s="836"/>
      <c r="G7" s="836"/>
      <c r="H7" s="836"/>
      <c r="I7" s="836"/>
      <c r="J7" s="837"/>
    </row>
    <row r="8" spans="1:10" ht="18" customHeight="1" x14ac:dyDescent="0.15">
      <c r="A8" s="864" t="s">
        <v>723</v>
      </c>
      <c r="B8" s="674" t="s">
        <v>0</v>
      </c>
      <c r="C8" s="874" t="s">
        <v>726</v>
      </c>
      <c r="D8" s="874"/>
      <c r="E8" s="874"/>
      <c r="F8" s="874"/>
      <c r="G8" s="874"/>
      <c r="H8" s="874"/>
      <c r="I8" s="874"/>
      <c r="J8" s="874"/>
    </row>
    <row r="9" spans="1:10" ht="18" customHeight="1" x14ac:dyDescent="0.15">
      <c r="A9" s="887"/>
      <c r="B9" s="674" t="s">
        <v>725</v>
      </c>
      <c r="C9" s="885" t="s">
        <v>727</v>
      </c>
      <c r="D9" s="886"/>
      <c r="E9" s="882" t="s">
        <v>728</v>
      </c>
      <c r="F9" s="883"/>
      <c r="G9" s="883"/>
      <c r="H9" s="883"/>
      <c r="I9" s="883"/>
      <c r="J9" s="884"/>
    </row>
    <row r="10" spans="1:10" ht="18" customHeight="1" x14ac:dyDescent="0.15">
      <c r="A10" s="864" t="s">
        <v>724</v>
      </c>
      <c r="B10" s="674" t="s">
        <v>0</v>
      </c>
      <c r="C10" s="874" t="s">
        <v>729</v>
      </c>
      <c r="D10" s="874"/>
      <c r="E10" s="874"/>
      <c r="F10" s="874"/>
      <c r="G10" s="874"/>
      <c r="H10" s="874"/>
      <c r="I10" s="874"/>
      <c r="J10" s="874"/>
    </row>
    <row r="11" spans="1:10" ht="18" customHeight="1" x14ac:dyDescent="0.15">
      <c r="A11" s="887"/>
      <c r="B11" s="674" t="s">
        <v>725</v>
      </c>
      <c r="C11" s="885" t="s">
        <v>727</v>
      </c>
      <c r="D11" s="886"/>
      <c r="E11" s="882" t="s">
        <v>730</v>
      </c>
      <c r="F11" s="883"/>
      <c r="G11" s="883"/>
      <c r="H11" s="883"/>
      <c r="I11" s="883"/>
      <c r="J11" s="884"/>
    </row>
    <row r="12" spans="1:10" ht="18" customHeight="1" x14ac:dyDescent="0.15">
      <c r="A12" s="20"/>
      <c r="B12" s="21"/>
      <c r="C12" s="11"/>
      <c r="D12" s="11"/>
      <c r="E12" s="11"/>
      <c r="F12" s="11"/>
      <c r="G12" s="11"/>
      <c r="H12" s="11"/>
      <c r="I12" s="11"/>
      <c r="J12" s="11"/>
    </row>
    <row r="13" spans="1:10" ht="18" customHeight="1" x14ac:dyDescent="0.15">
      <c r="A13" s="5" t="s">
        <v>16</v>
      </c>
    </row>
    <row r="14" spans="1:10" ht="18" customHeight="1" x14ac:dyDescent="0.15">
      <c r="A14" s="757" t="s">
        <v>22</v>
      </c>
      <c r="B14" s="758"/>
      <c r="C14" s="758"/>
      <c r="D14" s="758"/>
      <c r="E14" s="758"/>
      <c r="F14" s="758"/>
      <c r="G14" s="758"/>
      <c r="H14" s="758"/>
      <c r="I14" s="758"/>
      <c r="J14" s="759"/>
    </row>
    <row r="15" spans="1:10" ht="18" customHeight="1" x14ac:dyDescent="0.15">
      <c r="A15" s="760"/>
      <c r="B15" s="761"/>
      <c r="C15" s="761"/>
      <c r="D15" s="761"/>
      <c r="E15" s="761"/>
      <c r="F15" s="761"/>
      <c r="G15" s="761"/>
      <c r="H15" s="761"/>
      <c r="I15" s="761"/>
      <c r="J15" s="762"/>
    </row>
    <row r="16" spans="1:10" ht="18" customHeight="1" x14ac:dyDescent="0.15">
      <c r="A16" s="760"/>
      <c r="B16" s="761"/>
      <c r="C16" s="761"/>
      <c r="D16" s="761"/>
      <c r="E16" s="761"/>
      <c r="F16" s="761"/>
      <c r="G16" s="761"/>
      <c r="H16" s="761"/>
      <c r="I16" s="761"/>
      <c r="J16" s="762"/>
    </row>
    <row r="17" spans="1:10" ht="18" customHeight="1" x14ac:dyDescent="0.15">
      <c r="A17" s="760"/>
      <c r="B17" s="761"/>
      <c r="C17" s="761"/>
      <c r="D17" s="761"/>
      <c r="E17" s="761"/>
      <c r="F17" s="761"/>
      <c r="G17" s="761"/>
      <c r="H17" s="761"/>
      <c r="I17" s="761"/>
      <c r="J17" s="762"/>
    </row>
    <row r="18" spans="1:10" ht="18" customHeight="1" x14ac:dyDescent="0.15">
      <c r="A18" s="760"/>
      <c r="B18" s="761"/>
      <c r="C18" s="761"/>
      <c r="D18" s="761"/>
      <c r="E18" s="761"/>
      <c r="F18" s="761"/>
      <c r="G18" s="761"/>
      <c r="H18" s="761"/>
      <c r="I18" s="761"/>
      <c r="J18" s="762"/>
    </row>
    <row r="19" spans="1:10" ht="18" customHeight="1" x14ac:dyDescent="0.15">
      <c r="A19" s="760"/>
      <c r="B19" s="761"/>
      <c r="C19" s="761"/>
      <c r="D19" s="761"/>
      <c r="E19" s="761"/>
      <c r="F19" s="761"/>
      <c r="G19" s="761"/>
      <c r="H19" s="761"/>
      <c r="I19" s="761"/>
      <c r="J19" s="762"/>
    </row>
    <row r="20" spans="1:10" ht="18" customHeight="1" x14ac:dyDescent="0.15">
      <c r="A20" s="760"/>
      <c r="B20" s="761"/>
      <c r="C20" s="761"/>
      <c r="D20" s="761"/>
      <c r="E20" s="761"/>
      <c r="F20" s="761"/>
      <c r="G20" s="761"/>
      <c r="H20" s="761"/>
      <c r="I20" s="761"/>
      <c r="J20" s="762"/>
    </row>
    <row r="21" spans="1:10" ht="18" customHeight="1" x14ac:dyDescent="0.15">
      <c r="A21" s="760"/>
      <c r="B21" s="761"/>
      <c r="C21" s="761"/>
      <c r="D21" s="761"/>
      <c r="E21" s="761"/>
      <c r="F21" s="761"/>
      <c r="G21" s="761"/>
      <c r="H21" s="761"/>
      <c r="I21" s="761"/>
      <c r="J21" s="762"/>
    </row>
    <row r="22" spans="1:10" ht="18" customHeight="1" x14ac:dyDescent="0.15">
      <c r="A22" s="760"/>
      <c r="B22" s="761"/>
      <c r="C22" s="761"/>
      <c r="D22" s="761"/>
      <c r="E22" s="761"/>
      <c r="F22" s="761"/>
      <c r="G22" s="761"/>
      <c r="H22" s="761"/>
      <c r="I22" s="761"/>
      <c r="J22" s="762"/>
    </row>
    <row r="23" spans="1:10" ht="18" customHeight="1" x14ac:dyDescent="0.15">
      <c r="A23" s="760"/>
      <c r="B23" s="761"/>
      <c r="C23" s="761"/>
      <c r="D23" s="761"/>
      <c r="E23" s="761"/>
      <c r="F23" s="761"/>
      <c r="G23" s="761"/>
      <c r="H23" s="761"/>
      <c r="I23" s="761"/>
      <c r="J23" s="762"/>
    </row>
    <row r="24" spans="1:10" ht="18" customHeight="1" x14ac:dyDescent="0.15">
      <c r="A24" s="760"/>
      <c r="B24" s="761"/>
      <c r="C24" s="761"/>
      <c r="D24" s="761"/>
      <c r="E24" s="761"/>
      <c r="F24" s="761"/>
      <c r="G24" s="761"/>
      <c r="H24" s="761"/>
      <c r="I24" s="761"/>
      <c r="J24" s="762"/>
    </row>
    <row r="25" spans="1:10" ht="18" customHeight="1" x14ac:dyDescent="0.15">
      <c r="A25" s="760"/>
      <c r="B25" s="761"/>
      <c r="C25" s="761"/>
      <c r="D25" s="761"/>
      <c r="E25" s="761"/>
      <c r="F25" s="761"/>
      <c r="G25" s="761"/>
      <c r="H25" s="761"/>
      <c r="I25" s="761"/>
      <c r="J25" s="762"/>
    </row>
    <row r="26" spans="1:10" ht="18" customHeight="1" x14ac:dyDescent="0.15">
      <c r="A26" s="760"/>
      <c r="B26" s="761"/>
      <c r="C26" s="761"/>
      <c r="D26" s="761"/>
      <c r="E26" s="761"/>
      <c r="F26" s="761"/>
      <c r="G26" s="761"/>
      <c r="H26" s="761"/>
      <c r="I26" s="761"/>
      <c r="J26" s="762"/>
    </row>
    <row r="27" spans="1:10" ht="18" customHeight="1" x14ac:dyDescent="0.15">
      <c r="A27" s="760"/>
      <c r="B27" s="761"/>
      <c r="C27" s="761"/>
      <c r="D27" s="761"/>
      <c r="E27" s="761"/>
      <c r="F27" s="761"/>
      <c r="G27" s="761"/>
      <c r="H27" s="761"/>
      <c r="I27" s="761"/>
      <c r="J27" s="762"/>
    </row>
    <row r="28" spans="1:10" ht="18" customHeight="1" x14ac:dyDescent="0.15">
      <c r="A28" s="760"/>
      <c r="B28" s="761"/>
      <c r="C28" s="761"/>
      <c r="D28" s="761"/>
      <c r="E28" s="761"/>
      <c r="F28" s="761"/>
      <c r="G28" s="761"/>
      <c r="H28" s="761"/>
      <c r="I28" s="761"/>
      <c r="J28" s="762"/>
    </row>
    <row r="29" spans="1:10" ht="18" customHeight="1" x14ac:dyDescent="0.15">
      <c r="A29" s="760"/>
      <c r="B29" s="761"/>
      <c r="C29" s="761"/>
      <c r="D29" s="761"/>
      <c r="E29" s="761"/>
      <c r="F29" s="761"/>
      <c r="G29" s="761"/>
      <c r="H29" s="761"/>
      <c r="I29" s="761"/>
      <c r="J29" s="762"/>
    </row>
    <row r="30" spans="1:10" ht="18" customHeight="1" x14ac:dyDescent="0.15">
      <c r="A30" s="760"/>
      <c r="B30" s="761"/>
      <c r="C30" s="761"/>
      <c r="D30" s="761"/>
      <c r="E30" s="761"/>
      <c r="F30" s="761"/>
      <c r="G30" s="761"/>
      <c r="H30" s="761"/>
      <c r="I30" s="761"/>
      <c r="J30" s="762"/>
    </row>
    <row r="31" spans="1:10" ht="18" customHeight="1" x14ac:dyDescent="0.15">
      <c r="A31" s="760"/>
      <c r="B31" s="761"/>
      <c r="C31" s="761"/>
      <c r="D31" s="761"/>
      <c r="E31" s="761"/>
      <c r="F31" s="761"/>
      <c r="G31" s="761"/>
      <c r="H31" s="761"/>
      <c r="I31" s="761"/>
      <c r="J31" s="762"/>
    </row>
    <row r="32" spans="1:10" ht="18" customHeight="1" x14ac:dyDescent="0.15">
      <c r="A32" s="760"/>
      <c r="B32" s="761"/>
      <c r="C32" s="761"/>
      <c r="D32" s="761"/>
      <c r="E32" s="761"/>
      <c r="F32" s="761"/>
      <c r="G32" s="761"/>
      <c r="H32" s="761"/>
      <c r="I32" s="761"/>
      <c r="J32" s="762"/>
    </row>
    <row r="33" spans="1:10" ht="18" customHeight="1" x14ac:dyDescent="0.15">
      <c r="A33" s="760"/>
      <c r="B33" s="761"/>
      <c r="C33" s="761"/>
      <c r="D33" s="761"/>
      <c r="E33" s="761"/>
      <c r="F33" s="761"/>
      <c r="G33" s="761"/>
      <c r="H33" s="761"/>
      <c r="I33" s="761"/>
      <c r="J33" s="762"/>
    </row>
    <row r="34" spans="1:10" ht="18" customHeight="1" x14ac:dyDescent="0.15">
      <c r="A34" s="760"/>
      <c r="B34" s="761"/>
      <c r="C34" s="761"/>
      <c r="D34" s="761"/>
      <c r="E34" s="761"/>
      <c r="F34" s="761"/>
      <c r="G34" s="761"/>
      <c r="H34" s="761"/>
      <c r="I34" s="761"/>
      <c r="J34" s="762"/>
    </row>
    <row r="35" spans="1:10" ht="18" customHeight="1" x14ac:dyDescent="0.15">
      <c r="A35" s="760"/>
      <c r="B35" s="761"/>
      <c r="C35" s="761"/>
      <c r="D35" s="761"/>
      <c r="E35" s="761"/>
      <c r="F35" s="761"/>
      <c r="G35" s="761"/>
      <c r="H35" s="761"/>
      <c r="I35" s="761"/>
      <c r="J35" s="762"/>
    </row>
    <row r="36" spans="1:10" ht="18" customHeight="1" x14ac:dyDescent="0.15">
      <c r="A36" s="760"/>
      <c r="B36" s="761"/>
      <c r="C36" s="761"/>
      <c r="D36" s="761"/>
      <c r="E36" s="761"/>
      <c r="F36" s="761"/>
      <c r="G36" s="761"/>
      <c r="H36" s="761"/>
      <c r="I36" s="761"/>
      <c r="J36" s="762"/>
    </row>
    <row r="37" spans="1:10" ht="18" customHeight="1" x14ac:dyDescent="0.15">
      <c r="A37" s="850" t="s">
        <v>25</v>
      </c>
      <c r="B37" s="880" t="s">
        <v>33</v>
      </c>
      <c r="C37" s="880"/>
      <c r="D37" s="881" t="s">
        <v>534</v>
      </c>
      <c r="E37" s="881"/>
      <c r="F37" s="881"/>
      <c r="G37" s="881"/>
      <c r="H37" s="881"/>
      <c r="I37" s="881"/>
      <c r="J37" s="881"/>
    </row>
    <row r="38" spans="1:10" ht="18" customHeight="1" x14ac:dyDescent="0.15">
      <c r="A38" s="850"/>
      <c r="B38" s="880" t="s">
        <v>34</v>
      </c>
      <c r="C38" s="880"/>
      <c r="D38" s="881" t="s">
        <v>37</v>
      </c>
      <c r="E38" s="881"/>
      <c r="F38" s="881"/>
      <c r="G38" s="881"/>
      <c r="H38" s="881"/>
      <c r="I38" s="881"/>
      <c r="J38" s="881"/>
    </row>
    <row r="39" spans="1:10" ht="18" customHeight="1" x14ac:dyDescent="0.15">
      <c r="A39" s="850"/>
      <c r="B39" s="880" t="s">
        <v>35</v>
      </c>
      <c r="C39" s="880"/>
      <c r="D39" s="881" t="s">
        <v>24</v>
      </c>
      <c r="E39" s="881"/>
      <c r="F39" s="881"/>
      <c r="G39" s="881"/>
      <c r="H39" s="881"/>
      <c r="I39" s="881"/>
      <c r="J39" s="881"/>
    </row>
    <row r="40" spans="1:10" ht="18" customHeight="1" x14ac:dyDescent="0.15">
      <c r="A40" s="850"/>
      <c r="B40" s="880" t="s">
        <v>36</v>
      </c>
      <c r="C40" s="880"/>
      <c r="D40" s="881" t="s">
        <v>38</v>
      </c>
      <c r="E40" s="881"/>
      <c r="F40" s="881"/>
      <c r="G40" s="881"/>
      <c r="H40" s="881"/>
      <c r="I40" s="881"/>
      <c r="J40" s="881"/>
    </row>
    <row r="42" spans="1:10" ht="18" customHeight="1" x14ac:dyDescent="0.15">
      <c r="A42" s="25" t="s">
        <v>48</v>
      </c>
      <c r="B42" s="23"/>
      <c r="C42" s="23"/>
      <c r="D42" s="23"/>
      <c r="E42" s="24"/>
      <c r="F42" s="24"/>
      <c r="G42" s="24"/>
      <c r="H42" s="24"/>
      <c r="I42" s="24"/>
      <c r="J42" s="24"/>
    </row>
    <row r="43" spans="1:10" ht="18" customHeight="1" x14ac:dyDescent="0.15">
      <c r="A43" s="879" t="s">
        <v>49</v>
      </c>
      <c r="B43" s="879"/>
      <c r="C43" s="879"/>
      <c r="D43" s="879"/>
      <c r="E43" s="879"/>
      <c r="F43" s="879"/>
      <c r="G43" s="879"/>
      <c r="H43" s="879"/>
      <c r="I43" s="879"/>
      <c r="J43" s="879"/>
    </row>
    <row r="44" spans="1:10" ht="18" customHeight="1" x14ac:dyDescent="0.15">
      <c r="A44" s="879"/>
      <c r="B44" s="879"/>
      <c r="C44" s="879"/>
      <c r="D44" s="879"/>
      <c r="E44" s="879"/>
      <c r="F44" s="879"/>
      <c r="G44" s="879"/>
      <c r="H44" s="879"/>
      <c r="I44" s="879"/>
      <c r="J44" s="879"/>
    </row>
    <row r="45" spans="1:10" ht="18" customHeight="1" x14ac:dyDescent="0.15">
      <c r="A45" s="879"/>
      <c r="B45" s="879"/>
      <c r="C45" s="879"/>
      <c r="D45" s="879"/>
      <c r="E45" s="879"/>
      <c r="F45" s="879"/>
      <c r="G45" s="879"/>
      <c r="H45" s="879"/>
      <c r="I45" s="879"/>
      <c r="J45" s="879"/>
    </row>
    <row r="46" spans="1:10" ht="18" customHeight="1" x14ac:dyDescent="0.15">
      <c r="A46" s="879"/>
      <c r="B46" s="879"/>
      <c r="C46" s="879"/>
      <c r="D46" s="879"/>
      <c r="E46" s="879"/>
      <c r="F46" s="879"/>
      <c r="G46" s="879"/>
      <c r="H46" s="879"/>
      <c r="I46" s="879"/>
      <c r="J46" s="879"/>
    </row>
    <row r="47" spans="1:10" ht="18" customHeigh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0" ht="18" customHeight="1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ht="18" customHeight="1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ht="18" customHeight="1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ht="18" customHeight="1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ht="18" customHeight="1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ht="18" customHeight="1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ht="18" customHeight="1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</row>
  </sheetData>
  <mergeCells count="29">
    <mergeCell ref="A43:J46"/>
    <mergeCell ref="A5:B5"/>
    <mergeCell ref="A6:B6"/>
    <mergeCell ref="A7:B7"/>
    <mergeCell ref="A8:A9"/>
    <mergeCell ref="A10:A11"/>
    <mergeCell ref="C8:J8"/>
    <mergeCell ref="C10:J10"/>
    <mergeCell ref="A14:J36"/>
    <mergeCell ref="D40:J40"/>
    <mergeCell ref="D37:J37"/>
    <mergeCell ref="B38:C38"/>
    <mergeCell ref="D38:J38"/>
    <mergeCell ref="B39:C39"/>
    <mergeCell ref="D39:J39"/>
    <mergeCell ref="C9:D9"/>
    <mergeCell ref="E9:J9"/>
    <mergeCell ref="C11:D11"/>
    <mergeCell ref="E11:J11"/>
    <mergeCell ref="A37:A40"/>
    <mergeCell ref="B37:C37"/>
    <mergeCell ref="B40:C40"/>
    <mergeCell ref="F1:G1"/>
    <mergeCell ref="C7:J7"/>
    <mergeCell ref="H1:J1"/>
    <mergeCell ref="F2:G2"/>
    <mergeCell ref="H2:J2"/>
    <mergeCell ref="C5:J5"/>
    <mergeCell ref="C6:J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19" zoomScaleSheetLayoutView="100" workbookViewId="0">
      <selection activeCell="L44" sqref="L44"/>
    </sheetView>
  </sheetViews>
  <sheetFormatPr defaultColWidth="9.125" defaultRowHeight="18" customHeight="1" x14ac:dyDescent="0.15"/>
  <cols>
    <col min="1" max="1" width="9.125" style="3"/>
  </cols>
  <sheetData>
    <row r="1" spans="1:10" ht="18" customHeight="1" x14ac:dyDescent="0.15">
      <c r="A1" s="3" t="s">
        <v>216</v>
      </c>
      <c r="F1" s="776" t="s">
        <v>20</v>
      </c>
      <c r="G1" s="778"/>
      <c r="H1" s="756"/>
      <c r="I1" s="756"/>
      <c r="J1" s="756"/>
    </row>
    <row r="2" spans="1:10" ht="18" customHeight="1" x14ac:dyDescent="0.15">
      <c r="F2" s="776" t="s">
        <v>21</v>
      </c>
      <c r="G2" s="778"/>
      <c r="H2" s="756"/>
      <c r="I2" s="756"/>
      <c r="J2" s="756"/>
    </row>
    <row r="3" spans="1:10" s="7" customFormat="1" ht="18" customHeight="1" x14ac:dyDescent="0.15">
      <c r="A3" s="74"/>
      <c r="F3" s="70"/>
      <c r="G3" s="70"/>
      <c r="H3" s="70"/>
      <c r="I3" s="70"/>
      <c r="J3" s="70"/>
    </row>
    <row r="4" spans="1:10" ht="18" customHeight="1" x14ac:dyDescent="0.15">
      <c r="A4" s="5" t="s">
        <v>43</v>
      </c>
    </row>
    <row r="5" spans="1:10" ht="18" customHeight="1" x14ac:dyDescent="0.15">
      <c r="A5" s="13"/>
      <c r="B5" s="14"/>
      <c r="C5" s="790" t="s">
        <v>535</v>
      </c>
      <c r="D5" s="791"/>
      <c r="E5" s="791"/>
      <c r="F5" s="792"/>
      <c r="G5" s="790" t="s">
        <v>8</v>
      </c>
      <c r="H5" s="791"/>
      <c r="I5" s="791"/>
      <c r="J5" s="8" t="s">
        <v>5</v>
      </c>
    </row>
    <row r="6" spans="1:10" ht="18" customHeight="1" x14ac:dyDescent="0.15">
      <c r="A6" s="816" t="s">
        <v>667</v>
      </c>
      <c r="B6" s="816"/>
      <c r="C6" s="889" t="s">
        <v>27</v>
      </c>
      <c r="D6" s="890"/>
      <c r="E6" s="890"/>
      <c r="F6" s="886"/>
      <c r="G6" s="876" t="s">
        <v>31</v>
      </c>
      <c r="H6" s="876"/>
      <c r="I6" s="876"/>
      <c r="J6" s="6" t="s">
        <v>6</v>
      </c>
    </row>
    <row r="7" spans="1:10" ht="18" customHeight="1" x14ac:dyDescent="0.15">
      <c r="A7" s="816" t="s">
        <v>9</v>
      </c>
      <c r="B7" s="816"/>
      <c r="C7" s="889" t="s">
        <v>27</v>
      </c>
      <c r="D7" s="890"/>
      <c r="E7" s="890"/>
      <c r="F7" s="886"/>
      <c r="G7" s="876" t="s">
        <v>32</v>
      </c>
      <c r="H7" s="876"/>
      <c r="I7" s="876"/>
      <c r="J7" s="6" t="s">
        <v>6</v>
      </c>
    </row>
    <row r="8" spans="1:10" ht="18" customHeight="1" x14ac:dyDescent="0.15">
      <c r="A8" s="816" t="s">
        <v>10</v>
      </c>
      <c r="B8" s="816"/>
      <c r="C8" s="889" t="s">
        <v>28</v>
      </c>
      <c r="D8" s="890"/>
      <c r="E8" s="890"/>
      <c r="F8" s="886"/>
      <c r="G8" s="876" t="s">
        <v>30</v>
      </c>
      <c r="H8" s="876"/>
      <c r="I8" s="876"/>
      <c r="J8" s="6" t="s">
        <v>6</v>
      </c>
    </row>
    <row r="9" spans="1:10" ht="18" customHeight="1" x14ac:dyDescent="0.15">
      <c r="A9" s="816" t="s">
        <v>2</v>
      </c>
      <c r="B9" s="17" t="s">
        <v>12</v>
      </c>
      <c r="C9" s="889" t="s">
        <v>28</v>
      </c>
      <c r="D9" s="890"/>
      <c r="E9" s="890"/>
      <c r="F9" s="886"/>
      <c r="G9" s="876" t="s">
        <v>30</v>
      </c>
      <c r="H9" s="876"/>
      <c r="I9" s="876"/>
      <c r="J9" s="6" t="s">
        <v>6</v>
      </c>
    </row>
    <row r="10" spans="1:10" ht="18" customHeight="1" x14ac:dyDescent="0.15">
      <c r="A10" s="816"/>
      <c r="B10" s="17" t="s">
        <v>3</v>
      </c>
      <c r="C10" s="889" t="s">
        <v>28</v>
      </c>
      <c r="D10" s="890"/>
      <c r="E10" s="890"/>
      <c r="F10" s="886"/>
      <c r="G10" s="876" t="s">
        <v>30</v>
      </c>
      <c r="H10" s="876"/>
      <c r="I10" s="876"/>
      <c r="J10" s="6" t="s">
        <v>6</v>
      </c>
    </row>
    <row r="11" spans="1:10" ht="18" customHeight="1" x14ac:dyDescent="0.15">
      <c r="A11" s="816"/>
      <c r="B11" s="17" t="s">
        <v>4</v>
      </c>
      <c r="C11" s="889" t="s">
        <v>28</v>
      </c>
      <c r="D11" s="890"/>
      <c r="E11" s="890"/>
      <c r="F11" s="886"/>
      <c r="G11" s="876" t="s">
        <v>30</v>
      </c>
      <c r="H11" s="876"/>
      <c r="I11" s="876"/>
      <c r="J11" s="6" t="s">
        <v>6</v>
      </c>
    </row>
    <row r="12" spans="1:10" ht="18" customHeight="1" x14ac:dyDescent="0.15">
      <c r="A12" s="816" t="s">
        <v>7</v>
      </c>
      <c r="B12" s="816"/>
      <c r="C12" s="894" t="s">
        <v>29</v>
      </c>
      <c r="D12" s="895"/>
      <c r="E12" s="895"/>
      <c r="F12" s="895"/>
      <c r="G12" s="895"/>
      <c r="H12" s="895"/>
      <c r="I12" s="895"/>
      <c r="J12" s="896"/>
    </row>
    <row r="13" spans="1:10" ht="18" customHeight="1" x14ac:dyDescent="0.15">
      <c r="A13" s="72"/>
      <c r="B13" s="72"/>
      <c r="C13" s="19"/>
      <c r="D13" s="19"/>
      <c r="E13" s="19"/>
      <c r="F13" s="19"/>
      <c r="G13" s="19"/>
      <c r="H13" s="19"/>
      <c r="I13" s="19"/>
      <c r="J13" s="19"/>
    </row>
    <row r="14" spans="1:10" ht="18" customHeight="1" x14ac:dyDescent="0.15">
      <c r="A14" s="4" t="s">
        <v>115</v>
      </c>
    </row>
    <row r="15" spans="1:10" ht="18" customHeight="1" x14ac:dyDescent="0.15">
      <c r="A15" s="891" t="s">
        <v>114</v>
      </c>
      <c r="B15" s="892"/>
      <c r="C15" s="893"/>
      <c r="D15" s="835"/>
      <c r="E15" s="836"/>
      <c r="F15" s="836"/>
      <c r="G15" s="836"/>
      <c r="H15" s="836"/>
      <c r="I15" s="836"/>
      <c r="J15" s="837"/>
    </row>
    <row r="16" spans="1:10" ht="18" customHeight="1" x14ac:dyDescent="0.15">
      <c r="A16" s="897" t="s">
        <v>668</v>
      </c>
      <c r="B16" s="898"/>
      <c r="C16" s="899"/>
      <c r="D16" s="901" t="s">
        <v>116</v>
      </c>
      <c r="E16" s="901"/>
      <c r="F16" s="901"/>
      <c r="G16" s="901"/>
      <c r="H16" s="901"/>
      <c r="I16" s="901"/>
      <c r="J16" s="901"/>
    </row>
    <row r="17" spans="1:10" ht="18" customHeight="1" x14ac:dyDescent="0.15">
      <c r="A17" s="897" t="s">
        <v>15</v>
      </c>
      <c r="B17" s="898"/>
      <c r="C17" s="899"/>
      <c r="D17" s="901" t="s">
        <v>116</v>
      </c>
      <c r="E17" s="901"/>
      <c r="F17" s="901"/>
      <c r="G17" s="901"/>
      <c r="H17" s="901"/>
      <c r="I17" s="901"/>
      <c r="J17" s="901"/>
    </row>
    <row r="18" spans="1:10" ht="18" customHeight="1" x14ac:dyDescent="0.15">
      <c r="A18" s="897" t="s">
        <v>536</v>
      </c>
      <c r="B18" s="898"/>
      <c r="C18" s="899"/>
      <c r="D18" s="901" t="s">
        <v>116</v>
      </c>
      <c r="E18" s="901"/>
      <c r="F18" s="901"/>
      <c r="G18" s="901"/>
      <c r="H18" s="901"/>
      <c r="I18" s="901"/>
      <c r="J18" s="901"/>
    </row>
    <row r="19" spans="1:10" ht="18" customHeight="1" x14ac:dyDescent="0.15">
      <c r="A19" s="897" t="s">
        <v>39</v>
      </c>
      <c r="B19" s="898"/>
      <c r="C19" s="899"/>
      <c r="D19" s="900" t="s">
        <v>117</v>
      </c>
      <c r="E19" s="900"/>
      <c r="F19" s="900"/>
      <c r="G19" s="900"/>
      <c r="H19" s="900"/>
      <c r="I19" s="900"/>
      <c r="J19" s="900"/>
    </row>
    <row r="20" spans="1:10" ht="18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8" customHeight="1" x14ac:dyDescent="0.15">
      <c r="A21" s="4" t="s">
        <v>23</v>
      </c>
    </row>
    <row r="22" spans="1:10" ht="18" customHeight="1" x14ac:dyDescent="0.15">
      <c r="A22" s="888" t="s">
        <v>119</v>
      </c>
      <c r="B22" s="888"/>
      <c r="C22" s="888"/>
      <c r="D22" s="888"/>
      <c r="E22" s="888"/>
      <c r="F22" s="888"/>
      <c r="G22" s="888"/>
      <c r="H22" s="888"/>
      <c r="I22" s="888"/>
      <c r="J22" s="888"/>
    </row>
    <row r="23" spans="1:10" ht="18" customHeight="1" x14ac:dyDescent="0.15">
      <c r="A23" s="888"/>
      <c r="B23" s="888"/>
      <c r="C23" s="888"/>
      <c r="D23" s="888"/>
      <c r="E23" s="888"/>
      <c r="F23" s="888"/>
      <c r="G23" s="888"/>
      <c r="H23" s="888"/>
      <c r="I23" s="888"/>
      <c r="J23" s="888"/>
    </row>
    <row r="24" spans="1:10" ht="18" customHeight="1" x14ac:dyDescent="0.15">
      <c r="A24" s="888"/>
      <c r="B24" s="888"/>
      <c r="C24" s="888"/>
      <c r="D24" s="888"/>
      <c r="E24" s="888"/>
      <c r="F24" s="888"/>
      <c r="G24" s="888"/>
      <c r="H24" s="888"/>
      <c r="I24" s="888"/>
      <c r="J24" s="888"/>
    </row>
    <row r="25" spans="1:10" ht="18" customHeight="1" x14ac:dyDescent="0.15">
      <c r="A25" s="888"/>
      <c r="B25" s="888"/>
      <c r="C25" s="888"/>
      <c r="D25" s="888"/>
      <c r="E25" s="888"/>
      <c r="F25" s="888"/>
      <c r="G25" s="888"/>
      <c r="H25" s="888"/>
      <c r="I25" s="888"/>
      <c r="J25" s="888"/>
    </row>
    <row r="26" spans="1:10" ht="18" customHeight="1" x14ac:dyDescent="0.15">
      <c r="A26" s="888"/>
      <c r="B26" s="888"/>
      <c r="C26" s="888"/>
      <c r="D26" s="888"/>
      <c r="E26" s="888"/>
      <c r="F26" s="888"/>
      <c r="G26" s="888"/>
      <c r="H26" s="888"/>
      <c r="I26" s="888"/>
      <c r="J26" s="888"/>
    </row>
    <row r="27" spans="1:10" ht="18" customHeight="1" x14ac:dyDescent="0.15">
      <c r="A27" s="888"/>
      <c r="B27" s="888"/>
      <c r="C27" s="888"/>
      <c r="D27" s="888"/>
      <c r="E27" s="888"/>
      <c r="F27" s="888"/>
      <c r="G27" s="888"/>
      <c r="H27" s="888"/>
      <c r="I27" s="888"/>
      <c r="J27" s="888"/>
    </row>
    <row r="28" spans="1:10" ht="18" customHeight="1" x14ac:dyDescent="0.15">
      <c r="A28" s="888"/>
      <c r="B28" s="888"/>
      <c r="C28" s="888"/>
      <c r="D28" s="888"/>
      <c r="E28" s="888"/>
      <c r="F28" s="888"/>
      <c r="G28" s="888"/>
      <c r="H28" s="888"/>
      <c r="I28" s="888"/>
      <c r="J28" s="888"/>
    </row>
    <row r="29" spans="1:10" ht="18" customHeight="1" x14ac:dyDescent="0.15">
      <c r="A29" s="888"/>
      <c r="B29" s="888"/>
      <c r="C29" s="888"/>
      <c r="D29" s="888"/>
      <c r="E29" s="888"/>
      <c r="F29" s="888"/>
      <c r="G29" s="888"/>
      <c r="H29" s="888"/>
      <c r="I29" s="888"/>
      <c r="J29" s="888"/>
    </row>
    <row r="30" spans="1:10" ht="18" customHeight="1" x14ac:dyDescent="0.15">
      <c r="A30" s="888"/>
      <c r="B30" s="888"/>
      <c r="C30" s="888"/>
      <c r="D30" s="888"/>
      <c r="E30" s="888"/>
      <c r="F30" s="888"/>
      <c r="G30" s="888"/>
      <c r="H30" s="888"/>
      <c r="I30" s="888"/>
      <c r="J30" s="888"/>
    </row>
    <row r="31" spans="1:10" ht="18" customHeight="1" x14ac:dyDescent="0.15">
      <c r="A31" s="888"/>
      <c r="B31" s="888"/>
      <c r="C31" s="888"/>
      <c r="D31" s="888"/>
      <c r="E31" s="888"/>
      <c r="F31" s="888"/>
      <c r="G31" s="888"/>
      <c r="H31" s="888"/>
      <c r="I31" s="888"/>
      <c r="J31" s="888"/>
    </row>
    <row r="32" spans="1:10" ht="18" customHeight="1" x14ac:dyDescent="0.15">
      <c r="A32" s="888"/>
      <c r="B32" s="888"/>
      <c r="C32" s="888"/>
      <c r="D32" s="888"/>
      <c r="E32" s="888"/>
      <c r="F32" s="888"/>
      <c r="G32" s="888"/>
      <c r="H32" s="888"/>
      <c r="I32" s="888"/>
      <c r="J32" s="888"/>
    </row>
    <row r="33" spans="1:10" ht="18" customHeight="1" x14ac:dyDescent="0.15">
      <c r="A33" s="888"/>
      <c r="B33" s="888"/>
      <c r="C33" s="888"/>
      <c r="D33" s="888"/>
      <c r="E33" s="888"/>
      <c r="F33" s="888"/>
      <c r="G33" s="888"/>
      <c r="H33" s="888"/>
      <c r="I33" s="888"/>
      <c r="J33" s="888"/>
    </row>
    <row r="34" spans="1:10" ht="18" customHeight="1" x14ac:dyDescent="0.15">
      <c r="A34" s="888"/>
      <c r="B34" s="888"/>
      <c r="C34" s="888"/>
      <c r="D34" s="888"/>
      <c r="E34" s="888"/>
      <c r="F34" s="888"/>
      <c r="G34" s="888"/>
      <c r="H34" s="888"/>
      <c r="I34" s="888"/>
      <c r="J34" s="888"/>
    </row>
    <row r="35" spans="1:10" ht="18" customHeight="1" x14ac:dyDescent="0.15">
      <c r="A35" s="888"/>
      <c r="B35" s="888"/>
      <c r="C35" s="888"/>
      <c r="D35" s="888"/>
      <c r="E35" s="888"/>
      <c r="F35" s="888"/>
      <c r="G35" s="888"/>
      <c r="H35" s="888"/>
      <c r="I35" s="888"/>
      <c r="J35" s="888"/>
    </row>
    <row r="36" spans="1:10" ht="18" customHeight="1" x14ac:dyDescent="0.15">
      <c r="A36" s="888"/>
      <c r="B36" s="888"/>
      <c r="C36" s="888"/>
      <c r="D36" s="888"/>
      <c r="E36" s="888"/>
      <c r="F36" s="888"/>
      <c r="G36" s="888"/>
      <c r="H36" s="888"/>
      <c r="I36" s="888"/>
      <c r="J36" s="888"/>
    </row>
    <row r="37" spans="1:10" ht="18" customHeight="1" x14ac:dyDescent="0.15">
      <c r="A37" s="888"/>
      <c r="B37" s="888"/>
      <c r="C37" s="888"/>
      <c r="D37" s="888"/>
      <c r="E37" s="888"/>
      <c r="F37" s="888"/>
      <c r="G37" s="888"/>
      <c r="H37" s="888"/>
      <c r="I37" s="888"/>
      <c r="J37" s="888"/>
    </row>
    <row r="38" spans="1:10" ht="18" customHeight="1" x14ac:dyDescent="0.15">
      <c r="A38" s="888"/>
      <c r="B38" s="888"/>
      <c r="C38" s="888"/>
      <c r="D38" s="888"/>
      <c r="E38" s="888"/>
      <c r="F38" s="888"/>
      <c r="G38" s="888"/>
      <c r="H38" s="888"/>
      <c r="I38" s="888"/>
      <c r="J38" s="888"/>
    </row>
    <row r="39" spans="1:10" ht="18" customHeight="1" x14ac:dyDescent="0.15">
      <c r="A39" s="888"/>
      <c r="B39" s="888"/>
      <c r="C39" s="888"/>
      <c r="D39" s="888"/>
      <c r="E39" s="888"/>
      <c r="F39" s="888"/>
      <c r="G39" s="888"/>
      <c r="H39" s="888"/>
      <c r="I39" s="888"/>
      <c r="J39" s="888"/>
    </row>
    <row r="40" spans="1:10" ht="18" customHeight="1" x14ac:dyDescent="0.15">
      <c r="A40" s="888"/>
      <c r="B40" s="888"/>
      <c r="C40" s="888"/>
      <c r="D40" s="888"/>
      <c r="E40" s="888"/>
      <c r="F40" s="888"/>
      <c r="G40" s="888"/>
      <c r="H40" s="888"/>
      <c r="I40" s="888"/>
      <c r="J40" s="888"/>
    </row>
    <row r="41" spans="1:10" ht="18" customHeight="1" x14ac:dyDescent="0.15">
      <c r="A41" s="888"/>
      <c r="B41" s="888"/>
      <c r="C41" s="888"/>
      <c r="D41" s="888"/>
      <c r="E41" s="888"/>
      <c r="F41" s="888"/>
      <c r="G41" s="888"/>
      <c r="H41" s="888"/>
      <c r="I41" s="888"/>
      <c r="J41" s="888"/>
    </row>
    <row r="42" spans="1:10" ht="18" customHeight="1" x14ac:dyDescent="0.15">
      <c r="A42" s="888"/>
      <c r="B42" s="888"/>
      <c r="C42" s="888"/>
      <c r="D42" s="888"/>
      <c r="E42" s="888"/>
      <c r="F42" s="888"/>
      <c r="G42" s="888"/>
      <c r="H42" s="888"/>
      <c r="I42" s="888"/>
      <c r="J42" s="888"/>
    </row>
    <row r="43" spans="1:10" ht="18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10" ht="18" customHeight="1" x14ac:dyDescent="0.15">
      <c r="A44" s="25" t="s">
        <v>48</v>
      </c>
      <c r="B44" s="23"/>
      <c r="C44" s="23"/>
      <c r="D44" s="23"/>
      <c r="E44" s="24"/>
      <c r="F44" s="24"/>
      <c r="G44" s="24"/>
      <c r="H44" s="24"/>
      <c r="I44" s="24"/>
      <c r="J44" s="24"/>
    </row>
    <row r="45" spans="1:10" ht="18" customHeight="1" x14ac:dyDescent="0.15">
      <c r="A45" s="879" t="s">
        <v>49</v>
      </c>
      <c r="B45" s="879"/>
      <c r="C45" s="879"/>
      <c r="D45" s="879"/>
      <c r="E45" s="879"/>
      <c r="F45" s="879"/>
      <c r="G45" s="879"/>
      <c r="H45" s="879"/>
      <c r="I45" s="879"/>
      <c r="J45" s="879"/>
    </row>
    <row r="46" spans="1:10" ht="18" customHeight="1" x14ac:dyDescent="0.15">
      <c r="A46" s="879"/>
      <c r="B46" s="879"/>
      <c r="C46" s="879"/>
      <c r="D46" s="879"/>
      <c r="E46" s="879"/>
      <c r="F46" s="879"/>
      <c r="G46" s="879"/>
      <c r="H46" s="879"/>
      <c r="I46" s="879"/>
      <c r="J46" s="879"/>
    </row>
    <row r="47" spans="1:10" ht="18" customHeight="1" x14ac:dyDescent="0.15">
      <c r="A47" s="879"/>
      <c r="B47" s="879"/>
      <c r="C47" s="879"/>
      <c r="D47" s="879"/>
      <c r="E47" s="879"/>
      <c r="F47" s="879"/>
      <c r="G47" s="879"/>
      <c r="H47" s="879"/>
      <c r="I47" s="879"/>
      <c r="J47" s="879"/>
    </row>
    <row r="48" spans="1:10" ht="18" customHeight="1" x14ac:dyDescent="0.15">
      <c r="A48" s="879"/>
      <c r="B48" s="879"/>
      <c r="C48" s="879"/>
      <c r="D48" s="879"/>
      <c r="E48" s="879"/>
      <c r="F48" s="879"/>
      <c r="G48" s="879"/>
      <c r="H48" s="879"/>
      <c r="I48" s="879"/>
      <c r="J48" s="879"/>
    </row>
  </sheetData>
  <mergeCells count="36">
    <mergeCell ref="A45:J48"/>
    <mergeCell ref="A19:C19"/>
    <mergeCell ref="D19:J19"/>
    <mergeCell ref="A16:C16"/>
    <mergeCell ref="D16:J16"/>
    <mergeCell ref="A17:C17"/>
    <mergeCell ref="D17:J17"/>
    <mergeCell ref="A18:C18"/>
    <mergeCell ref="D18:J18"/>
    <mergeCell ref="C11:F11"/>
    <mergeCell ref="C12:J12"/>
    <mergeCell ref="C9:F9"/>
    <mergeCell ref="G9:I9"/>
    <mergeCell ref="G11:I11"/>
    <mergeCell ref="F1:G1"/>
    <mergeCell ref="H1:J1"/>
    <mergeCell ref="F2:G2"/>
    <mergeCell ref="H2:J2"/>
    <mergeCell ref="C5:F5"/>
    <mergeCell ref="G5:I5"/>
    <mergeCell ref="A7:B7"/>
    <mergeCell ref="A8:B8"/>
    <mergeCell ref="A6:B6"/>
    <mergeCell ref="A22:J42"/>
    <mergeCell ref="C10:F10"/>
    <mergeCell ref="G10:I10"/>
    <mergeCell ref="G6:I6"/>
    <mergeCell ref="A15:C15"/>
    <mergeCell ref="C7:F7"/>
    <mergeCell ref="C8:F8"/>
    <mergeCell ref="G7:I7"/>
    <mergeCell ref="G8:I8"/>
    <mergeCell ref="C6:F6"/>
    <mergeCell ref="D15:J15"/>
    <mergeCell ref="A12:B12"/>
    <mergeCell ref="A9:A11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SheetLayoutView="100" workbookViewId="0">
      <selection activeCell="L44" sqref="L44"/>
    </sheetView>
  </sheetViews>
  <sheetFormatPr defaultColWidth="9.125" defaultRowHeight="18" customHeight="1" x14ac:dyDescent="0.15"/>
  <sheetData>
    <row r="1" spans="1:10" ht="18" customHeight="1" x14ac:dyDescent="0.15">
      <c r="A1" t="s">
        <v>218</v>
      </c>
      <c r="F1" s="776" t="s">
        <v>20</v>
      </c>
      <c r="G1" s="778"/>
      <c r="H1" s="756"/>
      <c r="I1" s="756"/>
      <c r="J1" s="756"/>
    </row>
    <row r="2" spans="1:10" ht="18" customHeight="1" x14ac:dyDescent="0.15">
      <c r="F2" s="776" t="s">
        <v>21</v>
      </c>
      <c r="G2" s="778"/>
      <c r="H2" s="756"/>
      <c r="I2" s="756"/>
      <c r="J2" s="756"/>
    </row>
    <row r="3" spans="1:10" ht="18" customHeight="1" x14ac:dyDescent="0.15">
      <c r="F3" s="22"/>
      <c r="G3" s="22"/>
      <c r="H3" s="19"/>
      <c r="I3" s="19"/>
      <c r="J3" s="19"/>
    </row>
    <row r="4" spans="1:10" ht="18" customHeight="1" x14ac:dyDescent="0.15">
      <c r="A4" s="4" t="s">
        <v>111</v>
      </c>
    </row>
    <row r="5" spans="1:10" ht="18" customHeight="1" x14ac:dyDescent="0.15">
      <c r="A5" s="850" t="s">
        <v>113</v>
      </c>
      <c r="B5" s="850"/>
      <c r="C5" s="850"/>
      <c r="D5" s="756"/>
      <c r="E5" s="756"/>
      <c r="F5" s="756"/>
      <c r="G5" s="756"/>
      <c r="H5" s="756"/>
      <c r="I5" s="756"/>
      <c r="J5" s="756"/>
    </row>
    <row r="6" spans="1:10" ht="18" customHeight="1" x14ac:dyDescent="0.15">
      <c r="A6" s="850" t="s">
        <v>112</v>
      </c>
      <c r="B6" s="850"/>
      <c r="C6" s="850"/>
      <c r="D6" s="756"/>
      <c r="E6" s="756"/>
      <c r="F6" s="756"/>
      <c r="G6" s="756"/>
      <c r="H6" s="756"/>
      <c r="I6" s="756"/>
      <c r="J6" s="756"/>
    </row>
    <row r="7" spans="1:10" ht="18" customHeight="1" x14ac:dyDescent="0.15">
      <c r="A7" s="850" t="s">
        <v>114</v>
      </c>
      <c r="B7" s="850"/>
      <c r="C7" s="850"/>
      <c r="D7" s="756"/>
      <c r="E7" s="756"/>
      <c r="F7" s="756"/>
      <c r="G7" s="756"/>
      <c r="H7" s="756"/>
      <c r="I7" s="756"/>
      <c r="J7" s="756"/>
    </row>
    <row r="8" spans="1:10" ht="18" customHeight="1" x14ac:dyDescent="0.15">
      <c r="A8" s="911" t="s">
        <v>668</v>
      </c>
      <c r="B8" s="912"/>
      <c r="C8" s="913"/>
      <c r="D8" s="901" t="s">
        <v>116</v>
      </c>
      <c r="E8" s="901"/>
      <c r="F8" s="901"/>
      <c r="G8" s="901"/>
      <c r="H8" s="901"/>
      <c r="I8" s="901"/>
      <c r="J8" s="901"/>
    </row>
    <row r="9" spans="1:10" ht="18" customHeight="1" x14ac:dyDescent="0.15">
      <c r="A9" s="911" t="s">
        <v>15</v>
      </c>
      <c r="B9" s="912"/>
      <c r="C9" s="913"/>
      <c r="D9" s="901" t="s">
        <v>116</v>
      </c>
      <c r="E9" s="901"/>
      <c r="F9" s="901"/>
      <c r="G9" s="901"/>
      <c r="H9" s="901"/>
      <c r="I9" s="901"/>
      <c r="J9" s="901"/>
    </row>
    <row r="10" spans="1:10" ht="18" customHeight="1" x14ac:dyDescent="0.15">
      <c r="A10" s="12"/>
      <c r="B10" s="12"/>
      <c r="C10" s="11"/>
      <c r="D10" s="11"/>
      <c r="E10" s="11"/>
      <c r="F10" s="11"/>
      <c r="G10" s="11"/>
      <c r="H10" s="11"/>
      <c r="I10" s="11"/>
      <c r="J10" s="11"/>
    </row>
    <row r="11" spans="1:10" ht="18" customHeight="1" x14ac:dyDescent="0.15">
      <c r="A11" s="10" t="s">
        <v>194</v>
      </c>
    </row>
    <row r="12" spans="1:10" ht="18" customHeight="1" x14ac:dyDescent="0.15">
      <c r="A12" s="902" t="s">
        <v>118</v>
      </c>
      <c r="B12" s="903"/>
      <c r="C12" s="903"/>
      <c r="D12" s="903"/>
      <c r="E12" s="903"/>
      <c r="F12" s="903"/>
      <c r="G12" s="903"/>
      <c r="H12" s="903"/>
      <c r="I12" s="903"/>
      <c r="J12" s="904"/>
    </row>
    <row r="13" spans="1:10" ht="18" customHeight="1" x14ac:dyDescent="0.15">
      <c r="A13" s="905"/>
      <c r="B13" s="906"/>
      <c r="C13" s="906"/>
      <c r="D13" s="906"/>
      <c r="E13" s="906"/>
      <c r="F13" s="906"/>
      <c r="G13" s="906"/>
      <c r="H13" s="906"/>
      <c r="I13" s="906"/>
      <c r="J13" s="907"/>
    </row>
    <row r="14" spans="1:10" ht="18" customHeight="1" x14ac:dyDescent="0.15">
      <c r="A14" s="905"/>
      <c r="B14" s="906"/>
      <c r="C14" s="906"/>
      <c r="D14" s="906"/>
      <c r="E14" s="906"/>
      <c r="F14" s="906"/>
      <c r="G14" s="906"/>
      <c r="H14" s="906"/>
      <c r="I14" s="906"/>
      <c r="J14" s="907"/>
    </row>
    <row r="15" spans="1:10" ht="18" customHeight="1" x14ac:dyDescent="0.15">
      <c r="A15" s="905"/>
      <c r="B15" s="906"/>
      <c r="C15" s="906"/>
      <c r="D15" s="906"/>
      <c r="E15" s="906"/>
      <c r="F15" s="906"/>
      <c r="G15" s="906"/>
      <c r="H15" s="906"/>
      <c r="I15" s="906"/>
      <c r="J15" s="907"/>
    </row>
    <row r="16" spans="1:10" ht="18" customHeight="1" x14ac:dyDescent="0.15">
      <c r="A16" s="905"/>
      <c r="B16" s="906"/>
      <c r="C16" s="906"/>
      <c r="D16" s="906"/>
      <c r="E16" s="906"/>
      <c r="F16" s="906"/>
      <c r="G16" s="906"/>
      <c r="H16" s="906"/>
      <c r="I16" s="906"/>
      <c r="J16" s="907"/>
    </row>
    <row r="17" spans="1:10" ht="18" customHeight="1" x14ac:dyDescent="0.15">
      <c r="A17" s="905"/>
      <c r="B17" s="906"/>
      <c r="C17" s="906"/>
      <c r="D17" s="906"/>
      <c r="E17" s="906"/>
      <c r="F17" s="906"/>
      <c r="G17" s="906"/>
      <c r="H17" s="906"/>
      <c r="I17" s="906"/>
      <c r="J17" s="907"/>
    </row>
    <row r="18" spans="1:10" ht="18" customHeight="1" x14ac:dyDescent="0.15">
      <c r="A18" s="905"/>
      <c r="B18" s="906"/>
      <c r="C18" s="906"/>
      <c r="D18" s="906"/>
      <c r="E18" s="906"/>
      <c r="F18" s="906"/>
      <c r="G18" s="906"/>
      <c r="H18" s="906"/>
      <c r="I18" s="906"/>
      <c r="J18" s="907"/>
    </row>
    <row r="19" spans="1:10" ht="18" customHeight="1" x14ac:dyDescent="0.15">
      <c r="A19" s="905"/>
      <c r="B19" s="906"/>
      <c r="C19" s="906"/>
      <c r="D19" s="906"/>
      <c r="E19" s="906"/>
      <c r="F19" s="906"/>
      <c r="G19" s="906"/>
      <c r="H19" s="906"/>
      <c r="I19" s="906"/>
      <c r="J19" s="907"/>
    </row>
    <row r="20" spans="1:10" ht="18" customHeight="1" x14ac:dyDescent="0.15">
      <c r="A20" s="905"/>
      <c r="B20" s="906"/>
      <c r="C20" s="906"/>
      <c r="D20" s="906"/>
      <c r="E20" s="906"/>
      <c r="F20" s="906"/>
      <c r="G20" s="906"/>
      <c r="H20" s="906"/>
      <c r="I20" s="906"/>
      <c r="J20" s="907"/>
    </row>
    <row r="21" spans="1:10" ht="18" customHeight="1" x14ac:dyDescent="0.15">
      <c r="A21" s="905"/>
      <c r="B21" s="906"/>
      <c r="C21" s="906"/>
      <c r="D21" s="906"/>
      <c r="E21" s="906"/>
      <c r="F21" s="906"/>
      <c r="G21" s="906"/>
      <c r="H21" s="906"/>
      <c r="I21" s="906"/>
      <c r="J21" s="907"/>
    </row>
    <row r="22" spans="1:10" ht="18" customHeight="1" x14ac:dyDescent="0.15">
      <c r="A22" s="905"/>
      <c r="B22" s="906"/>
      <c r="C22" s="906"/>
      <c r="D22" s="906"/>
      <c r="E22" s="906"/>
      <c r="F22" s="906"/>
      <c r="G22" s="906"/>
      <c r="H22" s="906"/>
      <c r="I22" s="906"/>
      <c r="J22" s="907"/>
    </row>
    <row r="23" spans="1:10" ht="18" customHeight="1" x14ac:dyDescent="0.15">
      <c r="A23" s="905"/>
      <c r="B23" s="906"/>
      <c r="C23" s="906"/>
      <c r="D23" s="906"/>
      <c r="E23" s="906"/>
      <c r="F23" s="906"/>
      <c r="G23" s="906"/>
      <c r="H23" s="906"/>
      <c r="I23" s="906"/>
      <c r="J23" s="907"/>
    </row>
    <row r="24" spans="1:10" ht="18" customHeight="1" x14ac:dyDescent="0.15">
      <c r="A24" s="905"/>
      <c r="B24" s="906"/>
      <c r="C24" s="906"/>
      <c r="D24" s="906"/>
      <c r="E24" s="906"/>
      <c r="F24" s="906"/>
      <c r="G24" s="906"/>
      <c r="H24" s="906"/>
      <c r="I24" s="906"/>
      <c r="J24" s="907"/>
    </row>
    <row r="25" spans="1:10" ht="18" customHeight="1" x14ac:dyDescent="0.15">
      <c r="A25" s="905"/>
      <c r="B25" s="906"/>
      <c r="C25" s="906"/>
      <c r="D25" s="906"/>
      <c r="E25" s="906"/>
      <c r="F25" s="906"/>
      <c r="G25" s="906"/>
      <c r="H25" s="906"/>
      <c r="I25" s="906"/>
      <c r="J25" s="907"/>
    </row>
    <row r="26" spans="1:10" ht="18" customHeight="1" x14ac:dyDescent="0.15">
      <c r="A26" s="905"/>
      <c r="B26" s="906"/>
      <c r="C26" s="906"/>
      <c r="D26" s="906"/>
      <c r="E26" s="906"/>
      <c r="F26" s="906"/>
      <c r="G26" s="906"/>
      <c r="H26" s="906"/>
      <c r="I26" s="906"/>
      <c r="J26" s="907"/>
    </row>
    <row r="27" spans="1:10" ht="18" customHeight="1" x14ac:dyDescent="0.15">
      <c r="A27" s="905"/>
      <c r="B27" s="906"/>
      <c r="C27" s="906"/>
      <c r="D27" s="906"/>
      <c r="E27" s="906"/>
      <c r="F27" s="906"/>
      <c r="G27" s="906"/>
      <c r="H27" s="906"/>
      <c r="I27" s="906"/>
      <c r="J27" s="907"/>
    </row>
    <row r="28" spans="1:10" ht="18" customHeight="1" x14ac:dyDescent="0.15">
      <c r="A28" s="905"/>
      <c r="B28" s="906"/>
      <c r="C28" s="906"/>
      <c r="D28" s="906"/>
      <c r="E28" s="906"/>
      <c r="F28" s="906"/>
      <c r="G28" s="906"/>
      <c r="H28" s="906"/>
      <c r="I28" s="906"/>
      <c r="J28" s="907"/>
    </row>
    <row r="29" spans="1:10" ht="18" customHeight="1" x14ac:dyDescent="0.15">
      <c r="A29" s="905"/>
      <c r="B29" s="906"/>
      <c r="C29" s="906"/>
      <c r="D29" s="906"/>
      <c r="E29" s="906"/>
      <c r="F29" s="906"/>
      <c r="G29" s="906"/>
      <c r="H29" s="906"/>
      <c r="I29" s="906"/>
      <c r="J29" s="907"/>
    </row>
    <row r="30" spans="1:10" ht="18" customHeight="1" x14ac:dyDescent="0.15">
      <c r="A30" s="905"/>
      <c r="B30" s="906"/>
      <c r="C30" s="906"/>
      <c r="D30" s="906"/>
      <c r="E30" s="906"/>
      <c r="F30" s="906"/>
      <c r="G30" s="906"/>
      <c r="H30" s="906"/>
      <c r="I30" s="906"/>
      <c r="J30" s="907"/>
    </row>
    <row r="31" spans="1:10" ht="18" customHeight="1" x14ac:dyDescent="0.15">
      <c r="A31" s="905"/>
      <c r="B31" s="906"/>
      <c r="C31" s="906"/>
      <c r="D31" s="906"/>
      <c r="E31" s="906"/>
      <c r="F31" s="906"/>
      <c r="G31" s="906"/>
      <c r="H31" s="906"/>
      <c r="I31" s="906"/>
      <c r="J31" s="907"/>
    </row>
    <row r="32" spans="1:10" ht="18" customHeight="1" x14ac:dyDescent="0.15">
      <c r="A32" s="905"/>
      <c r="B32" s="906"/>
      <c r="C32" s="906"/>
      <c r="D32" s="906"/>
      <c r="E32" s="906"/>
      <c r="F32" s="906"/>
      <c r="G32" s="906"/>
      <c r="H32" s="906"/>
      <c r="I32" s="906"/>
      <c r="J32" s="907"/>
    </row>
    <row r="33" spans="1:10" ht="18" customHeight="1" x14ac:dyDescent="0.15">
      <c r="A33" s="905"/>
      <c r="B33" s="906"/>
      <c r="C33" s="906"/>
      <c r="D33" s="906"/>
      <c r="E33" s="906"/>
      <c r="F33" s="906"/>
      <c r="G33" s="906"/>
      <c r="H33" s="906"/>
      <c r="I33" s="906"/>
      <c r="J33" s="907"/>
    </row>
    <row r="34" spans="1:10" ht="18" customHeight="1" x14ac:dyDescent="0.15">
      <c r="A34" s="908"/>
      <c r="B34" s="909"/>
      <c r="C34" s="909"/>
      <c r="D34" s="909"/>
      <c r="E34" s="909"/>
      <c r="F34" s="909"/>
      <c r="G34" s="909"/>
      <c r="H34" s="909"/>
      <c r="I34" s="909"/>
      <c r="J34" s="910"/>
    </row>
    <row r="35" spans="1:10" ht="18" customHeight="1" x14ac:dyDescent="0.15">
      <c r="A35" s="850" t="s">
        <v>25</v>
      </c>
      <c r="B35" s="880" t="s">
        <v>33</v>
      </c>
      <c r="C35" s="880"/>
      <c r="D35" s="881" t="s">
        <v>537</v>
      </c>
      <c r="E35" s="881"/>
      <c r="F35" s="881"/>
      <c r="G35" s="881"/>
      <c r="H35" s="881"/>
      <c r="I35" s="881"/>
      <c r="J35" s="881"/>
    </row>
    <row r="36" spans="1:10" ht="18" customHeight="1" x14ac:dyDescent="0.15">
      <c r="A36" s="850"/>
      <c r="B36" s="880" t="s">
        <v>34</v>
      </c>
      <c r="C36" s="880"/>
      <c r="D36" s="881" t="s">
        <v>37</v>
      </c>
      <c r="E36" s="881"/>
      <c r="F36" s="881"/>
      <c r="G36" s="881"/>
      <c r="H36" s="881"/>
      <c r="I36" s="881"/>
      <c r="J36" s="881"/>
    </row>
    <row r="37" spans="1:10" ht="18" customHeight="1" x14ac:dyDescent="0.15">
      <c r="A37" s="850"/>
      <c r="B37" s="880" t="s">
        <v>35</v>
      </c>
      <c r="C37" s="880"/>
      <c r="D37" s="881" t="s">
        <v>24</v>
      </c>
      <c r="E37" s="881"/>
      <c r="F37" s="881"/>
      <c r="G37" s="881"/>
      <c r="H37" s="881"/>
      <c r="I37" s="881"/>
      <c r="J37" s="881"/>
    </row>
    <row r="38" spans="1:10" ht="18" customHeight="1" x14ac:dyDescent="0.15">
      <c r="A38" s="850"/>
      <c r="B38" s="880" t="s">
        <v>36</v>
      </c>
      <c r="C38" s="880"/>
      <c r="D38" s="881" t="s">
        <v>38</v>
      </c>
      <c r="E38" s="881"/>
      <c r="F38" s="881"/>
      <c r="G38" s="881"/>
      <c r="H38" s="881"/>
      <c r="I38" s="881"/>
      <c r="J38" s="881"/>
    </row>
    <row r="39" spans="1:10" ht="18" customHeight="1" x14ac:dyDescent="0.15">
      <c r="A39" s="26"/>
      <c r="B39" s="26"/>
      <c r="C39" s="9"/>
      <c r="D39" s="9"/>
      <c r="E39" s="9"/>
      <c r="F39" s="9"/>
      <c r="G39" s="9"/>
      <c r="H39" s="9"/>
      <c r="I39" s="9"/>
      <c r="J39" s="9"/>
    </row>
    <row r="40" spans="1:10" ht="18" customHeight="1" x14ac:dyDescent="0.15">
      <c r="A40" s="25" t="s">
        <v>48</v>
      </c>
      <c r="B40" s="23"/>
      <c r="C40" s="23"/>
      <c r="D40" s="23"/>
      <c r="E40" s="24"/>
      <c r="F40" s="24"/>
      <c r="G40" s="24"/>
      <c r="H40" s="24"/>
      <c r="I40" s="24"/>
      <c r="J40" s="24"/>
    </row>
    <row r="41" spans="1:10" ht="18" customHeight="1" x14ac:dyDescent="0.15">
      <c r="A41" s="757" t="s">
        <v>49</v>
      </c>
      <c r="B41" s="758"/>
      <c r="C41" s="758"/>
      <c r="D41" s="758"/>
      <c r="E41" s="758"/>
      <c r="F41" s="758"/>
      <c r="G41" s="758"/>
      <c r="H41" s="758"/>
      <c r="I41" s="758"/>
      <c r="J41" s="759"/>
    </row>
    <row r="42" spans="1:10" ht="18" customHeight="1" x14ac:dyDescent="0.15">
      <c r="A42" s="760"/>
      <c r="B42" s="761"/>
      <c r="C42" s="761"/>
      <c r="D42" s="761"/>
      <c r="E42" s="761"/>
      <c r="F42" s="761"/>
      <c r="G42" s="761"/>
      <c r="H42" s="761"/>
      <c r="I42" s="761"/>
      <c r="J42" s="762"/>
    </row>
    <row r="43" spans="1:10" ht="18" customHeight="1" x14ac:dyDescent="0.15">
      <c r="A43" s="760"/>
      <c r="B43" s="761"/>
      <c r="C43" s="761"/>
      <c r="D43" s="761"/>
      <c r="E43" s="761"/>
      <c r="F43" s="761"/>
      <c r="G43" s="761"/>
      <c r="H43" s="761"/>
      <c r="I43" s="761"/>
      <c r="J43" s="762"/>
    </row>
    <row r="44" spans="1:10" ht="18" customHeight="1" x14ac:dyDescent="0.15">
      <c r="A44" s="760"/>
      <c r="B44" s="761"/>
      <c r="C44" s="761"/>
      <c r="D44" s="761"/>
      <c r="E44" s="761"/>
      <c r="F44" s="761"/>
      <c r="G44" s="761"/>
      <c r="H44" s="761"/>
      <c r="I44" s="761"/>
      <c r="J44" s="762"/>
    </row>
    <row r="45" spans="1:10" ht="18" customHeight="1" x14ac:dyDescent="0.15">
      <c r="A45" s="760"/>
      <c r="B45" s="761"/>
      <c r="C45" s="761"/>
      <c r="D45" s="761"/>
      <c r="E45" s="761"/>
      <c r="F45" s="761"/>
      <c r="G45" s="761"/>
      <c r="H45" s="761"/>
      <c r="I45" s="761"/>
      <c r="J45" s="762"/>
    </row>
    <row r="46" spans="1:10" ht="18" customHeight="1" x14ac:dyDescent="0.15">
      <c r="A46" s="763"/>
      <c r="B46" s="764"/>
      <c r="C46" s="764"/>
      <c r="D46" s="764"/>
      <c r="E46" s="764"/>
      <c r="F46" s="764"/>
      <c r="G46" s="764"/>
      <c r="H46" s="764"/>
      <c r="I46" s="764"/>
      <c r="J46" s="765"/>
    </row>
  </sheetData>
  <mergeCells count="25">
    <mergeCell ref="A35:A38"/>
    <mergeCell ref="A41:J46"/>
    <mergeCell ref="B38:C38"/>
    <mergeCell ref="D35:J35"/>
    <mergeCell ref="D36:J36"/>
    <mergeCell ref="D37:J37"/>
    <mergeCell ref="D38:J38"/>
    <mergeCell ref="B35:C35"/>
    <mergeCell ref="B36:C36"/>
    <mergeCell ref="F1:G1"/>
    <mergeCell ref="H1:J1"/>
    <mergeCell ref="F2:G2"/>
    <mergeCell ref="H2:J2"/>
    <mergeCell ref="B37:C37"/>
    <mergeCell ref="A12:J34"/>
    <mergeCell ref="A5:C5"/>
    <mergeCell ref="A6:C6"/>
    <mergeCell ref="D5:J5"/>
    <mergeCell ref="D8:J8"/>
    <mergeCell ref="D9:J9"/>
    <mergeCell ref="D6:J6"/>
    <mergeCell ref="A7:C7"/>
    <mergeCell ref="D7:J7"/>
    <mergeCell ref="A8:C8"/>
    <mergeCell ref="A9:C9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topLeftCell="A16" zoomScaleSheetLayoutView="100" workbookViewId="0">
      <selection activeCell="L44" sqref="L44"/>
    </sheetView>
  </sheetViews>
  <sheetFormatPr defaultColWidth="9.125" defaultRowHeight="18" customHeight="1" x14ac:dyDescent="0.15"/>
  <sheetData>
    <row r="1" spans="1:10" ht="18" customHeight="1" x14ac:dyDescent="0.15">
      <c r="A1" s="3" t="s">
        <v>219</v>
      </c>
      <c r="F1" s="776" t="s">
        <v>20</v>
      </c>
      <c r="G1" s="778"/>
      <c r="H1" s="756"/>
      <c r="I1" s="756"/>
      <c r="J1" s="756"/>
    </row>
    <row r="2" spans="1:10" ht="18" customHeight="1" x14ac:dyDescent="0.15">
      <c r="F2" s="776" t="s">
        <v>21</v>
      </c>
      <c r="G2" s="778"/>
      <c r="H2" s="756"/>
      <c r="I2" s="756"/>
      <c r="J2" s="756"/>
    </row>
    <row r="3" spans="1:10" ht="18" customHeight="1" x14ac:dyDescent="0.15">
      <c r="F3" s="70"/>
      <c r="G3" s="70"/>
      <c r="H3" s="19"/>
      <c r="I3" s="19"/>
      <c r="J3" s="19"/>
    </row>
    <row r="4" spans="1:10" ht="18" customHeight="1" x14ac:dyDescent="0.15">
      <c r="A4" s="4" t="s">
        <v>123</v>
      </c>
    </row>
    <row r="5" spans="1:10" ht="18" customHeight="1" x14ac:dyDescent="0.15">
      <c r="A5" s="850" t="s">
        <v>126</v>
      </c>
      <c r="B5" s="850"/>
      <c r="C5" s="850"/>
      <c r="D5" s="756"/>
      <c r="E5" s="756"/>
      <c r="F5" s="756"/>
      <c r="G5" s="756"/>
      <c r="H5" s="756"/>
      <c r="I5" s="756"/>
      <c r="J5" s="756"/>
    </row>
    <row r="6" spans="1:10" ht="18" customHeight="1" x14ac:dyDescent="0.15">
      <c r="A6" s="850" t="s">
        <v>113</v>
      </c>
      <c r="B6" s="850"/>
      <c r="C6" s="850"/>
      <c r="D6" s="756"/>
      <c r="E6" s="756"/>
      <c r="F6" s="756"/>
      <c r="G6" s="756"/>
      <c r="H6" s="756"/>
      <c r="I6" s="756"/>
      <c r="J6" s="756"/>
    </row>
    <row r="7" spans="1:10" ht="18" customHeight="1" x14ac:dyDescent="0.15">
      <c r="A7" s="776" t="s">
        <v>125</v>
      </c>
      <c r="B7" s="777"/>
      <c r="C7" s="778"/>
      <c r="D7" s="756"/>
      <c r="E7" s="756"/>
      <c r="F7" s="756"/>
      <c r="G7" s="756"/>
      <c r="H7" s="756"/>
      <c r="I7" s="756"/>
      <c r="J7" s="756"/>
    </row>
    <row r="8" spans="1:10" ht="18" customHeight="1" x14ac:dyDescent="0.15">
      <c r="A8" s="776" t="s">
        <v>124</v>
      </c>
      <c r="B8" s="777"/>
      <c r="C8" s="778"/>
      <c r="D8" s="901"/>
      <c r="E8" s="901"/>
      <c r="F8" s="901"/>
      <c r="G8" s="901"/>
      <c r="H8" s="901"/>
      <c r="I8" s="901"/>
      <c r="J8" s="901"/>
    </row>
    <row r="9" spans="1:10" ht="18" customHeight="1" x14ac:dyDescent="0.15">
      <c r="A9" s="776" t="s">
        <v>140</v>
      </c>
      <c r="B9" s="777"/>
      <c r="C9" s="778"/>
      <c r="D9" s="901" t="s">
        <v>141</v>
      </c>
      <c r="E9" s="901"/>
      <c r="F9" s="901"/>
      <c r="G9" s="901"/>
      <c r="H9" s="901"/>
      <c r="I9" s="901"/>
      <c r="J9" s="901"/>
    </row>
    <row r="10" spans="1:10" ht="18" customHeight="1" x14ac:dyDescent="0.15">
      <c r="A10" s="864" t="s">
        <v>25</v>
      </c>
      <c r="B10" s="897" t="s">
        <v>33</v>
      </c>
      <c r="C10" s="899"/>
      <c r="D10" s="914" t="s">
        <v>37</v>
      </c>
      <c r="E10" s="916"/>
      <c r="F10" s="897" t="s">
        <v>139</v>
      </c>
      <c r="G10" s="899"/>
      <c r="H10" s="914" t="s">
        <v>37</v>
      </c>
      <c r="I10" s="915"/>
      <c r="J10" s="35"/>
    </row>
    <row r="11" spans="1:10" ht="18" customHeight="1" x14ac:dyDescent="0.15">
      <c r="A11" s="865"/>
      <c r="B11" s="897" t="s">
        <v>34</v>
      </c>
      <c r="C11" s="899"/>
      <c r="D11" s="914" t="s">
        <v>37</v>
      </c>
      <c r="E11" s="916"/>
      <c r="F11" s="897" t="s">
        <v>142</v>
      </c>
      <c r="G11" s="899"/>
      <c r="H11" s="914" t="s">
        <v>37</v>
      </c>
      <c r="I11" s="915"/>
      <c r="J11" s="35"/>
    </row>
    <row r="12" spans="1:10" ht="18" customHeight="1" x14ac:dyDescent="0.15">
      <c r="A12" s="865"/>
      <c r="B12" s="897" t="s">
        <v>35</v>
      </c>
      <c r="C12" s="899"/>
      <c r="D12" s="914" t="s">
        <v>37</v>
      </c>
      <c r="E12" s="916"/>
      <c r="F12" s="897" t="s">
        <v>137</v>
      </c>
      <c r="G12" s="899"/>
      <c r="H12" s="914" t="s">
        <v>138</v>
      </c>
      <c r="I12" s="915"/>
      <c r="J12" s="35"/>
    </row>
    <row r="13" spans="1:10" ht="18" customHeight="1" x14ac:dyDescent="0.15">
      <c r="A13" s="865"/>
      <c r="B13" s="897" t="s">
        <v>127</v>
      </c>
      <c r="C13" s="899"/>
      <c r="D13" s="914" t="s">
        <v>37</v>
      </c>
      <c r="E13" s="916"/>
      <c r="F13" s="897" t="s">
        <v>131</v>
      </c>
      <c r="G13" s="899"/>
      <c r="H13" s="914" t="s">
        <v>132</v>
      </c>
      <c r="I13" s="915"/>
      <c r="J13" s="35"/>
    </row>
    <row r="14" spans="1:10" ht="18" customHeight="1" x14ac:dyDescent="0.15">
      <c r="A14" s="865"/>
      <c r="B14" s="897" t="s">
        <v>128</v>
      </c>
      <c r="C14" s="899"/>
      <c r="D14" s="914" t="s">
        <v>37</v>
      </c>
      <c r="E14" s="916"/>
      <c r="F14" s="897" t="s">
        <v>133</v>
      </c>
      <c r="G14" s="899"/>
      <c r="H14" s="914" t="s">
        <v>135</v>
      </c>
      <c r="I14" s="915"/>
      <c r="J14" s="35"/>
    </row>
    <row r="15" spans="1:10" ht="18" customHeight="1" x14ac:dyDescent="0.15">
      <c r="A15" s="865"/>
      <c r="B15" s="897" t="s">
        <v>129</v>
      </c>
      <c r="C15" s="899"/>
      <c r="D15" s="914" t="s">
        <v>37</v>
      </c>
      <c r="E15" s="916"/>
      <c r="F15" s="897" t="s">
        <v>134</v>
      </c>
      <c r="G15" s="899"/>
      <c r="H15" s="914" t="s">
        <v>136</v>
      </c>
      <c r="I15" s="915"/>
      <c r="J15" s="35"/>
    </row>
    <row r="16" spans="1:10" ht="18" customHeight="1" x14ac:dyDescent="0.15">
      <c r="A16" s="866"/>
      <c r="B16" s="897" t="s">
        <v>130</v>
      </c>
      <c r="C16" s="899"/>
      <c r="D16" s="914" t="s">
        <v>37</v>
      </c>
      <c r="E16" s="916"/>
      <c r="F16" s="897"/>
      <c r="G16" s="899"/>
      <c r="H16" s="914" t="s">
        <v>136</v>
      </c>
      <c r="I16" s="915"/>
      <c r="J16" s="35"/>
    </row>
    <row r="17" spans="1:10" ht="18" customHeight="1" x14ac:dyDescent="0.15">
      <c r="A17" s="26"/>
      <c r="B17" s="26"/>
      <c r="C17" s="9"/>
      <c r="D17" s="9"/>
      <c r="E17" s="9"/>
      <c r="F17" s="9"/>
      <c r="G17" s="9"/>
      <c r="H17" s="9"/>
      <c r="I17" s="9"/>
      <c r="J17" s="9"/>
    </row>
    <row r="18" spans="1:10" ht="18" customHeight="1" x14ac:dyDescent="0.15">
      <c r="A18" s="4" t="s">
        <v>143</v>
      </c>
    </row>
    <row r="19" spans="1:10" ht="18" customHeight="1" x14ac:dyDescent="0.15">
      <c r="A19" s="776" t="s">
        <v>146</v>
      </c>
      <c r="B19" s="777"/>
      <c r="C19" s="777"/>
      <c r="D19" s="837"/>
      <c r="E19" s="835"/>
      <c r="F19" s="836"/>
      <c r="G19" s="836"/>
      <c r="H19" s="836"/>
      <c r="I19" s="836"/>
      <c r="J19" s="837"/>
    </row>
    <row r="20" spans="1:10" ht="18" customHeight="1" x14ac:dyDescent="0.15">
      <c r="A20" s="776" t="s">
        <v>147</v>
      </c>
      <c r="B20" s="777"/>
      <c r="C20" s="777"/>
      <c r="D20" s="837"/>
      <c r="E20" s="835"/>
      <c r="F20" s="836"/>
      <c r="G20" s="836"/>
      <c r="H20" s="836"/>
      <c r="I20" s="836"/>
      <c r="J20" s="837"/>
    </row>
    <row r="21" spans="1:10" ht="35.1" customHeight="1" x14ac:dyDescent="0.15">
      <c r="A21" s="917" t="s">
        <v>145</v>
      </c>
      <c r="B21" s="777"/>
      <c r="C21" s="778"/>
      <c r="D21" s="756"/>
      <c r="E21" s="756"/>
      <c r="F21" s="756"/>
      <c r="G21" s="756"/>
      <c r="H21" s="756"/>
      <c r="I21" s="756"/>
      <c r="J21" s="756"/>
    </row>
    <row r="22" spans="1:10" ht="18" customHeight="1" x14ac:dyDescent="0.15">
      <c r="A22" s="12"/>
      <c r="B22" s="12"/>
      <c r="C22" s="11"/>
      <c r="D22" s="11"/>
      <c r="E22" s="11"/>
      <c r="F22" s="11"/>
      <c r="G22" s="11"/>
      <c r="H22" s="11"/>
      <c r="I22" s="11"/>
      <c r="J22" s="11"/>
    </row>
    <row r="23" spans="1:10" ht="18" customHeight="1" x14ac:dyDescent="0.15">
      <c r="A23" s="4" t="s">
        <v>195</v>
      </c>
    </row>
    <row r="24" spans="1:10" ht="18" customHeight="1" x14ac:dyDescent="0.15">
      <c r="A24" s="902" t="s">
        <v>144</v>
      </c>
      <c r="B24" s="903"/>
      <c r="C24" s="903"/>
      <c r="D24" s="903"/>
      <c r="E24" s="903"/>
      <c r="F24" s="903"/>
      <c r="G24" s="903"/>
      <c r="H24" s="903"/>
      <c r="I24" s="903"/>
      <c r="J24" s="904"/>
    </row>
    <row r="25" spans="1:10" ht="18" customHeight="1" x14ac:dyDescent="0.15">
      <c r="A25" s="905"/>
      <c r="B25" s="906"/>
      <c r="C25" s="906"/>
      <c r="D25" s="906"/>
      <c r="E25" s="906"/>
      <c r="F25" s="906"/>
      <c r="G25" s="906"/>
      <c r="H25" s="906"/>
      <c r="I25" s="906"/>
      <c r="J25" s="907"/>
    </row>
    <row r="26" spans="1:10" ht="18" customHeight="1" x14ac:dyDescent="0.15">
      <c r="A26" s="905"/>
      <c r="B26" s="906"/>
      <c r="C26" s="906"/>
      <c r="D26" s="906"/>
      <c r="E26" s="906"/>
      <c r="F26" s="906"/>
      <c r="G26" s="906"/>
      <c r="H26" s="906"/>
      <c r="I26" s="906"/>
      <c r="J26" s="907"/>
    </row>
    <row r="27" spans="1:10" ht="18" customHeight="1" x14ac:dyDescent="0.15">
      <c r="A27" s="905"/>
      <c r="B27" s="906"/>
      <c r="C27" s="906"/>
      <c r="D27" s="906"/>
      <c r="E27" s="906"/>
      <c r="F27" s="906"/>
      <c r="G27" s="906"/>
      <c r="H27" s="906"/>
      <c r="I27" s="906"/>
      <c r="J27" s="907"/>
    </row>
    <row r="28" spans="1:10" ht="18" customHeight="1" x14ac:dyDescent="0.15">
      <c r="A28" s="905"/>
      <c r="B28" s="906"/>
      <c r="C28" s="906"/>
      <c r="D28" s="906"/>
      <c r="E28" s="906"/>
      <c r="F28" s="906"/>
      <c r="G28" s="906"/>
      <c r="H28" s="906"/>
      <c r="I28" s="906"/>
      <c r="J28" s="907"/>
    </row>
    <row r="29" spans="1:10" ht="18" customHeight="1" x14ac:dyDescent="0.15">
      <c r="A29" s="905"/>
      <c r="B29" s="906"/>
      <c r="C29" s="906"/>
      <c r="D29" s="906"/>
      <c r="E29" s="906"/>
      <c r="F29" s="906"/>
      <c r="G29" s="906"/>
      <c r="H29" s="906"/>
      <c r="I29" s="906"/>
      <c r="J29" s="907"/>
    </row>
    <row r="30" spans="1:10" ht="18" customHeight="1" x14ac:dyDescent="0.15">
      <c r="A30" s="905"/>
      <c r="B30" s="906"/>
      <c r="C30" s="906"/>
      <c r="D30" s="906"/>
      <c r="E30" s="906"/>
      <c r="F30" s="906"/>
      <c r="G30" s="906"/>
      <c r="H30" s="906"/>
      <c r="I30" s="906"/>
      <c r="J30" s="907"/>
    </row>
    <row r="31" spans="1:10" ht="18" customHeight="1" x14ac:dyDescent="0.15">
      <c r="A31" s="905"/>
      <c r="B31" s="906"/>
      <c r="C31" s="906"/>
      <c r="D31" s="906"/>
      <c r="E31" s="906"/>
      <c r="F31" s="906"/>
      <c r="G31" s="906"/>
      <c r="H31" s="906"/>
      <c r="I31" s="906"/>
      <c r="J31" s="907"/>
    </row>
    <row r="32" spans="1:10" ht="18" customHeight="1" x14ac:dyDescent="0.15">
      <c r="A32" s="905"/>
      <c r="B32" s="906"/>
      <c r="C32" s="906"/>
      <c r="D32" s="906"/>
      <c r="E32" s="906"/>
      <c r="F32" s="906"/>
      <c r="G32" s="906"/>
      <c r="H32" s="906"/>
      <c r="I32" s="906"/>
      <c r="J32" s="907"/>
    </row>
    <row r="33" spans="1:10" ht="18" customHeight="1" x14ac:dyDescent="0.15">
      <c r="A33" s="905"/>
      <c r="B33" s="906"/>
      <c r="C33" s="906"/>
      <c r="D33" s="906"/>
      <c r="E33" s="906"/>
      <c r="F33" s="906"/>
      <c r="G33" s="906"/>
      <c r="H33" s="906"/>
      <c r="I33" s="906"/>
      <c r="J33" s="907"/>
    </row>
    <row r="34" spans="1:10" ht="18" customHeight="1" x14ac:dyDescent="0.15">
      <c r="A34" s="905"/>
      <c r="B34" s="906"/>
      <c r="C34" s="906"/>
      <c r="D34" s="906"/>
      <c r="E34" s="906"/>
      <c r="F34" s="906"/>
      <c r="G34" s="906"/>
      <c r="H34" s="906"/>
      <c r="I34" s="906"/>
      <c r="J34" s="907"/>
    </row>
    <row r="35" spans="1:10" ht="18" customHeight="1" x14ac:dyDescent="0.15">
      <c r="A35" s="905"/>
      <c r="B35" s="906"/>
      <c r="C35" s="906"/>
      <c r="D35" s="906"/>
      <c r="E35" s="906"/>
      <c r="F35" s="906"/>
      <c r="G35" s="906"/>
      <c r="H35" s="906"/>
      <c r="I35" s="906"/>
      <c r="J35" s="907"/>
    </row>
    <row r="36" spans="1:10" ht="18" customHeight="1" x14ac:dyDescent="0.15">
      <c r="A36" s="905"/>
      <c r="B36" s="906"/>
      <c r="C36" s="906"/>
      <c r="D36" s="906"/>
      <c r="E36" s="906"/>
      <c r="F36" s="906"/>
      <c r="G36" s="906"/>
      <c r="H36" s="906"/>
      <c r="I36" s="906"/>
      <c r="J36" s="907"/>
    </row>
    <row r="37" spans="1:10" ht="18" customHeight="1" x14ac:dyDescent="0.15">
      <c r="A37" s="905"/>
      <c r="B37" s="906"/>
      <c r="C37" s="906"/>
      <c r="D37" s="906"/>
      <c r="E37" s="906"/>
      <c r="F37" s="906"/>
      <c r="G37" s="906"/>
      <c r="H37" s="906"/>
      <c r="I37" s="906"/>
      <c r="J37" s="907"/>
    </row>
    <row r="38" spans="1:10" ht="18" customHeight="1" x14ac:dyDescent="0.15">
      <c r="A38" s="905"/>
      <c r="B38" s="906"/>
      <c r="C38" s="906"/>
      <c r="D38" s="906"/>
      <c r="E38" s="906"/>
      <c r="F38" s="906"/>
      <c r="G38" s="906"/>
      <c r="H38" s="906"/>
      <c r="I38" s="906"/>
      <c r="J38" s="907"/>
    </row>
    <row r="39" spans="1:10" ht="18" customHeight="1" x14ac:dyDescent="0.15">
      <c r="A39" s="905"/>
      <c r="B39" s="906"/>
      <c r="C39" s="906"/>
      <c r="D39" s="906"/>
      <c r="E39" s="906"/>
      <c r="F39" s="906"/>
      <c r="G39" s="906"/>
      <c r="H39" s="906"/>
      <c r="I39" s="906"/>
      <c r="J39" s="907"/>
    </row>
    <row r="40" spans="1:10" ht="18" customHeight="1" x14ac:dyDescent="0.15">
      <c r="A40" s="908"/>
      <c r="B40" s="909"/>
      <c r="C40" s="909"/>
      <c r="D40" s="909"/>
      <c r="E40" s="909"/>
      <c r="F40" s="909"/>
      <c r="G40" s="909"/>
      <c r="H40" s="909"/>
      <c r="I40" s="909"/>
      <c r="J40" s="910"/>
    </row>
    <row r="41" spans="1:10" ht="18" customHeight="1" x14ac:dyDescent="0.15">
      <c r="A41" s="26"/>
      <c r="B41" s="26"/>
      <c r="C41" s="9"/>
      <c r="D41" s="9"/>
      <c r="E41" s="9"/>
      <c r="F41" s="9"/>
      <c r="G41" s="9"/>
      <c r="H41" s="9"/>
      <c r="I41" s="9"/>
      <c r="J41" s="9"/>
    </row>
    <row r="42" spans="1:10" ht="18" customHeight="1" x14ac:dyDescent="0.15">
      <c r="A42" s="25" t="s">
        <v>48</v>
      </c>
      <c r="B42" s="23"/>
      <c r="C42" s="23"/>
      <c r="D42" s="23"/>
      <c r="E42" s="24"/>
      <c r="F42" s="24"/>
      <c r="G42" s="24"/>
      <c r="H42" s="24"/>
      <c r="I42" s="24"/>
      <c r="J42" s="24"/>
    </row>
    <row r="43" spans="1:10" ht="18" customHeight="1" x14ac:dyDescent="0.15">
      <c r="A43" s="757" t="s">
        <v>49</v>
      </c>
      <c r="B43" s="758"/>
      <c r="C43" s="758"/>
      <c r="D43" s="758"/>
      <c r="E43" s="758"/>
      <c r="F43" s="758"/>
      <c r="G43" s="758"/>
      <c r="H43" s="758"/>
      <c r="I43" s="758"/>
      <c r="J43" s="759"/>
    </row>
    <row r="44" spans="1:10" ht="18" customHeight="1" x14ac:dyDescent="0.15">
      <c r="A44" s="760"/>
      <c r="B44" s="761"/>
      <c r="C44" s="761"/>
      <c r="D44" s="761"/>
      <c r="E44" s="761"/>
      <c r="F44" s="761"/>
      <c r="G44" s="761"/>
      <c r="H44" s="761"/>
      <c r="I44" s="761"/>
      <c r="J44" s="762"/>
    </row>
    <row r="45" spans="1:10" ht="18" customHeight="1" x14ac:dyDescent="0.15">
      <c r="A45" s="763"/>
      <c r="B45" s="764"/>
      <c r="C45" s="764"/>
      <c r="D45" s="764"/>
      <c r="E45" s="764"/>
      <c r="F45" s="764"/>
      <c r="G45" s="764"/>
      <c r="H45" s="764"/>
      <c r="I45" s="764"/>
      <c r="J45" s="765"/>
    </row>
  </sheetData>
  <mergeCells count="51">
    <mergeCell ref="F15:G15"/>
    <mergeCell ref="A43:J45"/>
    <mergeCell ref="A19:D19"/>
    <mergeCell ref="E19:J19"/>
    <mergeCell ref="A20:D20"/>
    <mergeCell ref="E20:J20"/>
    <mergeCell ref="A21:C21"/>
    <mergeCell ref="D21:J21"/>
    <mergeCell ref="A24:J40"/>
    <mergeCell ref="H15:I15"/>
    <mergeCell ref="B16:C16"/>
    <mergeCell ref="D16:E16"/>
    <mergeCell ref="F16:G16"/>
    <mergeCell ref="H16:I16"/>
    <mergeCell ref="A10:A16"/>
    <mergeCell ref="B15:C15"/>
    <mergeCell ref="D15:E15"/>
    <mergeCell ref="H10:I10"/>
    <mergeCell ref="F10:G10"/>
    <mergeCell ref="D10:E10"/>
    <mergeCell ref="B10:C10"/>
    <mergeCell ref="B13:C13"/>
    <mergeCell ref="D13:E13"/>
    <mergeCell ref="F13:G13"/>
    <mergeCell ref="H13:I13"/>
    <mergeCell ref="D11:E11"/>
    <mergeCell ref="B11:C11"/>
    <mergeCell ref="B14:C14"/>
    <mergeCell ref="D14:E14"/>
    <mergeCell ref="F14:G14"/>
    <mergeCell ref="H14:I14"/>
    <mergeCell ref="F11:G11"/>
    <mergeCell ref="H11:I11"/>
    <mergeCell ref="B12:C12"/>
    <mergeCell ref="D12:E12"/>
    <mergeCell ref="F12:G12"/>
    <mergeCell ref="H12:I12"/>
    <mergeCell ref="A9:C9"/>
    <mergeCell ref="D9:J9"/>
    <mergeCell ref="A6:C6"/>
    <mergeCell ref="D6:J6"/>
    <mergeCell ref="A7:C7"/>
    <mergeCell ref="D7:J7"/>
    <mergeCell ref="A8:C8"/>
    <mergeCell ref="D8:J8"/>
    <mergeCell ref="F1:G1"/>
    <mergeCell ref="H1:J1"/>
    <mergeCell ref="F2:G2"/>
    <mergeCell ref="H2:J2"/>
    <mergeCell ref="A5:C5"/>
    <mergeCell ref="D5:J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SheetLayoutView="100" workbookViewId="0">
      <selection activeCell="L44" sqref="L44"/>
    </sheetView>
  </sheetViews>
  <sheetFormatPr defaultColWidth="9.125" defaultRowHeight="18" customHeight="1" x14ac:dyDescent="0.15"/>
  <sheetData>
    <row r="1" spans="1:10" ht="18" customHeight="1" x14ac:dyDescent="0.15">
      <c r="A1" t="s">
        <v>220</v>
      </c>
      <c r="E1" s="7"/>
      <c r="F1" s="776" t="s">
        <v>20</v>
      </c>
      <c r="G1" s="778"/>
      <c r="H1" s="756"/>
      <c r="I1" s="756"/>
      <c r="J1" s="756"/>
    </row>
    <row r="2" spans="1:10" ht="18" customHeight="1" x14ac:dyDescent="0.15">
      <c r="E2" s="7"/>
      <c r="F2" s="776" t="s">
        <v>21</v>
      </c>
      <c r="G2" s="778"/>
      <c r="H2" s="756"/>
      <c r="I2" s="756"/>
      <c r="J2" s="756"/>
    </row>
    <row r="3" spans="1:10" ht="18" customHeight="1" x14ac:dyDescent="0.15">
      <c r="A3" s="5"/>
      <c r="E3" s="7"/>
      <c r="F3" s="16"/>
      <c r="G3" s="15"/>
      <c r="H3" s="2"/>
      <c r="I3" s="2"/>
      <c r="J3" s="2"/>
    </row>
    <row r="4" spans="1:10" ht="18" customHeight="1" x14ac:dyDescent="0.15">
      <c r="A4" s="5" t="s">
        <v>121</v>
      </c>
    </row>
    <row r="5" spans="1:10" ht="18" customHeight="1" x14ac:dyDescent="0.15">
      <c r="A5" s="850" t="s">
        <v>113</v>
      </c>
      <c r="B5" s="850"/>
      <c r="C5" s="850"/>
      <c r="D5" s="756"/>
      <c r="E5" s="756"/>
      <c r="F5" s="756"/>
      <c r="G5" s="756"/>
      <c r="H5" s="756"/>
      <c r="I5" s="756"/>
      <c r="J5" s="756"/>
    </row>
    <row r="6" spans="1:10" ht="18" customHeight="1" x14ac:dyDescent="0.15">
      <c r="A6" s="850" t="s">
        <v>112</v>
      </c>
      <c r="B6" s="850"/>
      <c r="C6" s="850"/>
      <c r="D6" s="756"/>
      <c r="E6" s="756"/>
      <c r="F6" s="756"/>
      <c r="G6" s="756"/>
      <c r="H6" s="756"/>
      <c r="I6" s="756"/>
      <c r="J6" s="756"/>
    </row>
    <row r="7" spans="1:10" ht="18" customHeight="1" x14ac:dyDescent="0.15">
      <c r="A7" s="850" t="s">
        <v>114</v>
      </c>
      <c r="B7" s="850"/>
      <c r="C7" s="850"/>
      <c r="D7" s="756"/>
      <c r="E7" s="756"/>
      <c r="F7" s="756"/>
      <c r="G7" s="756"/>
      <c r="H7" s="756"/>
      <c r="I7" s="756"/>
      <c r="J7" s="756"/>
    </row>
    <row r="8" spans="1:10" ht="18" customHeight="1" x14ac:dyDescent="0.15">
      <c r="A8" s="911" t="s">
        <v>668</v>
      </c>
      <c r="B8" s="912"/>
      <c r="C8" s="913"/>
      <c r="D8" s="901" t="s">
        <v>116</v>
      </c>
      <c r="E8" s="901"/>
      <c r="F8" s="901"/>
      <c r="G8" s="901"/>
      <c r="H8" s="901"/>
      <c r="I8" s="901"/>
      <c r="J8" s="901"/>
    </row>
    <row r="9" spans="1:10" s="7" customFormat="1" ht="18" customHeight="1" x14ac:dyDescent="0.15">
      <c r="A9" s="33"/>
      <c r="B9" s="33"/>
      <c r="C9" s="32"/>
      <c r="D9" s="32"/>
      <c r="E9" s="34"/>
      <c r="F9" s="34"/>
      <c r="G9" s="32"/>
      <c r="H9" s="32"/>
      <c r="I9" s="34"/>
      <c r="J9" s="34"/>
    </row>
    <row r="10" spans="1:10" ht="18" customHeight="1" x14ac:dyDescent="0.15">
      <c r="A10" s="5" t="s">
        <v>44</v>
      </c>
    </row>
    <row r="11" spans="1:10" ht="18" customHeight="1" x14ac:dyDescent="0.15">
      <c r="A11" s="13"/>
      <c r="B11" s="14"/>
      <c r="C11" s="816" t="s">
        <v>1</v>
      </c>
      <c r="D11" s="816"/>
      <c r="E11" s="816"/>
      <c r="F11" s="816"/>
      <c r="G11" s="816"/>
      <c r="H11" s="816"/>
      <c r="I11" s="816"/>
      <c r="J11" s="816"/>
    </row>
    <row r="12" spans="1:10" ht="18" customHeight="1" x14ac:dyDescent="0.15">
      <c r="A12" s="816" t="s">
        <v>26</v>
      </c>
      <c r="B12" s="816"/>
      <c r="C12" s="878" t="s">
        <v>27</v>
      </c>
      <c r="D12" s="878"/>
      <c r="E12" s="878"/>
      <c r="F12" s="878"/>
      <c r="G12" s="878"/>
      <c r="H12" s="878"/>
      <c r="I12" s="878"/>
      <c r="J12" s="878"/>
    </row>
    <row r="13" spans="1:10" ht="18" customHeight="1" x14ac:dyDescent="0.15">
      <c r="A13" s="816" t="s">
        <v>45</v>
      </c>
      <c r="B13" s="816"/>
      <c r="C13" s="878" t="s">
        <v>46</v>
      </c>
      <c r="D13" s="878"/>
      <c r="E13" s="878"/>
      <c r="F13" s="878"/>
      <c r="G13" s="878"/>
      <c r="H13" s="878"/>
      <c r="I13" s="878"/>
      <c r="J13" s="878"/>
    </row>
    <row r="14" spans="1:10" ht="18" customHeight="1" x14ac:dyDescent="0.15">
      <c r="A14" s="816" t="s">
        <v>41</v>
      </c>
      <c r="B14" s="816"/>
      <c r="C14" s="878" t="s">
        <v>46</v>
      </c>
      <c r="D14" s="878"/>
      <c r="E14" s="878"/>
      <c r="F14" s="878"/>
      <c r="G14" s="878"/>
      <c r="H14" s="878"/>
      <c r="I14" s="878"/>
      <c r="J14" s="878"/>
    </row>
    <row r="15" spans="1:10" ht="18" customHeight="1" x14ac:dyDescent="0.15">
      <c r="A15" s="816" t="s">
        <v>7</v>
      </c>
      <c r="B15" s="816"/>
      <c r="C15" s="878" t="s">
        <v>29</v>
      </c>
      <c r="D15" s="878"/>
      <c r="E15" s="878"/>
      <c r="F15" s="878"/>
      <c r="G15" s="878"/>
      <c r="H15" s="878"/>
      <c r="I15" s="878"/>
      <c r="J15" s="878"/>
    </row>
    <row r="16" spans="1:10" ht="18" customHeight="1" x14ac:dyDescent="0.15">
      <c r="A16" s="20"/>
      <c r="B16" s="20"/>
      <c r="C16" s="27"/>
      <c r="D16" s="27"/>
      <c r="E16" s="27"/>
      <c r="F16" s="27"/>
      <c r="G16" s="27"/>
      <c r="H16" s="27"/>
      <c r="I16" s="27"/>
      <c r="J16" s="28" t="s">
        <v>42</v>
      </c>
    </row>
    <row r="17" spans="1:10" ht="18" customHeight="1" x14ac:dyDescent="0.15">
      <c r="A17" s="5" t="s">
        <v>120</v>
      </c>
    </row>
    <row r="18" spans="1:10" ht="18" customHeight="1" x14ac:dyDescent="0.15">
      <c r="A18" s="918" t="s">
        <v>122</v>
      </c>
      <c r="B18" s="919"/>
      <c r="C18" s="919"/>
      <c r="D18" s="919"/>
      <c r="E18" s="919"/>
      <c r="F18" s="919"/>
      <c r="G18" s="919"/>
      <c r="H18" s="919"/>
      <c r="I18" s="919"/>
      <c r="J18" s="920"/>
    </row>
    <row r="19" spans="1:10" ht="18" customHeight="1" x14ac:dyDescent="0.15">
      <c r="A19" s="921"/>
      <c r="B19" s="922"/>
      <c r="C19" s="922"/>
      <c r="D19" s="922"/>
      <c r="E19" s="922"/>
      <c r="F19" s="922"/>
      <c r="G19" s="922"/>
      <c r="H19" s="922"/>
      <c r="I19" s="922"/>
      <c r="J19" s="923"/>
    </row>
    <row r="20" spans="1:10" ht="18" customHeight="1" x14ac:dyDescent="0.15">
      <c r="A20" s="921"/>
      <c r="B20" s="922"/>
      <c r="C20" s="922"/>
      <c r="D20" s="922"/>
      <c r="E20" s="922"/>
      <c r="F20" s="922"/>
      <c r="G20" s="922"/>
      <c r="H20" s="922"/>
      <c r="I20" s="922"/>
      <c r="J20" s="923"/>
    </row>
    <row r="21" spans="1:10" ht="18" customHeight="1" x14ac:dyDescent="0.15">
      <c r="A21" s="921"/>
      <c r="B21" s="922"/>
      <c r="C21" s="922"/>
      <c r="D21" s="922"/>
      <c r="E21" s="922"/>
      <c r="F21" s="922"/>
      <c r="G21" s="922"/>
      <c r="H21" s="922"/>
      <c r="I21" s="922"/>
      <c r="J21" s="923"/>
    </row>
    <row r="22" spans="1:10" ht="18" customHeight="1" x14ac:dyDescent="0.15">
      <c r="A22" s="921"/>
      <c r="B22" s="922"/>
      <c r="C22" s="922"/>
      <c r="D22" s="922"/>
      <c r="E22" s="922"/>
      <c r="F22" s="922"/>
      <c r="G22" s="922"/>
      <c r="H22" s="922"/>
      <c r="I22" s="922"/>
      <c r="J22" s="923"/>
    </row>
    <row r="23" spans="1:10" ht="18" customHeight="1" x14ac:dyDescent="0.15">
      <c r="A23" s="921"/>
      <c r="B23" s="922"/>
      <c r="C23" s="922"/>
      <c r="D23" s="922"/>
      <c r="E23" s="922"/>
      <c r="F23" s="922"/>
      <c r="G23" s="922"/>
      <c r="H23" s="922"/>
      <c r="I23" s="922"/>
      <c r="J23" s="923"/>
    </row>
    <row r="24" spans="1:10" ht="18" customHeight="1" x14ac:dyDescent="0.15">
      <c r="A24" s="921"/>
      <c r="B24" s="922"/>
      <c r="C24" s="922"/>
      <c r="D24" s="922"/>
      <c r="E24" s="922"/>
      <c r="F24" s="922"/>
      <c r="G24" s="922"/>
      <c r="H24" s="922"/>
      <c r="I24" s="922"/>
      <c r="J24" s="923"/>
    </row>
    <row r="25" spans="1:10" ht="18" customHeight="1" x14ac:dyDescent="0.15">
      <c r="A25" s="921"/>
      <c r="B25" s="922"/>
      <c r="C25" s="922"/>
      <c r="D25" s="922"/>
      <c r="E25" s="922"/>
      <c r="F25" s="922"/>
      <c r="G25" s="922"/>
      <c r="H25" s="922"/>
      <c r="I25" s="922"/>
      <c r="J25" s="923"/>
    </row>
    <row r="26" spans="1:10" ht="18" customHeight="1" x14ac:dyDescent="0.15">
      <c r="A26" s="921"/>
      <c r="B26" s="922"/>
      <c r="C26" s="922"/>
      <c r="D26" s="922"/>
      <c r="E26" s="922"/>
      <c r="F26" s="922"/>
      <c r="G26" s="922"/>
      <c r="H26" s="922"/>
      <c r="I26" s="922"/>
      <c r="J26" s="923"/>
    </row>
    <row r="27" spans="1:10" ht="18" customHeight="1" x14ac:dyDescent="0.15">
      <c r="A27" s="921"/>
      <c r="B27" s="922"/>
      <c r="C27" s="922"/>
      <c r="D27" s="922"/>
      <c r="E27" s="922"/>
      <c r="F27" s="922"/>
      <c r="G27" s="922"/>
      <c r="H27" s="922"/>
      <c r="I27" s="922"/>
      <c r="J27" s="923"/>
    </row>
    <row r="28" spans="1:10" ht="18" customHeight="1" x14ac:dyDescent="0.15">
      <c r="A28" s="921"/>
      <c r="B28" s="922"/>
      <c r="C28" s="922"/>
      <c r="D28" s="922"/>
      <c r="E28" s="922"/>
      <c r="F28" s="922"/>
      <c r="G28" s="922"/>
      <c r="H28" s="922"/>
      <c r="I28" s="922"/>
      <c r="J28" s="923"/>
    </row>
    <row r="29" spans="1:10" ht="18" customHeight="1" x14ac:dyDescent="0.15">
      <c r="A29" s="921"/>
      <c r="B29" s="922"/>
      <c r="C29" s="922"/>
      <c r="D29" s="922"/>
      <c r="E29" s="922"/>
      <c r="F29" s="922"/>
      <c r="G29" s="922"/>
      <c r="H29" s="922"/>
      <c r="I29" s="922"/>
      <c r="J29" s="923"/>
    </row>
    <row r="30" spans="1:10" ht="18" customHeight="1" x14ac:dyDescent="0.15">
      <c r="A30" s="921"/>
      <c r="B30" s="922"/>
      <c r="C30" s="922"/>
      <c r="D30" s="922"/>
      <c r="E30" s="922"/>
      <c r="F30" s="922"/>
      <c r="G30" s="922"/>
      <c r="H30" s="922"/>
      <c r="I30" s="922"/>
      <c r="J30" s="923"/>
    </row>
    <row r="31" spans="1:10" ht="18" customHeight="1" x14ac:dyDescent="0.15">
      <c r="A31" s="921"/>
      <c r="B31" s="922"/>
      <c r="C31" s="922"/>
      <c r="D31" s="922"/>
      <c r="E31" s="922"/>
      <c r="F31" s="922"/>
      <c r="G31" s="922"/>
      <c r="H31" s="922"/>
      <c r="I31" s="922"/>
      <c r="J31" s="923"/>
    </row>
    <row r="32" spans="1:10" ht="18" customHeight="1" x14ac:dyDescent="0.15">
      <c r="A32" s="921"/>
      <c r="B32" s="922"/>
      <c r="C32" s="922"/>
      <c r="D32" s="922"/>
      <c r="E32" s="922"/>
      <c r="F32" s="922"/>
      <c r="G32" s="922"/>
      <c r="H32" s="922"/>
      <c r="I32" s="922"/>
      <c r="J32" s="923"/>
    </row>
    <row r="33" spans="1:10" ht="18" customHeight="1" x14ac:dyDescent="0.15">
      <c r="A33" s="921"/>
      <c r="B33" s="922"/>
      <c r="C33" s="922"/>
      <c r="D33" s="922"/>
      <c r="E33" s="922"/>
      <c r="F33" s="922"/>
      <c r="G33" s="922"/>
      <c r="H33" s="922"/>
      <c r="I33" s="922"/>
      <c r="J33" s="923"/>
    </row>
    <row r="34" spans="1:10" ht="18" customHeight="1" x14ac:dyDescent="0.15">
      <c r="A34" s="921"/>
      <c r="B34" s="922"/>
      <c r="C34" s="922"/>
      <c r="D34" s="922"/>
      <c r="E34" s="922"/>
      <c r="F34" s="922"/>
      <c r="G34" s="922"/>
      <c r="H34" s="922"/>
      <c r="I34" s="922"/>
      <c r="J34" s="923"/>
    </row>
    <row r="35" spans="1:10" ht="18" customHeight="1" x14ac:dyDescent="0.15">
      <c r="A35" s="921"/>
      <c r="B35" s="922"/>
      <c r="C35" s="922"/>
      <c r="D35" s="922"/>
      <c r="E35" s="922"/>
      <c r="F35" s="922"/>
      <c r="G35" s="922"/>
      <c r="H35" s="922"/>
      <c r="I35" s="922"/>
      <c r="J35" s="923"/>
    </row>
    <row r="36" spans="1:10" ht="18" customHeight="1" x14ac:dyDescent="0.15">
      <c r="A36" s="921"/>
      <c r="B36" s="922"/>
      <c r="C36" s="922"/>
      <c r="D36" s="922"/>
      <c r="E36" s="922"/>
      <c r="F36" s="922"/>
      <c r="G36" s="922"/>
      <c r="H36" s="922"/>
      <c r="I36" s="922"/>
      <c r="J36" s="923"/>
    </row>
    <row r="37" spans="1:10" ht="18" customHeight="1" x14ac:dyDescent="0.15">
      <c r="A37" s="864" t="s">
        <v>25</v>
      </c>
      <c r="B37" s="880" t="s">
        <v>33</v>
      </c>
      <c r="C37" s="880"/>
      <c r="D37" s="881" t="s">
        <v>537</v>
      </c>
      <c r="E37" s="881"/>
      <c r="F37" s="881"/>
      <c r="G37" s="881"/>
      <c r="H37" s="881"/>
      <c r="I37" s="881"/>
      <c r="J37" s="881"/>
    </row>
    <row r="38" spans="1:10" ht="18" customHeight="1" x14ac:dyDescent="0.15">
      <c r="A38" s="865"/>
      <c r="B38" s="880" t="s">
        <v>34</v>
      </c>
      <c r="C38" s="880"/>
      <c r="D38" s="881" t="s">
        <v>37</v>
      </c>
      <c r="E38" s="881"/>
      <c r="F38" s="881"/>
      <c r="G38" s="881"/>
      <c r="H38" s="881"/>
      <c r="I38" s="881"/>
      <c r="J38" s="881"/>
    </row>
    <row r="39" spans="1:10" ht="18" customHeight="1" x14ac:dyDescent="0.15">
      <c r="A39" s="865"/>
      <c r="B39" s="880" t="s">
        <v>35</v>
      </c>
      <c r="C39" s="880"/>
      <c r="D39" s="881" t="s">
        <v>24</v>
      </c>
      <c r="E39" s="881"/>
      <c r="F39" s="881"/>
      <c r="G39" s="881"/>
      <c r="H39" s="881"/>
      <c r="I39" s="881"/>
      <c r="J39" s="881"/>
    </row>
    <row r="40" spans="1:10" ht="18" customHeight="1" x14ac:dyDescent="0.15">
      <c r="A40" s="865"/>
      <c r="B40" s="880" t="s">
        <v>36</v>
      </c>
      <c r="C40" s="880"/>
      <c r="D40" s="881" t="s">
        <v>38</v>
      </c>
      <c r="E40" s="881"/>
      <c r="F40" s="881"/>
      <c r="G40" s="881"/>
      <c r="H40" s="881"/>
      <c r="I40" s="881"/>
      <c r="J40" s="881"/>
    </row>
    <row r="41" spans="1:10" ht="18" customHeight="1" x14ac:dyDescent="0.15">
      <c r="A41" s="866"/>
      <c r="B41" s="880" t="s">
        <v>39</v>
      </c>
      <c r="C41" s="880"/>
      <c r="D41" s="881" t="s">
        <v>40</v>
      </c>
      <c r="E41" s="881"/>
      <c r="F41" s="881"/>
      <c r="G41" s="881"/>
      <c r="H41" s="881"/>
      <c r="I41" s="881"/>
      <c r="J41" s="881"/>
    </row>
    <row r="43" spans="1:10" ht="18" customHeight="1" x14ac:dyDescent="0.15">
      <c r="A43" s="25" t="s">
        <v>48</v>
      </c>
      <c r="B43" s="23"/>
      <c r="C43" s="23"/>
      <c r="D43" s="23"/>
      <c r="E43" s="24"/>
      <c r="F43" s="24"/>
      <c r="G43" s="24"/>
      <c r="H43" s="24"/>
      <c r="I43" s="24"/>
      <c r="J43" s="24"/>
    </row>
    <row r="44" spans="1:10" ht="18" customHeight="1" x14ac:dyDescent="0.15">
      <c r="A44" s="757" t="s">
        <v>49</v>
      </c>
      <c r="B44" s="758"/>
      <c r="C44" s="758"/>
      <c r="D44" s="758"/>
      <c r="E44" s="758"/>
      <c r="F44" s="758"/>
      <c r="G44" s="758"/>
      <c r="H44" s="758"/>
      <c r="I44" s="758"/>
      <c r="J44" s="759"/>
    </row>
    <row r="45" spans="1:10" ht="18" customHeight="1" x14ac:dyDescent="0.15">
      <c r="A45" s="760"/>
      <c r="B45" s="761"/>
      <c r="C45" s="761"/>
      <c r="D45" s="761"/>
      <c r="E45" s="761"/>
      <c r="F45" s="761"/>
      <c r="G45" s="761"/>
      <c r="H45" s="761"/>
      <c r="I45" s="761"/>
      <c r="J45" s="762"/>
    </row>
    <row r="46" spans="1:10" ht="18" customHeight="1" x14ac:dyDescent="0.15">
      <c r="A46" s="763"/>
      <c r="B46" s="764"/>
      <c r="C46" s="764"/>
      <c r="D46" s="764"/>
      <c r="E46" s="764"/>
      <c r="F46" s="764"/>
      <c r="G46" s="764"/>
      <c r="H46" s="764"/>
      <c r="I46" s="764"/>
      <c r="J46" s="765"/>
    </row>
  </sheetData>
  <mergeCells count="34">
    <mergeCell ref="A18:J36"/>
    <mergeCell ref="A15:B15"/>
    <mergeCell ref="C15:J15"/>
    <mergeCell ref="C11:J11"/>
    <mergeCell ref="C12:J12"/>
    <mergeCell ref="A12:B12"/>
    <mergeCell ref="A13:B13"/>
    <mergeCell ref="A14:B14"/>
    <mergeCell ref="C13:J13"/>
    <mergeCell ref="C14:J14"/>
    <mergeCell ref="F1:G1"/>
    <mergeCell ref="H1:J1"/>
    <mergeCell ref="A44:J46"/>
    <mergeCell ref="A37:A41"/>
    <mergeCell ref="B37:C37"/>
    <mergeCell ref="D37:J37"/>
    <mergeCell ref="B38:C38"/>
    <mergeCell ref="D38:J38"/>
    <mergeCell ref="B39:C39"/>
    <mergeCell ref="D39:J39"/>
    <mergeCell ref="B40:C40"/>
    <mergeCell ref="D40:J40"/>
    <mergeCell ref="B41:C41"/>
    <mergeCell ref="D41:J41"/>
    <mergeCell ref="A6:C6"/>
    <mergeCell ref="D6:J6"/>
    <mergeCell ref="A8:C8"/>
    <mergeCell ref="D8:J8"/>
    <mergeCell ref="A5:C5"/>
    <mergeCell ref="D5:J5"/>
    <mergeCell ref="F2:G2"/>
    <mergeCell ref="H2:J2"/>
    <mergeCell ref="A7:C7"/>
    <mergeCell ref="D7:J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16</vt:i4>
      </vt:variant>
    </vt:vector>
  </HeadingPairs>
  <TitlesOfParts>
    <vt:vector size="35" baseType="lpstr">
      <vt:lpstr>計画書の流れ</vt:lpstr>
      <vt:lpstr>様式１　速報</vt:lpstr>
      <vt:lpstr>様式２　現地調査員連絡表</vt:lpstr>
      <vt:lpstr>様式３　農場１（鶏）</vt:lpstr>
      <vt:lpstr>様式３　農場１（牛豚）</vt:lpstr>
      <vt:lpstr>様式４　農場２</vt:lpstr>
      <vt:lpstr>様式５　CZ</vt:lpstr>
      <vt:lpstr>様式６　集会場</vt:lpstr>
      <vt:lpstr>様式７　埋却地</vt:lpstr>
      <vt:lpstr>様式８　消毒Ｐ</vt:lpstr>
      <vt:lpstr>様式９　名簿</vt:lpstr>
      <vt:lpstr>様式１０　動員数様式</vt:lpstr>
      <vt:lpstr>様式１0　動員数（例）</vt:lpstr>
      <vt:lpstr>様式１１　タイムスケジュール</vt:lpstr>
      <vt:lpstr>様式１１　タイムスケジュール (例)</vt:lpstr>
      <vt:lpstr>様式１２　防疫資材</vt:lpstr>
      <vt:lpstr>様式１２　防疫資材（例）</vt:lpstr>
      <vt:lpstr>様式１3　計画書鑑</vt:lpstr>
      <vt:lpstr>様式14　自己申告表</vt:lpstr>
      <vt:lpstr>'様式１　速報'!Print_Area</vt:lpstr>
      <vt:lpstr>'様式１0　動員数（例）'!Print_Area</vt:lpstr>
      <vt:lpstr>'様式１０　動員数様式'!Print_Area</vt:lpstr>
      <vt:lpstr>'様式１２　防疫資材'!Print_Area</vt:lpstr>
      <vt:lpstr>'様式１２　防疫資材（例）'!Print_Area</vt:lpstr>
      <vt:lpstr>'様式１3　計画書鑑'!Print_Area</vt:lpstr>
      <vt:lpstr>'様式14　自己申告表'!Print_Area</vt:lpstr>
      <vt:lpstr>'様式２　現地調査員連絡表'!Print_Area</vt:lpstr>
      <vt:lpstr>'様式３　農場１（牛豚）'!Print_Area</vt:lpstr>
      <vt:lpstr>'様式３　農場１（鶏）'!Print_Area</vt:lpstr>
      <vt:lpstr>'様式４　農場２'!Print_Area</vt:lpstr>
      <vt:lpstr>'様式５　CZ'!Print_Area</vt:lpstr>
      <vt:lpstr>'様式６　集会場'!Print_Area</vt:lpstr>
      <vt:lpstr>'様式７　埋却地'!Print_Area</vt:lpstr>
      <vt:lpstr>'様式８　消毒Ｐ'!Print_Area</vt:lpstr>
      <vt:lpstr>'様式９　名簿'!Print_Area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2015-10-22T03:06:53Z</cp:lastPrinted>
  <dcterms:created xsi:type="dcterms:W3CDTF">2011-04-25T04:14:02Z</dcterms:created>
  <dcterms:modified xsi:type="dcterms:W3CDTF">2015-10-22T03:07:55Z</dcterms:modified>
</cp:coreProperties>
</file>