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BW35" i="9"/>
  <c r="BW36" i="9" s="1"/>
  <c r="BW37" i="9" s="1"/>
  <c r="BW38" i="9" s="1"/>
  <c r="BW39" i="9" s="1"/>
  <c r="BW40" i="9" s="1"/>
  <c r="BW41" i="9" s="1"/>
  <c r="BW42" i="9" s="1"/>
  <c r="AM35" i="9"/>
  <c r="BW34" i="9"/>
  <c r="CO34" i="9" s="1"/>
  <c r="CO35" i="9" s="1"/>
  <c r="CO36" i="9" s="1"/>
  <c r="CO37" i="9" s="1"/>
  <c r="C34" i="9"/>
  <c r="U34" i="9" l="1"/>
  <c r="U35" i="9" s="1"/>
  <c r="U36" i="9" s="1"/>
  <c r="U37" i="9" s="1"/>
  <c r="AM34" i="9"/>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<sst xmlns="http://schemas.openxmlformats.org/spreadsheetml/2006/main" count="1023" uniqueCount="566">
  <si>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</si>
  <si>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</si>
  <si>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</si>
  <si>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</si>
  <si>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</si>
  <si>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</si>
  <si>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</si>
  <si>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</si>
  <si>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</si>
  <si>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</si>
  <si>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</si>
  <si>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</si>
  <si>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</si>
  <si>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</si>
  <si>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</si>
  <si>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</si>
  <si>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</si>
  <si>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</si>
  <si>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</si>
  <si>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</si>
  <si>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</si>
  <si>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</si>
  <si>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</si>
  <si>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</si>
  <si>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</si>
  <si>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</si>
  <si>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</si>
  <si>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</si>
  <si>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</si>
  <si>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</si>
  <si>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</si>
  <si>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</si>
  <si>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</si>
  <si>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</si>
  <si>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</si>
  <si>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</si>
  <si>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</si>
  <si>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</si>
  <si>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</si>
  <si>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</si>
  <si>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</si>
  <si>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</si>
  <si>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</si>
  <si>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</si>
  <si>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</si>
  <si>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</si>
  <si>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</si>
  <si>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</si>
  <si>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</si>
  <si>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</si>
  <si>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</si>
  <si>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</si>
  <si>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</si>
  <si>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</si>
  <si>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</si>
  <si>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</si>
  <si>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</si>
  <si>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</si>
  <si>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</si>
  <si>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</si>
  <si>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</si>
  <si>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</si>
  <si>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</si>
  <si>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</si>
  <si>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</si>
  <si>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</si>
  <si>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</si>
  <si>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</si>
  <si>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</si>
  <si>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</si>
  <si>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</si>
  <si>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</si>
  <si>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</si>
  <si>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</si>
  <si>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</si>
  <si>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</si>
  <si>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</si>
  <si>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</si>
  <si>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</si>
  <si>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</si>
  <si>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</si>
  <si>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</si>
  <si>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</si>
  <si>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</si>
  <si>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</si>
  <si>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</si>
  <si>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</si>
  <si>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</si>
  <si>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</si>
  <si>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</si>
  <si>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</si>
  <si>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</si>
  <si>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</si>
  <si>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</si>
  <si>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</si>
  <si>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</si>
  <si>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</si>
  <si>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</si>
  <si>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</si>
  <si>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</si>
  <si>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</si>
  <si>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</si>
  <si>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</si>
  <si>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</si>
  <si>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</si>
  <si>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</si>
  <si>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</si>
  <si>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</si>
  <si>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</si>
  <si>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</si>
  <si>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</si>
  <si>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</si>
  <si>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</si>
  <si>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</si>
  <si>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</si>
  <si>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</si>
  <si>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</si>
  <si>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</si>
  <si>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</si>
  <si>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</si>
  <si>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</si>
  <si>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</si>
  <si>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</si>
  <si>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</si>
  <si>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</si>
  <si>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</si>
  <si>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</si>
  <si>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</si>
  <si>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</si>
  <si>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</si>
  <si>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</si>
  <si>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</si>
  <si>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</si>
  <si>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</si>
  <si>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</si>
  <si>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</si>
  <si>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</si>
  <si>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</si>
  <si>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</si>
  <si>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</si>
  <si>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</si>
  <si>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</si>
  <si>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</si>
  <si>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</si>
  <si>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</si>
  <si>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</si>
  <si>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</si>
  <si>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</si>
  <si>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</si>
  <si>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</si>
  <si>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</si>
  <si>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</si>
  <si>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</si>
  <si>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</si>
  <si>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</si>
  <si>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</si>
  <si>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</si>
  <si>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</si>
  <si>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</si>
  <si>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</si>
  <si>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</si>
  <si>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</si>
  <si>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</si>
  <si>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</si>
  <si>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</si>
  <si>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</si>
  <si>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</si>
  <si>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</si>
  <si>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</si>
  <si>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</si>
  <si>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</si>
  <si>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</si>
  <si>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</si>
  <si>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</si>
  <si>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</si>
  <si>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</si>
  <si>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</si>
  <si>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</si>
  <si>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</si>
  <si>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</si>
  <si>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</si>
  <si>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</si>
  <si>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</si>
  <si>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</si>
  <si>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</si>
  <si>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</si>
  <si>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</si>
  <si>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</si>
  <si>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</si>
  <si>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</si>
  <si>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</si>
  <si>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</si>
  <si>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</si>
  <si>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</si>
  <si>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</si>
  <si>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大分県別府市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</si>
  <si>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</si>
  <si>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</si>
  <si>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</si>
  <si>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</si>
  <si>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</si>
  <si>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</si>
  <si>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</si>
  <si>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</si>
  <si>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</si>
  <si>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</si>
  <si>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</si>
  <si>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</si>
  <si>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</si>
  <si>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</si>
  <si>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</si>
  <si>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</si>
  <si>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</si>
  <si>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</si>
  <si>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</si>
  <si>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</si>
  <si>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</si>
  <si>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</si>
  <si>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</si>
  <si>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</si>
  <si>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</si>
  <si>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</si>
  <si>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</si>
  <si>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</si>
  <si>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</si>
  <si>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</si>
  <si>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</si>
  <si>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</si>
  <si>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</si>
  <si>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</si>
  <si>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</si>
  <si>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</si>
  <si>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</si>
  <si>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</si>
  <si>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</si>
  <si>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</si>
  <si>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</si>
  <si>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</si>
  <si>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</si>
  <si>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</si>
  <si>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</si>
  <si>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</si>
  <si>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</si>
  <si>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</si>
  <si>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</si>
  <si>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</si>
  <si>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</si>
  <si>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</si>
  <si>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</si>
  <si>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</si>
  <si>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</si>
  <si>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</si>
  <si>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</si>
  <si>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</si>
  <si>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</si>
  <si>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</si>
  <si>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</si>
  <si>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</si>
  <si>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</si>
  <si>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</si>
  <si>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</si>
  <si>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</si>
  <si>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</si>
  <si>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</si>
  <si>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</si>
  <si>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</si>
  <si>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</si>
  <si>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</si>
  <si>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</si>
  <si>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</si>
  <si>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</si>
  <si>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</si>
  <si>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</si>
  <si>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</si>
  <si>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</si>
  <si>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</si>
  <si>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</si>
  <si>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</si>
  <si>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</si>
  <si>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</si>
  <si>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</si>
  <si>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</si>
  <si>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</si>
  <si>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</si>
  <si>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</si>
  <si>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</si>
  <si>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</si>
  <si>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</si>
  <si>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</si>
  <si>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</si>
  <si>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</si>
  <si>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</si>
  <si>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</si>
  <si>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</si>
  <si>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</si>
  <si>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</si>
  <si>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</si>
  <si>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</si>
  <si>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</si>
  <si>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</si>
  <si>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</si>
  <si>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</si>
  <si>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</si>
  <si>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</si>
  <si>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</si>
  <si>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</si>
  <si>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</si>
  <si>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</si>
  <si>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</si>
  <si>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</si>
  <si>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</si>
  <si>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</si>
  <si>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</si>
  <si>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</si>
  <si>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</si>
  <si>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</si>
  <si>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</si>
  <si>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</si>
  <si>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</si>
  <si>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</si>
  <si>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</si>
  <si>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</si>
  <si>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</si>
  <si>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</si>
  <si>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</si>
  <si>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</si>
  <si>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</si>
  <si>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</si>
  <si>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</si>
  <si>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</si>
  <si>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</si>
  <si>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</si>
  <si>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</si>
  <si>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</si>
  <si>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</si>
  <si>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</si>
  <si>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</si>
  <si>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</si>
  <si>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</si>
  <si>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</si>
  <si>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</si>
  <si>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</si>
  <si>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</si>
  <si>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</si>
  <si>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</si>
  <si>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</si>
  <si>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大分県別府市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</si>
  <si>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</si>
  <si>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</si>
  <si>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</si>
  <si>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</si>
  <si>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</si>
  <si>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</si>
  <si>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</si>
  <si>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</si>
  <si>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</si>
  <si>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</si>
  <si>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</si>
  <si>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</si>
  <si>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</si>
  <si>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</si>
  <si>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</si>
  <si>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</si>
  <si>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</si>
  <si>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</si>
  <si>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</si>
  <si>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</si>
  <si>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</si>
  <si>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</si>
  <si>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</si>
  <si>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</si>
  <si>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</si>
  <si>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</si>
  <si>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</si>
  <si>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</si>
  <si>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</si>
  <si>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</si>
  <si>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</si>
  <si>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</si>
  <si>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</si>
  <si>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</si>
  <si>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</si>
  <si>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</si>
  <si>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</si>
  <si>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</si>
  <si>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競輪事業特別会計</t>
    <phoneticPr fontId="5"/>
  </si>
  <si>
    <t>水道事業会計</t>
    <phoneticPr fontId="5"/>
  </si>
  <si>
    <t>公共下水道事業特別会計</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</si>
  <si>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</si>
  <si>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</si>
  <si>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</si>
  <si>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</si>
  <si>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</si>
  <si>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</si>
  <si>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</si>
  <si>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</si>
  <si>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</si>
  <si>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</si>
  <si>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</si>
  <si>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</si>
  <si>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</si>
  <si>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</si>
  <si>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</si>
  <si>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</si>
  <si>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</si>
  <si>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</si>
  <si>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</si>
  <si>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</si>
  <si>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</si>
  <si>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</si>
  <si>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</si>
  <si>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</si>
  <si>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</si>
  <si>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</si>
  <si>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</si>
  <si>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</si>
  <si>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</si>
  <si>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</si>
  <si>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</si>
  <si>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</si>
  <si>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</si>
  <si>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</si>
  <si>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</si>
  <si>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</si>
  <si>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</si>
  <si>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</si>
  <si>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</si>
  <si>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</si>
  <si>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</si>
  <si>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</si>
  <si>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</si>
  <si>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</si>
  <si>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</si>
  <si>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</si>
  <si>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</si>
  <si>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</si>
  <si>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</si>
  <si>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</si>
  <si>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</si>
  <si>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</si>
  <si>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</si>
  <si>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</si>
  <si>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</si>
  <si>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</si>
  <si>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</si>
  <si>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</si>
  <si>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</si>
  <si>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</si>
  <si>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</si>
  <si>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</si>
  <si>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</si>
  <si>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</si>
  <si>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</si>
  <si>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</si>
  <si>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</si>
  <si>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</si>
  <si>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</si>
  <si>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</si>
  <si>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</si>
  <si>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</si>
  <si>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</si>
  <si>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</si>
  <si>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</si>
  <si>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</si>
  <si>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</si>
  <si>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</si>
  <si>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</si>
  <si>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</si>
  <si>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</si>
  <si>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</si>
  <si>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</si>
  <si>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</si>
  <si>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</si>
  <si>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</si>
  <si>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</si>
  <si>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</si>
  <si>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</si>
  <si>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</si>
  <si>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</si>
  <si>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</si>
  <si>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</si>
  <si>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</si>
  <si>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</si>
  <si>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</si>
  <si>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</si>
  <si>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</si>
  <si>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</si>
  <si>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</si>
  <si>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</si>
  <si>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</si>
  <si>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</si>
  <si>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</si>
  <si>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</si>
  <si>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</si>
  <si>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</si>
  <si>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</si>
  <si>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</si>
  <si>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</si>
  <si>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</si>
  <si>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</si>
  <si>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</si>
  <si>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</si>
  <si>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</si>
  <si>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</si>
  <si>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</si>
  <si>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</si>
  <si>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</si>
  <si>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</si>
  <si>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</si>
  <si>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</si>
  <si>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</si>
  <si>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</si>
  <si>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</si>
  <si>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</si>
  <si>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</si>
  <si>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</si>
  <si>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</si>
  <si>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</si>
  <si>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</si>
  <si>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</si>
  <si>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</si>
  <si>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</si>
  <si>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</si>
  <si>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</si>
  <si>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</si>
  <si>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</si>
  <si>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</si>
  <si>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</si>
  <si>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国民健康保険事業特別会計</t>
  </si>
  <si>
    <t>▲ 1.30</t>
  </si>
  <si>
    <t>▲ 0.79</t>
  </si>
  <si>
    <t>▲ 0.61</t>
  </si>
  <si>
    <t>▲ 0.30</t>
  </si>
  <si>
    <t>水道事業会計</t>
  </si>
  <si>
    <t>競輪事業特別会計</t>
  </si>
  <si>
    <t>一般会計</t>
  </si>
  <si>
    <t>公共下水道事業特別会計</t>
  </si>
  <si>
    <t>介護保険事業特別会計</t>
  </si>
  <si>
    <t>後期高齢者医療特別会計</t>
  </si>
  <si>
    <t>公共用地先行取得事業特別会計</t>
  </si>
  <si>
    <t>その他会計（赤字）</t>
  </si>
  <si>
    <t>その他会計（黒字）</t>
  </si>
  <si>
    <t>基金から405百万円繰入</t>
    <rPh sb="0" eb="2">
      <t>キキン</t>
    </rPh>
    <rPh sb="7" eb="10">
      <t>ヒャクマンエン</t>
    </rPh>
    <rPh sb="10" eb="12">
      <t>クリイレ</t>
    </rPh>
    <phoneticPr fontId="2"/>
  </si>
  <si>
    <t>-</t>
    <phoneticPr fontId="5"/>
  </si>
  <si>
    <t>-</t>
    <phoneticPr fontId="2"/>
  </si>
  <si>
    <t>法適用企業</t>
    <phoneticPr fontId="5"/>
  </si>
  <si>
    <t>法非適用企業</t>
    <phoneticPr fontId="5"/>
  </si>
  <si>
    <t>一般財団法人別府市綜合振興センター</t>
    <rPh sb="0" eb="2">
      <t>イッパン</t>
    </rPh>
    <rPh sb="2" eb="4">
      <t>ザイダン</t>
    </rPh>
    <rPh sb="4" eb="6">
      <t>ホウジン</t>
    </rPh>
    <rPh sb="6" eb="9">
      <t>ベップシ</t>
    </rPh>
    <rPh sb="9" eb="11">
      <t>ソウゴウ</t>
    </rPh>
    <rPh sb="11" eb="13">
      <t>シンコウ</t>
    </rPh>
    <phoneticPr fontId="5"/>
  </si>
  <si>
    <t>一般財団法人大分県東部勤労者福祉サービスセンター</t>
    <rPh sb="0" eb="2">
      <t>イッパン</t>
    </rPh>
    <rPh sb="2" eb="4">
      <t>ザイダン</t>
    </rPh>
    <rPh sb="4" eb="6">
      <t>ホウジン</t>
    </rPh>
    <rPh sb="6" eb="9">
      <t>オオイタケン</t>
    </rPh>
    <rPh sb="9" eb="11">
      <t>トウブ</t>
    </rPh>
    <rPh sb="11" eb="14">
      <t>キンロウシャ</t>
    </rPh>
    <rPh sb="14" eb="16">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</si>
  <si>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</si>
  <si>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</si>
  <si>
    <t>大分県交通災害共済組合（交通災害共済事業会計）</t>
    <rPh sb="0" eb="2">
      <t>オオイタ</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</si>
  <si>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</si>
  <si>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別杵速見地域広域市町村圏事務組合（一般会計）</t>
    <rPh sb="0" eb="16">
      <t>ベッキ</t>
    </rPh>
    <rPh sb="17" eb="19">
      <t>イッパン</t>
    </rPh>
    <rPh sb="19" eb="21">
      <t>カイケイ</t>
    </rPh>
    <phoneticPr fontId="5"/>
  </si>
  <si>
    <t>基金から1百万円繰入</t>
    <phoneticPr fontId="2"/>
  </si>
  <si>
    <t>別杵速見地域広域市町村圏事務組合（秋草葬斎場事業特別会計）</t>
    <rPh sb="0" eb="16">
      <t>ベッキ</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</si>
  <si>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6">
      <t>ベッキ</t>
    </rPh>
    <rPh sb="17" eb="18">
      <t>フジ</t>
    </rPh>
    <rPh sb="19" eb="20">
      <t>タニ</t>
    </rPh>
    <rPh sb="20" eb="22">
      <t>セイソウ</t>
    </rPh>
    <rPh sb="26" eb="28">
      <t>ジギョウ</t>
    </rPh>
    <rPh sb="28" eb="30">
      <t>トクベツ</t>
    </rPh>
    <rPh sb="30" eb="32">
      <t>カイケイ</t>
    </rPh>
    <phoneticPr fontId="5"/>
  </si>
  <si>
    <t>基金から300百万円繰入</t>
    <phoneticPr fontId="2"/>
  </si>
  <si>
    <t>別杵速見地域広域市町村圏事務組合（介護認定審査会事業特別会計）</t>
    <rPh sb="0" eb="16">
      <t>ベッキ</t>
    </rPh>
    <rPh sb="17" eb="19">
      <t>カイゴ</t>
    </rPh>
    <rPh sb="19" eb="21">
      <t>ニンテイ</t>
    </rPh>
    <rPh sb="21" eb="24">
      <t>シンサカイ</t>
    </rPh>
    <rPh sb="24" eb="26">
      <t>ジギョウ</t>
    </rPh>
    <rPh sb="26" eb="28">
      <t>トクベツ</t>
    </rPh>
    <rPh sb="28" eb="30">
      <t>カイケイ</t>
    </rPh>
    <phoneticPr fontId="5"/>
  </si>
  <si>
    <t>別杵速見地域広域市町村圏事務組合（普通会計）</t>
    <rPh sb="0" eb="16">
      <t>ベッキ</t>
    </rPh>
    <rPh sb="17" eb="19">
      <t>フツウ</t>
    </rPh>
    <rPh sb="19" eb="21">
      <t>カイケイ</t>
    </rPh>
    <phoneticPr fontId="5"/>
  </si>
  <si>
    <t>基金から301百万円繰入</t>
    <rPh sb="0" eb="2">
      <t>キキン</t>
    </rPh>
    <rPh sb="7" eb="10">
      <t>ヒャクマンエン</t>
    </rPh>
    <rPh sb="10" eb="11">
      <t>ク</t>
    </rPh>
    <rPh sb="11" eb="12">
      <t>イ</t>
    </rPh>
    <phoneticPr fontId="2"/>
  </si>
  <si>
    <t>大分県市町村会館管理組合</t>
    <rPh sb="0" eb="2">
      <t>オオイタ</t>
    </rPh>
    <rPh sb="2" eb="3">
      <t>ケン</t>
    </rPh>
    <rPh sb="3" eb="6">
      <t>シチョウソン</t>
    </rPh>
    <rPh sb="6" eb="8">
      <t>カイカン</t>
    </rPh>
    <rPh sb="8" eb="10">
      <t>カンリ</t>
    </rPh>
    <rPh sb="10" eb="12">
      <t>クミアイ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</si>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</sst>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36461</c:v>
                </c:pt>
                <c:pt idx="1">
                  <c:v>36294</c:v>
                </c:pt>
                <c:pt idx="2">
                  <c:v>25268</c:v>
                </c:pt>
                <c:pt idx="3">
                  <c:v>29138</c:v>
                </c:pt>
                <c:pt idx="4">
                  <c:v>41025</c:v>
                </c:pt>
              </c:numCache>
            </c:numRef>
          </c:val>
          <c:smooth val="0"/>
        </c:ser>
        <c:dLbls>
          <c:showLegendKey val="0"/>
          <c:showVal val="0"/>
          <c:showCatName val="0"/>
          <c:showSerName val="0"/>
          <c:showPercent val="0"/>
          <c:showBubbleSize val="0"/>
        </c:dLbls>
        <c:marker val="1"/>
        <c:smooth val="0"/>
        <c:axId val="100731136"/>
        <c:axId val="100733312"/>
      </c:lineChart>
      <c:catAx>
        <c:axId val="10073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33312"/>
        <c:crosses val="autoZero"/>
        <c:auto val="1"/>
        <c:lblAlgn val="ctr"/>
        <c:lblOffset val="100"/>
        <c:tickLblSkip val="1"/>
        <c:tickMarkSkip val="1"/>
        <c:noMultiLvlLbl val="0"/>
      </c:catAx>
      <c:valAx>
        <c:axId val="1007333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3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3.09</c:v>
                </c:pt>
                <c:pt idx="1">
                  <c:v>4.58</c:v>
                </c:pt>
                <c:pt idx="2">
                  <c:v>1.95</c:v>
                </c:pt>
                <c:pt idx="3">
                  <c:v>2.89</c:v>
                </c:pt>
                <c:pt idx="4">
                  <c:v>1.64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25.04</c:v>
                </c:pt>
                <c:pt idx="1">
                  <c:v>27.24</c:v>
                </c:pt>
                <c:pt idx="2">
                  <c:v>30.76</c:v>
                </c:pt>
                <c:pt idx="3">
                  <c:v>30.41</c:v>
                </c:pt>
                <c:pt idx="4">
                  <c:v>31.98</c:v>
                </c:pt>
              </c:numCache>
            </c:numRef>
          </c:val>
        </c:ser>
        <c:dLbls>
          <c:showLegendKey val="0"/>
          <c:showVal val="0"/>
          <c:showCatName val="0"/>
          <c:showSerName val="0"/>
          <c:showPercent val="0"/>
          <c:showBubbleSize val="0"/>
        </c:dLbls>
        <c:gapWidth val="250"/>
        <c:overlap val="100"/>
        <c:axId val="132860928"/>
        <c:axId val="13286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c:v>
                </c:pt>
                <c:pt idx="1">
                  <c:v>3.94</c:v>
                </c:pt>
                <c:pt idx="2">
                  <c:v>0.95</c:v>
                </c:pt>
                <c:pt idx="3">
                  <c:v>1.17</c:v>
                </c:pt>
                <c:pt idx="4">
                  <c:v>0.24</c:v>
                </c:pt>
              </c:numCache>
            </c:numRef>
          </c:val>
          <c:smooth val="0"/>
        </c:ser>
        <c:dLbls>
          <c:showLegendKey val="0"/>
          <c:showVal val="0"/>
          <c:showCatName val="0"/>
          <c:showSerName val="0"/>
          <c:showPercent val="0"/>
          <c:showBubbleSize val="0"/>
        </c:dLbls>
        <c:marker val="1"/>
        <c:smooth val="0"/>
        <c:axId val="132860928"/>
        <c:axId val="132863104"/>
      </c:lineChart>
      <c:catAx>
        <c:axId val="1328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863104"/>
        <c:crosses val="autoZero"/>
        <c:auto val="1"/>
        <c:lblAlgn val="ctr"/>
        <c:lblOffset val="100"/>
        <c:tickLblSkip val="1"/>
        <c:tickMarkSkip val="1"/>
        <c:noMultiLvlLbl val="0"/>
      </c:catAx>
      <c:valAx>
        <c:axId val="13286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6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0.46</c:v>
                </c:pt>
                <c:pt idx="4">
                  <c:v>#N/A</c:v>
                </c:pt>
                <c:pt idx="5">
                  <c:v>0.28999999999999998</c:v>
                </c:pt>
                <c:pt idx="6">
                  <c:v>#N/A</c:v>
                </c:pt>
                <c:pt idx="7">
                  <c:v>0.52</c:v>
                </c:pt>
                <c:pt idx="8">
                  <c:v>#N/A</c:v>
                </c:pt>
                <c:pt idx="9">
                  <c:v>0.34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0.62</c:v>
                </c:pt>
                <c:pt idx="2">
                  <c:v>#N/A</c:v>
                </c:pt>
                <c:pt idx="3">
                  <c:v>0.81</c:v>
                </c:pt>
                <c:pt idx="4">
                  <c:v>#N/A</c:v>
                </c:pt>
                <c:pt idx="5">
                  <c:v>0.86</c:v>
                </c:pt>
                <c:pt idx="6">
                  <c:v>#N/A</c:v>
                </c:pt>
                <c:pt idx="7">
                  <c:v>0.93</c:v>
                </c:pt>
                <c:pt idx="8">
                  <c:v>#N/A</c:v>
                </c:pt>
                <c:pt idx="9">
                  <c:v>0.6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3.09</c:v>
                </c:pt>
                <c:pt idx="2">
                  <c:v>#N/A</c:v>
                </c:pt>
                <c:pt idx="3">
                  <c:v>4.57</c:v>
                </c:pt>
                <c:pt idx="4">
                  <c:v>#N/A</c:v>
                </c:pt>
                <c:pt idx="5">
                  <c:v>1.94</c:v>
                </c:pt>
                <c:pt idx="6">
                  <c:v>#N/A</c:v>
                </c:pt>
                <c:pt idx="7">
                  <c:v>2.89</c:v>
                </c:pt>
                <c:pt idx="8">
                  <c:v>#N/A</c:v>
                </c:pt>
                <c:pt idx="9">
                  <c:v>1.64</c:v>
                </c:pt>
              </c:numCache>
            </c:numRef>
          </c:val>
        </c:ser>
        <c:ser>
          <c:idx val="7"/>
          <c:order val="7"/>
          <c:tx>
            <c:strRef>
              <c:f>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2.64</c:v>
                </c:pt>
                <c:pt idx="2">
                  <c:v>#N/A</c:v>
                </c:pt>
                <c:pt idx="3">
                  <c:v>3.33</c:v>
                </c:pt>
                <c:pt idx="4">
                  <c:v>#N/A</c:v>
                </c:pt>
                <c:pt idx="5">
                  <c:v>3.31</c:v>
                </c:pt>
                <c:pt idx="6">
                  <c:v>#N/A</c:v>
                </c:pt>
                <c:pt idx="7">
                  <c:v>3.84</c:v>
                </c:pt>
                <c:pt idx="8">
                  <c:v>#N/A</c:v>
                </c:pt>
                <c:pt idx="9">
                  <c:v>2.44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8.2200000000000006</c:v>
                </c:pt>
                <c:pt idx="2">
                  <c:v>#N/A</c:v>
                </c:pt>
                <c:pt idx="3">
                  <c:v>9.01</c:v>
                </c:pt>
                <c:pt idx="4">
                  <c:v>#N/A</c:v>
                </c:pt>
                <c:pt idx="5">
                  <c:v>8.93</c:v>
                </c:pt>
                <c:pt idx="6">
                  <c:v>#N/A</c:v>
                </c:pt>
                <c:pt idx="7">
                  <c:v>7.91</c:v>
                </c:pt>
                <c:pt idx="8">
                  <c:v>#N/A</c:v>
                </c:pt>
                <c:pt idx="9">
                  <c:v>6.49</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1.3</c:v>
                </c:pt>
                <c:pt idx="1">
                  <c:v>#N/A</c:v>
                </c:pt>
                <c:pt idx="2">
                  <c:v>0.79</c:v>
                </c:pt>
                <c:pt idx="3">
                  <c:v>#N/A</c:v>
                </c:pt>
                <c:pt idx="4">
                  <c:v>0.61</c:v>
                </c:pt>
                <c:pt idx="5">
                  <c:v>#N/A</c:v>
                </c:pt>
                <c:pt idx="6">
                  <c:v>#N/A</c:v>
                </c:pt>
                <c:pt idx="7">
                  <c:v>0.05</c:v>
                </c:pt>
                <c:pt idx="8">
                  <c:v>0.3</c:v>
                </c:pt>
                <c:pt idx="9">
                  <c:v>#N/A</c:v>
                </c:pt>
              </c:numCache>
            </c:numRef>
          </c:val>
        </c:ser>
        <c:dLbls>
          <c:showLegendKey val="0"/>
          <c:showVal val="0"/>
          <c:showCatName val="0"/>
          <c:showSerName val="0"/>
          <c:showPercent val="0"/>
          <c:showBubbleSize val="0"/>
        </c:dLbls>
        <c:gapWidth val="150"/>
        <c:overlap val="100"/>
        <c:axId val="137933952"/>
        <c:axId val="137935488"/>
      </c:barChart>
      <c:catAx>
        <c:axId val="1379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35488"/>
        <c:crosses val="autoZero"/>
        <c:auto val="1"/>
        <c:lblAlgn val="ctr"/>
        <c:lblOffset val="100"/>
        <c:tickLblSkip val="1"/>
        <c:tickMarkSkip val="1"/>
        <c:noMultiLvlLbl val="0"/>
      </c:catAx>
      <c:valAx>
        <c:axId val="1379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3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2637</c:v>
                </c:pt>
                <c:pt idx="5">
                  <c:v>2699</c:v>
                </c:pt>
                <c:pt idx="8">
                  <c:v>2783</c:v>
                </c:pt>
                <c:pt idx="11">
                  <c:v>2898</c:v>
                </c:pt>
                <c:pt idx="14">
                  <c:v>3026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35</c:v>
                </c:pt>
                <c:pt idx="6">
                  <c:v>23</c:v>
                </c:pt>
                <c:pt idx="9">
                  <c:v>15</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216</c:v>
                </c:pt>
                <c:pt idx="3">
                  <c:v>217</c:v>
                </c:pt>
                <c:pt idx="6">
                  <c:v>209</c:v>
                </c:pt>
                <c:pt idx="9">
                  <c:v>211</c:v>
                </c:pt>
                <c:pt idx="12">
                  <c:v>234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3114</c:v>
                </c:pt>
                <c:pt idx="3">
                  <c:v>3276</c:v>
                </c:pt>
                <c:pt idx="6">
                  <c:v>3199</c:v>
                </c:pt>
                <c:pt idx="9">
                  <c:v>3183</c:v>
                </c:pt>
                <c:pt idx="12">
                  <c:v>3241</c:v>
                </c:pt>
              </c:numCache>
            </c:numRef>
          </c:val>
        </c:ser>
        <c:dLbls>
          <c:showLegendKey val="0"/>
          <c:showVal val="0"/>
          <c:showCatName val="0"/>
          <c:showSerName val="0"/>
          <c:showPercent val="0"/>
          <c:showBubbleSize val="0"/>
        </c:dLbls>
        <c:gapWidth val="100"/>
        <c:overlap val="100"/>
        <c:axId val="143086336"/>
        <c:axId val="14308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729</c:v>
                </c:pt>
                <c:pt idx="2">
                  <c:v>#N/A</c:v>
                </c:pt>
                <c:pt idx="3">
                  <c:v>#N/A</c:v>
                </c:pt>
                <c:pt idx="4">
                  <c:v>829</c:v>
                </c:pt>
                <c:pt idx="5">
                  <c:v>#N/A</c:v>
                </c:pt>
                <c:pt idx="6">
                  <c:v>#N/A</c:v>
                </c:pt>
                <c:pt idx="7">
                  <c:v>648</c:v>
                </c:pt>
                <c:pt idx="8">
                  <c:v>#N/A</c:v>
                </c:pt>
                <c:pt idx="9">
                  <c:v>#N/A</c:v>
                </c:pt>
                <c:pt idx="10">
                  <c:v>511</c:v>
                </c:pt>
                <c:pt idx="11">
                  <c:v>#N/A</c:v>
                </c:pt>
                <c:pt idx="12">
                  <c:v>#N/A</c:v>
                </c:pt>
                <c:pt idx="13">
                  <c:v>480</c:v>
                </c:pt>
                <c:pt idx="14">
                  <c:v>#N/A</c:v>
                </c:pt>
              </c:numCache>
            </c:numRef>
          </c:val>
          <c:smooth val="0"/>
        </c:ser>
        <c:dLbls>
          <c:showLegendKey val="0"/>
          <c:showVal val="0"/>
          <c:showCatName val="0"/>
          <c:showSerName val="0"/>
          <c:showPercent val="0"/>
          <c:showBubbleSize val="0"/>
        </c:dLbls>
        <c:marker val="1"/>
        <c:smooth val="0"/>
        <c:axId val="143086336"/>
        <c:axId val="143088256"/>
      </c:lineChart>
      <c:catAx>
        <c:axId val="1430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088256"/>
        <c:crosses val="autoZero"/>
        <c:auto val="1"/>
        <c:lblAlgn val="ctr"/>
        <c:lblOffset val="100"/>
        <c:tickLblSkip val="1"/>
        <c:tickMarkSkip val="1"/>
        <c:noMultiLvlLbl val="0"/>
      </c:catAx>
      <c:valAx>
        <c:axId val="14308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8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24218</c:v>
                </c:pt>
                <c:pt idx="5">
                  <c:v>25224</c:v>
                </c:pt>
                <c:pt idx="8">
                  <c:v>27368</c:v>
                </c:pt>
                <c:pt idx="11">
                  <c:v>29519</c:v>
                </c:pt>
                <c:pt idx="14">
                  <c:v>30810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7052</c:v>
                </c:pt>
                <c:pt idx="5">
                  <c:v>7001</c:v>
                </c:pt>
                <c:pt idx="8">
                  <c:v>7949</c:v>
                </c:pt>
                <c:pt idx="11">
                  <c:v>7585</c:v>
                </c:pt>
                <c:pt idx="14">
                  <c:v>7119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11121</c:v>
                </c:pt>
                <c:pt idx="5">
                  <c:v>11652</c:v>
                </c:pt>
                <c:pt idx="8">
                  <c:v>12610</c:v>
                </c:pt>
                <c:pt idx="11">
                  <c:v>12519</c:v>
                </c:pt>
                <c:pt idx="14">
                  <c:v>13412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132</c:v>
                </c:pt>
                <c:pt idx="3">
                  <c:v>8</c:v>
                </c:pt>
                <c:pt idx="6">
                  <c:v>0</c:v>
                </c:pt>
                <c:pt idx="9">
                  <c:v>0</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8063</c:v>
                </c:pt>
                <c:pt idx="3">
                  <c:v>7156</c:v>
                </c:pt>
                <c:pt idx="6">
                  <c:v>7400</c:v>
                </c:pt>
                <c:pt idx="9">
                  <c:v>7038</c:v>
                </c:pt>
                <c:pt idx="12">
                  <c:v>6527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c:v>
                </c:pt>
                <c:pt idx="3">
                  <c:v>365</c:v>
                </c:pt>
                <c:pt idx="6">
                  <c:v>1748</c:v>
                </c:pt>
                <c:pt idx="9">
                  <c:v>4082</c:v>
                </c:pt>
                <c:pt idx="12">
                  <c:v>4646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3296</c:v>
                </c:pt>
                <c:pt idx="3">
                  <c:v>3044</c:v>
                </c:pt>
                <c:pt idx="6">
                  <c:v>2976</c:v>
                </c:pt>
                <c:pt idx="9">
                  <c:v>2926</c:v>
                </c:pt>
                <c:pt idx="12">
                  <c:v>2826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32224</c:v>
                </c:pt>
                <c:pt idx="3">
                  <c:v>32209</c:v>
                </c:pt>
                <c:pt idx="6">
                  <c:v>32446</c:v>
                </c:pt>
                <c:pt idx="9">
                  <c:v>32077</c:v>
                </c:pt>
                <c:pt idx="12">
                  <c:v>32762</c:v>
                </c:pt>
              </c:numCache>
            </c:numRef>
          </c:val>
        </c:ser>
        <c:dLbls>
          <c:showLegendKey val="0"/>
          <c:showVal val="0"/>
          <c:showCatName val="0"/>
          <c:showSerName val="0"/>
          <c:showPercent val="0"/>
          <c:showBubbleSize val="0"/>
        </c:dLbls>
        <c:gapWidth val="100"/>
        <c:overlap val="100"/>
        <c:axId val="152573056"/>
        <c:axId val="15257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1377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2573056"/>
        <c:axId val="152574976"/>
      </c:lineChart>
      <c:catAx>
        <c:axId val="15257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574976"/>
        <c:crosses val="autoZero"/>
        <c:auto val="1"/>
        <c:lblAlgn val="ctr"/>
        <c:lblOffset val="100"/>
        <c:tickLblSkip val="1"/>
        <c:tickMarkSkip val="1"/>
        <c:noMultiLvlLbl val="0"/>
      </c:catAx>
      <c:valAx>
        <c:axId val="15257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7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121,100
117,062
125.29
46,709,699
46,210,501
405,283
24,705,444
32,762,468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消費増税前の駆け込み需要もあり家屋の新増築によって基準財政収入額が増加したものの、公債費等の増に伴い基準財政需要額が増加したため、前年度から横ばいとなっている。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依然として類似団体平均を下回っており、今後も基幹税である市民税及び固定資産税は、当市の産業構造や地価の動向からすると大幅な増加は見込めないため、より一層の歳出削減に取り組む。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44</xdr:row>
      <xdr:rowOff>9978</xdr:rowOff>
    </xdr:to>
    <xdr:cxnSp macro="">
      <xdr:nvCxnSpPr>
        <xdr:cNvPr id="75" name="直線コネクタ 74"/>
        <xdr:cNvCxnSpPr/>
      </xdr:nvCxnSpPr>
      <xdr:spPr>
        <a:xfrm>
          <a:off x="2336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146957</xdr:rowOff>
    </xdr:to>
    <xdr:cxnSp macro="">
      <xdr:nvCxnSpPr>
        <xdr:cNvPr id="78" name="直線コネクタ 77"/>
        <xdr:cNvCxnSpPr/>
      </xdr:nvCxnSpPr>
      <xdr:spPr>
        <a:xfrm>
          <a:off x="1447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89"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歳出においては、予防接種委託料による物件費の増や、生活保護費及び自立支援給付費等の扶助費の増により、経常経費充当一般財源等は２．１ポイントの増となった。</a:t>
          </a:r>
        </a:p>
        <a:p>
          <a:r>
            <a:rPr lang="ja-JP" altLang="ja-JP" sz="1100">
              <a:solidFill>
                <a:schemeClr val="dk1"/>
              </a:solidFill>
              <a:effectLst/>
              <a:latin typeface="+mn-lt"/>
              <a:ea typeface="+mn-ea"/>
              <a:cs typeface="+mn-cs"/>
            </a:rPr>
            <a:t>　歳入においては、配当割交付金や地方消費税の増、また、平成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年度発行抑制した臨時財政対策債の限度額借入に伴い総額で１．２ポイント改善された。</a:t>
          </a:r>
        </a:p>
        <a:p>
          <a:r>
            <a:rPr lang="ja-JP" altLang="ja-JP" sz="1100">
              <a:solidFill>
                <a:schemeClr val="dk1"/>
              </a:solidFill>
              <a:effectLst/>
              <a:latin typeface="+mn-lt"/>
              <a:ea typeface="+mn-ea"/>
              <a:cs typeface="+mn-cs"/>
            </a:rPr>
            <a:t>　今後は扶助費の増等、一層の財政支出の増加が懸念されることから、事務事業の見直し等により財政構造の弾力性を図り更に経費の抑制に努める。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169926</xdr:rowOff>
    </xdr:to>
    <xdr:cxnSp macro="">
      <xdr:nvCxnSpPr>
        <xdr:cNvPr id="130" name="直線コネクタ 129"/>
        <xdr:cNvCxnSpPr/>
      </xdr:nvCxnSpPr>
      <xdr:spPr>
        <a:xfrm flipV="1">
          <a:off x="4114800" y="1074191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62</xdr:row>
      <xdr:rowOff>169926</xdr:rowOff>
    </xdr:to>
    <xdr:cxnSp macro="">
      <xdr:nvCxnSpPr>
        <xdr:cNvPr id="133" name="直線コネクタ 132"/>
        <xdr:cNvCxnSpPr/>
      </xdr:nvCxnSpPr>
      <xdr:spPr>
        <a:xfrm>
          <a:off x="3225800" y="1079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169926</xdr:rowOff>
    </xdr:to>
    <xdr:cxnSp macro="">
      <xdr:nvCxnSpPr>
        <xdr:cNvPr id="136" name="直線コネクタ 135"/>
        <xdr:cNvCxnSpPr/>
      </xdr:nvCxnSpPr>
      <xdr:spPr>
        <a:xfrm>
          <a:off x="2336800" y="1069365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150622</xdr:rowOff>
    </xdr:to>
    <xdr:cxnSp macro="">
      <xdr:nvCxnSpPr>
        <xdr:cNvPr id="139" name="直線コネクタ 138"/>
        <xdr:cNvCxnSpPr/>
      </xdr:nvCxnSpPr>
      <xdr:spPr>
        <a:xfrm flipV="1">
          <a:off x="1447800" y="10693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9" name="円/楕円 148"/>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50"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51" name="円/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34053</xdr:rowOff>
    </xdr:from>
    <xdr:ext cx="736600" cy="259045"/>
    <xdr:sp macro="" textlink="">
      <xdr:nvSpPr>
        <xdr:cNvPr id="152" name="テキスト ボックス 151"/>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3" name="円/楕円 152"/>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34053</xdr:rowOff>
    </xdr:from>
    <xdr:ext cx="762000" cy="259045"/>
    <xdr:sp macro="" textlink="">
      <xdr:nvSpPr>
        <xdr:cNvPr id="154" name="テキスト ボックス 153"/>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5" name="円/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6" name="テキスト ボックス 155"/>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7" name="円/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14749</xdr:rowOff>
    </xdr:from>
    <xdr:ext cx="762000" cy="259045"/>
    <xdr:sp macro="" textlink="">
      <xdr:nvSpPr>
        <xdr:cNvPr id="158" name="テキスト ボックス 157"/>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全国平均、県内平均及び類似団体平均と比較すると概ね良好な数値となっている。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今後、民間委託や施設管理に伴う委託費や施設の老朽化に伴う維持補修費の増加が見込まれることから、施設管理経費の見直し等を行うことにより更なる節減に努める。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33170</xdr:rowOff>
    </xdr:from>
    <xdr:to>
      <xdr:col>7</xdr:col>
      <xdr:colOff>152400</xdr:colOff>
      <xdr:row>84</xdr:row>
      <xdr:rowOff>79276</xdr:rowOff>
    </xdr:to>
    <xdr:cxnSp macro="">
      <xdr:nvCxnSpPr>
        <xdr:cNvPr id="195" name="直線コネクタ 194"/>
        <xdr:cNvCxnSpPr/>
      </xdr:nvCxnSpPr>
      <xdr:spPr>
        <a:xfrm>
          <a:off x="4114800" y="14434970"/>
          <a:ext cx="838200" cy="4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19898</xdr:rowOff>
    </xdr:from>
    <xdr:to>
      <xdr:col>6</xdr:col>
      <xdr:colOff>0</xdr:colOff>
      <xdr:row>84</xdr:row>
      <xdr:rowOff>33170</xdr:rowOff>
    </xdr:to>
    <xdr:cxnSp macro="">
      <xdr:nvCxnSpPr>
        <xdr:cNvPr id="198" name="直線コネクタ 197"/>
        <xdr:cNvCxnSpPr/>
      </xdr:nvCxnSpPr>
      <xdr:spPr>
        <a:xfrm>
          <a:off x="3225800" y="14421698"/>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19898</xdr:rowOff>
    </xdr:from>
    <xdr:to>
      <xdr:col>4</xdr:col>
      <xdr:colOff>482600</xdr:colOff>
      <xdr:row>84</xdr:row>
      <xdr:rowOff>114781</xdr:rowOff>
    </xdr:to>
    <xdr:cxnSp macro="">
      <xdr:nvCxnSpPr>
        <xdr:cNvPr id="201" name="直線コネクタ 200"/>
        <xdr:cNvCxnSpPr/>
      </xdr:nvCxnSpPr>
      <xdr:spPr>
        <a:xfrm flipV="1">
          <a:off x="2336800" y="14421698"/>
          <a:ext cx="889000" cy="9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62401</xdr:rowOff>
    </xdr:from>
    <xdr:to>
      <xdr:col>3</xdr:col>
      <xdr:colOff>279400</xdr:colOff>
      <xdr:row>84</xdr:row>
      <xdr:rowOff>114781</xdr:rowOff>
    </xdr:to>
    <xdr:cxnSp macro="">
      <xdr:nvCxnSpPr>
        <xdr:cNvPr id="204" name="直線コネクタ 203"/>
        <xdr:cNvCxnSpPr/>
      </xdr:nvCxnSpPr>
      <xdr:spPr>
        <a:xfrm>
          <a:off x="1447800" y="14464201"/>
          <a:ext cx="8890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28476</xdr:rowOff>
    </xdr:from>
    <xdr:to>
      <xdr:col>7</xdr:col>
      <xdr:colOff>203200</xdr:colOff>
      <xdr:row>84</xdr:row>
      <xdr:rowOff>130076</xdr:rowOff>
    </xdr:to>
    <xdr:sp macro="" textlink="">
      <xdr:nvSpPr>
        <xdr:cNvPr id="214" name="円/楕円 213"/>
        <xdr:cNvSpPr/>
      </xdr:nvSpPr>
      <xdr:spPr>
        <a:xfrm>
          <a:off x="4902200" y="144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45003</xdr:rowOff>
    </xdr:from>
    <xdr:ext cx="762000" cy="259045"/>
    <xdr:sp macro="" textlink="">
      <xdr:nvSpPr>
        <xdr:cNvPr id="215" name="人件費・物件費等の状況該当値テキスト"/>
        <xdr:cNvSpPr txBox="1"/>
      </xdr:nvSpPr>
      <xdr:spPr>
        <a:xfrm>
          <a:off x="5041900" y="1427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102,810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153820</xdr:rowOff>
    </xdr:from>
    <xdr:to>
      <xdr:col>6</xdr:col>
      <xdr:colOff>50800</xdr:colOff>
      <xdr:row>84</xdr:row>
      <xdr:rowOff>83970</xdr:rowOff>
    </xdr:to>
    <xdr:sp macro="" textlink="">
      <xdr:nvSpPr>
        <xdr:cNvPr id="216" name="円/楕円 215"/>
        <xdr:cNvSpPr/>
      </xdr:nvSpPr>
      <xdr:spPr>
        <a:xfrm>
          <a:off x="4064000" y="143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94147</xdr:rowOff>
    </xdr:from>
    <xdr:ext cx="736600" cy="259045"/>
    <xdr:sp macro="" textlink="">
      <xdr:nvSpPr>
        <xdr:cNvPr id="217" name="テキスト ボックス 216"/>
        <xdr:cNvSpPr txBox="1"/>
      </xdr:nvSpPr>
      <xdr:spPr>
        <a:xfrm>
          <a:off x="3733800" y="1415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140548</xdr:rowOff>
    </xdr:from>
    <xdr:to>
      <xdr:col>4</xdr:col>
      <xdr:colOff>533400</xdr:colOff>
      <xdr:row>84</xdr:row>
      <xdr:rowOff>70698</xdr:rowOff>
    </xdr:to>
    <xdr:sp macro="" textlink="">
      <xdr:nvSpPr>
        <xdr:cNvPr id="218" name="円/楕円 217"/>
        <xdr:cNvSpPr/>
      </xdr:nvSpPr>
      <xdr:spPr>
        <a:xfrm>
          <a:off x="3175000" y="1437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80875</xdr:rowOff>
    </xdr:from>
    <xdr:ext cx="762000" cy="259045"/>
    <xdr:sp macro="" textlink="">
      <xdr:nvSpPr>
        <xdr:cNvPr id="219" name="テキスト ボックス 218"/>
        <xdr:cNvSpPr txBox="1"/>
      </xdr:nvSpPr>
      <xdr:spPr>
        <a:xfrm>
          <a:off x="2844800" y="1413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63981</xdr:rowOff>
    </xdr:from>
    <xdr:to>
      <xdr:col>3</xdr:col>
      <xdr:colOff>330200</xdr:colOff>
      <xdr:row>84</xdr:row>
      <xdr:rowOff>165581</xdr:rowOff>
    </xdr:to>
    <xdr:sp macro="" textlink="">
      <xdr:nvSpPr>
        <xdr:cNvPr id="220" name="円/楕円 219"/>
        <xdr:cNvSpPr/>
      </xdr:nvSpPr>
      <xdr:spPr>
        <a:xfrm>
          <a:off x="2286000" y="144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4308</xdr:rowOff>
    </xdr:from>
    <xdr:ext cx="762000" cy="259045"/>
    <xdr:sp macro="" textlink="">
      <xdr:nvSpPr>
        <xdr:cNvPr id="221" name="テキスト ボックス 220"/>
        <xdr:cNvSpPr txBox="1"/>
      </xdr:nvSpPr>
      <xdr:spPr>
        <a:xfrm>
          <a:off x="1955800" y="1423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104,870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11601</xdr:rowOff>
    </xdr:from>
    <xdr:to>
      <xdr:col>2</xdr:col>
      <xdr:colOff>127000</xdr:colOff>
      <xdr:row>84</xdr:row>
      <xdr:rowOff>113201</xdr:rowOff>
    </xdr:to>
    <xdr:sp macro="" textlink="">
      <xdr:nvSpPr>
        <xdr:cNvPr id="222" name="円/楕円 221"/>
        <xdr:cNvSpPr/>
      </xdr:nvSpPr>
      <xdr:spPr>
        <a:xfrm>
          <a:off x="1397000" y="144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123378</xdr:rowOff>
    </xdr:from>
    <xdr:ext cx="762000" cy="259045"/>
    <xdr:sp macro="" textlink="">
      <xdr:nvSpPr>
        <xdr:cNvPr id="223" name="テキスト ボックス 222"/>
        <xdr:cNvSpPr txBox="1"/>
      </xdr:nvSpPr>
      <xdr:spPr>
        <a:xfrm>
          <a:off x="1066800" y="1418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　給料減額が、平成２６年５月で終了したため、平成２７年４月現在の指数が上昇したもの。</a:t>
          </a: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、給与全般の適正化に努めることで水準を見直していく。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85</xdr:row>
      <xdr:rowOff>88054</xdr:rowOff>
    </xdr:to>
    <xdr:cxnSp macro="">
      <xdr:nvCxnSpPr>
        <xdr:cNvPr id="257" name="直線コネクタ 256"/>
        <xdr:cNvCxnSpPr/>
      </xdr:nvCxnSpPr>
      <xdr:spPr>
        <a:xfrm>
          <a:off x="16179800" y="14476307"/>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89</xdr:row>
      <xdr:rowOff>77893</xdr:rowOff>
    </xdr:to>
    <xdr:cxnSp macro="">
      <xdr:nvCxnSpPr>
        <xdr:cNvPr id="260" name="直線コネクタ 259"/>
        <xdr:cNvCxnSpPr/>
      </xdr:nvCxnSpPr>
      <xdr:spPr>
        <a:xfrm flipV="1">
          <a:off x="15290800" y="14476307"/>
          <a:ext cx="8890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126154</xdr:rowOff>
    </xdr:to>
    <xdr:cxnSp macro="">
      <xdr:nvCxnSpPr>
        <xdr:cNvPr id="263" name="直線コネクタ 262"/>
        <xdr:cNvCxnSpPr/>
      </xdr:nvCxnSpPr>
      <xdr:spPr>
        <a:xfrm flipV="1">
          <a:off x="14401800" y="153369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126154</xdr:rowOff>
    </xdr:to>
    <xdr:cxnSp macro="">
      <xdr:nvCxnSpPr>
        <xdr:cNvPr id="266" name="直線コネクタ 265"/>
        <xdr:cNvCxnSpPr/>
      </xdr:nvCxnSpPr>
      <xdr:spPr>
        <a:xfrm>
          <a:off x="13512800" y="14629130"/>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6" name="円/楕円 275"/>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7" name="給与水準   （国との比較）該当値テキスト"/>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8" name="円/楕円 277"/>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9" name="テキスト ボックス 278"/>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80" name="円/楕円 279"/>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81" name="テキスト ボックス 280"/>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82" name="円/楕円 281"/>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83" name="テキスト ボックス 282"/>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5" name="テキスト ボックス 284"/>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平成１７年度に策定した第１次別府市定員適正化計画の目標値以上の職員数を削減し、行財政改革に取り組んできた状況であるが、平成２４年度に、平成２４年４月１日を起点とした第２次定員適正化計画を策定し、１０年間で職員数を１３％削減する目標の基、より適正な定員管理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101419</xdr:rowOff>
    </xdr:from>
    <xdr:to>
      <xdr:col>24</xdr:col>
      <xdr:colOff>558800</xdr:colOff>
      <xdr:row>64</xdr:row>
      <xdr:rowOff>111760</xdr:rowOff>
    </xdr:to>
    <xdr:cxnSp macro="">
      <xdr:nvCxnSpPr>
        <xdr:cNvPr id="322" name="直線コネクタ 321"/>
        <xdr:cNvCxnSpPr/>
      </xdr:nvCxnSpPr>
      <xdr:spPr>
        <a:xfrm flipV="1">
          <a:off x="16179800" y="1107421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111760</xdr:rowOff>
    </xdr:from>
    <xdr:to>
      <xdr:col>23</xdr:col>
      <xdr:colOff>406400</xdr:colOff>
      <xdr:row>64</xdr:row>
      <xdr:rowOff>111760</xdr:rowOff>
    </xdr:to>
    <xdr:cxnSp macro="">
      <xdr:nvCxnSpPr>
        <xdr:cNvPr id="325" name="直線コネクタ 324"/>
        <xdr:cNvCxnSpPr/>
      </xdr:nvCxnSpPr>
      <xdr:spPr>
        <a:xfrm>
          <a:off x="15290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111760</xdr:rowOff>
    </xdr:from>
    <xdr:to>
      <xdr:col>22</xdr:col>
      <xdr:colOff>203200</xdr:colOff>
      <xdr:row>65</xdr:row>
      <xdr:rowOff>29935</xdr:rowOff>
    </xdr:to>
    <xdr:cxnSp macro="">
      <xdr:nvCxnSpPr>
        <xdr:cNvPr id="328" name="直線コネクタ 327"/>
        <xdr:cNvCxnSpPr/>
      </xdr:nvCxnSpPr>
      <xdr:spPr>
        <a:xfrm flipV="1">
          <a:off x="14401800" y="1108456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12700</xdr:rowOff>
    </xdr:from>
    <xdr:to>
      <xdr:col>21</xdr:col>
      <xdr:colOff>0</xdr:colOff>
      <xdr:row>65</xdr:row>
      <xdr:rowOff>29935</xdr:rowOff>
    </xdr:to>
    <xdr:cxnSp macro="">
      <xdr:nvCxnSpPr>
        <xdr:cNvPr id="331" name="直線コネクタ 330"/>
        <xdr:cNvCxnSpPr/>
      </xdr:nvCxnSpPr>
      <xdr:spPr>
        <a:xfrm>
          <a:off x="13512800" y="1115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50619</xdr:rowOff>
    </xdr:from>
    <xdr:to>
      <xdr:col>24</xdr:col>
      <xdr:colOff>609600</xdr:colOff>
      <xdr:row>64</xdr:row>
      <xdr:rowOff>152219</xdr:rowOff>
    </xdr:to>
    <xdr:sp macro="" textlink="">
      <xdr:nvSpPr>
        <xdr:cNvPr id="341" name="円/楕円 340"/>
        <xdr:cNvSpPr/>
      </xdr:nvSpPr>
      <xdr:spPr>
        <a:xfrm>
          <a:off x="169672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22696</xdr:rowOff>
    </xdr:from>
    <xdr:ext cx="762000" cy="259045"/>
    <xdr:sp macro="" textlink="">
      <xdr:nvSpPr>
        <xdr:cNvPr id="342" name="定員管理の状況該当値テキスト"/>
        <xdr:cNvSpPr txBox="1"/>
      </xdr:nvSpPr>
      <xdr:spPr>
        <a:xfrm>
          <a:off x="17106900" y="109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60960</xdr:rowOff>
    </xdr:from>
    <xdr:to>
      <xdr:col>23</xdr:col>
      <xdr:colOff>457200</xdr:colOff>
      <xdr:row>64</xdr:row>
      <xdr:rowOff>162560</xdr:rowOff>
    </xdr:to>
    <xdr:sp macro="" textlink="">
      <xdr:nvSpPr>
        <xdr:cNvPr id="343" name="円/楕円 342"/>
        <xdr:cNvSpPr/>
      </xdr:nvSpPr>
      <xdr:spPr>
        <a:xfrm>
          <a:off x="16129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147337</xdr:rowOff>
    </xdr:from>
    <xdr:ext cx="736600" cy="259045"/>
    <xdr:sp macro="" textlink="">
      <xdr:nvSpPr>
        <xdr:cNvPr id="344" name="テキスト ボックス 343"/>
        <xdr:cNvSpPr txBox="1"/>
      </xdr:nvSpPr>
      <xdr:spPr>
        <a:xfrm>
          <a:off x="15798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60960</xdr:rowOff>
    </xdr:from>
    <xdr:to>
      <xdr:col>22</xdr:col>
      <xdr:colOff>254000</xdr:colOff>
      <xdr:row>64</xdr:row>
      <xdr:rowOff>162560</xdr:rowOff>
    </xdr:to>
    <xdr:sp macro="" textlink="">
      <xdr:nvSpPr>
        <xdr:cNvPr id="345" name="円/楕円 344"/>
        <xdr:cNvSpPr/>
      </xdr:nvSpPr>
      <xdr:spPr>
        <a:xfrm>
          <a:off x="15240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147337</xdr:rowOff>
    </xdr:from>
    <xdr:ext cx="762000" cy="259045"/>
    <xdr:sp macro="" textlink="">
      <xdr:nvSpPr>
        <xdr:cNvPr id="346" name="テキスト ボックス 345"/>
        <xdr:cNvSpPr txBox="1"/>
      </xdr:nvSpPr>
      <xdr:spPr>
        <a:xfrm>
          <a:off x="14909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150585</xdr:rowOff>
    </xdr:from>
    <xdr:to>
      <xdr:col>21</xdr:col>
      <xdr:colOff>50800</xdr:colOff>
      <xdr:row>65</xdr:row>
      <xdr:rowOff>80735</xdr:rowOff>
    </xdr:to>
    <xdr:sp macro="" textlink="">
      <xdr:nvSpPr>
        <xdr:cNvPr id="347" name="円/楕円 346"/>
        <xdr:cNvSpPr/>
      </xdr:nvSpPr>
      <xdr:spPr>
        <a:xfrm>
          <a:off x="14351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65512</xdr:rowOff>
    </xdr:from>
    <xdr:ext cx="762000" cy="259045"/>
    <xdr:sp macro="" textlink="">
      <xdr:nvSpPr>
        <xdr:cNvPr id="348" name="テキスト ボックス 347"/>
        <xdr:cNvSpPr txBox="1"/>
      </xdr:nvSpPr>
      <xdr:spPr>
        <a:xfrm>
          <a:off x="14020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133350</xdr:rowOff>
    </xdr:from>
    <xdr:to>
      <xdr:col>19</xdr:col>
      <xdr:colOff>533400</xdr:colOff>
      <xdr:row>65</xdr:row>
      <xdr:rowOff>63500</xdr:rowOff>
    </xdr:to>
    <xdr:sp macro="" textlink="">
      <xdr:nvSpPr>
        <xdr:cNvPr id="349" name="円/楕円 348"/>
        <xdr:cNvSpPr/>
      </xdr:nvSpPr>
      <xdr:spPr>
        <a:xfrm>
          <a:off x="13462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48277</xdr:rowOff>
    </xdr:from>
    <xdr:ext cx="762000" cy="259045"/>
    <xdr:sp macro="" textlink="">
      <xdr:nvSpPr>
        <xdr:cNvPr id="350" name="テキスト ボックス 349"/>
        <xdr:cNvSpPr txBox="1"/>
      </xdr:nvSpPr>
      <xdr:spPr>
        <a:xfrm>
          <a:off x="13131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及び準元利償還金ともに増加したが、控除財源となる基準財政需要額算入額の増加額がそれを上回ったため単年度比率は改善された。また、平成２６年度の単年度比率が平成２５年度を下回ったため、３か年平均の比率も改善され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全国平均、県内平均及び類似団体平均と比較すると良好な数値となっている。今後は、臨時財政対策債など公債費償還の増加が見込まれることから、将来負担を見据えた効率的かつ効果的な事業執行及び事業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33274</xdr:rowOff>
    </xdr:from>
    <xdr:to>
      <xdr:col>24</xdr:col>
      <xdr:colOff>558800</xdr:colOff>
      <xdr:row>37</xdr:row>
      <xdr:rowOff>57404</xdr:rowOff>
    </xdr:to>
    <xdr:cxnSp macro="">
      <xdr:nvCxnSpPr>
        <xdr:cNvPr id="382" name="直線コネクタ 381"/>
        <xdr:cNvCxnSpPr/>
      </xdr:nvCxnSpPr>
      <xdr:spPr>
        <a:xfrm flipV="1">
          <a:off x="16179800" y="63769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57404</xdr:rowOff>
    </xdr:from>
    <xdr:to>
      <xdr:col>23</xdr:col>
      <xdr:colOff>406400</xdr:colOff>
      <xdr:row>37</xdr:row>
      <xdr:rowOff>71882</xdr:rowOff>
    </xdr:to>
    <xdr:cxnSp macro="">
      <xdr:nvCxnSpPr>
        <xdr:cNvPr id="385" name="直線コネクタ 384"/>
        <xdr:cNvCxnSpPr/>
      </xdr:nvCxnSpPr>
      <xdr:spPr>
        <a:xfrm flipV="1">
          <a:off x="15290800" y="640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71882</xdr:rowOff>
    </xdr:from>
    <xdr:to>
      <xdr:col>22</xdr:col>
      <xdr:colOff>203200</xdr:colOff>
      <xdr:row>37</xdr:row>
      <xdr:rowOff>71882</xdr:rowOff>
    </xdr:to>
    <xdr:cxnSp macro="">
      <xdr:nvCxnSpPr>
        <xdr:cNvPr id="388" name="直線コネクタ 387"/>
        <xdr:cNvCxnSpPr/>
      </xdr:nvCxnSpPr>
      <xdr:spPr>
        <a:xfrm>
          <a:off x="14401800" y="6415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47752</xdr:rowOff>
    </xdr:from>
    <xdr:to>
      <xdr:col>21</xdr:col>
      <xdr:colOff>0</xdr:colOff>
      <xdr:row>37</xdr:row>
      <xdr:rowOff>71882</xdr:rowOff>
    </xdr:to>
    <xdr:cxnSp macro="">
      <xdr:nvCxnSpPr>
        <xdr:cNvPr id="391" name="直線コネクタ 390"/>
        <xdr:cNvCxnSpPr/>
      </xdr:nvCxnSpPr>
      <xdr:spPr>
        <a:xfrm>
          <a:off x="13512800" y="63914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5" name="テキスト ボックス 394"/>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153924</xdr:rowOff>
    </xdr:from>
    <xdr:to>
      <xdr:col>24</xdr:col>
      <xdr:colOff>609600</xdr:colOff>
      <xdr:row>37</xdr:row>
      <xdr:rowOff>84074</xdr:rowOff>
    </xdr:to>
    <xdr:sp macro="" textlink="">
      <xdr:nvSpPr>
        <xdr:cNvPr id="401" name="円/楕円 400"/>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170451</xdr:rowOff>
    </xdr:from>
    <xdr:ext cx="762000" cy="259045"/>
    <xdr:sp macro="" textlink="">
      <xdr:nvSpPr>
        <xdr:cNvPr id="402"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6604</xdr:rowOff>
    </xdr:from>
    <xdr:to>
      <xdr:col>23</xdr:col>
      <xdr:colOff>457200</xdr:colOff>
      <xdr:row>37</xdr:row>
      <xdr:rowOff>108204</xdr:rowOff>
    </xdr:to>
    <xdr:sp macro="" textlink="">
      <xdr:nvSpPr>
        <xdr:cNvPr id="403" name="円/楕円 402"/>
        <xdr:cNvSpPr/>
      </xdr:nvSpPr>
      <xdr:spPr>
        <a:xfrm>
          <a:off x="161290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118381</xdr:rowOff>
    </xdr:from>
    <xdr:ext cx="736600" cy="259045"/>
    <xdr:sp macro="" textlink="">
      <xdr:nvSpPr>
        <xdr:cNvPr id="404" name="テキスト ボックス 403"/>
        <xdr:cNvSpPr txBox="1"/>
      </xdr:nvSpPr>
      <xdr:spPr>
        <a:xfrm>
          <a:off x="15798800" y="61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21082</xdr:rowOff>
    </xdr:from>
    <xdr:to>
      <xdr:col>22</xdr:col>
      <xdr:colOff>254000</xdr:colOff>
      <xdr:row>37</xdr:row>
      <xdr:rowOff>122682</xdr:rowOff>
    </xdr:to>
    <xdr:sp macro="" textlink="">
      <xdr:nvSpPr>
        <xdr:cNvPr id="405" name="円/楕円 404"/>
        <xdr:cNvSpPr/>
      </xdr:nvSpPr>
      <xdr:spPr>
        <a:xfrm>
          <a:off x="15240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132859</xdr:rowOff>
    </xdr:from>
    <xdr:ext cx="762000" cy="259045"/>
    <xdr:sp macro="" textlink="">
      <xdr:nvSpPr>
        <xdr:cNvPr id="406" name="テキスト ボックス 405"/>
        <xdr:cNvSpPr txBox="1"/>
      </xdr:nvSpPr>
      <xdr:spPr>
        <a:xfrm>
          <a:off x="14909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21082</xdr:rowOff>
    </xdr:from>
    <xdr:to>
      <xdr:col>21</xdr:col>
      <xdr:colOff>50800</xdr:colOff>
      <xdr:row>37</xdr:row>
      <xdr:rowOff>122682</xdr:rowOff>
    </xdr:to>
    <xdr:sp macro="" textlink="">
      <xdr:nvSpPr>
        <xdr:cNvPr id="407" name="円/楕円 406"/>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132859</xdr:rowOff>
    </xdr:from>
    <xdr:ext cx="762000" cy="259045"/>
    <xdr:sp macro="" textlink="">
      <xdr:nvSpPr>
        <xdr:cNvPr id="408" name="テキスト ボックス 407"/>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168402</xdr:rowOff>
    </xdr:from>
    <xdr:to>
      <xdr:col>19</xdr:col>
      <xdr:colOff>533400</xdr:colOff>
      <xdr:row>37</xdr:row>
      <xdr:rowOff>98552</xdr:rowOff>
    </xdr:to>
    <xdr:sp macro="" textlink="">
      <xdr:nvSpPr>
        <xdr:cNvPr id="409" name="円/楕円 408"/>
        <xdr:cNvSpPr/>
      </xdr:nvSpPr>
      <xdr:spPr>
        <a:xfrm>
          <a:off x="134620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108729</xdr:rowOff>
    </xdr:from>
    <xdr:ext cx="762000" cy="259045"/>
    <xdr:sp macro="" textlink="">
      <xdr:nvSpPr>
        <xdr:cNvPr id="410" name="テキスト ボックス 409"/>
        <xdr:cNvSpPr txBox="1"/>
      </xdr:nvSpPr>
      <xdr:spPr>
        <a:xfrm>
          <a:off x="13131800" y="61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については、地方債残高及び組合等負担等見込額（藤ヶ谷清掃センター分の地方債借入残高）が増加により増となった。しかし、充当可能基金及び臨時財政対策債を始めとした基準財政需要額算入見込額の増加により充当可能財源等が増となったため、結果的に将来負担額を上回ることとなり、前年度より改善され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今後も地方債発行を伴う大型事業の実施等にあたっては、世代間負担の公平と公債費負担の中長期的な平準化などの観点から将来の負担を軽減するよう総点検を図り財政の健全化を推進する。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2"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3" name="フローチャート : 判断 442"/>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4" name="フローチャート : 判断 443"/>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5" name="テキスト ボックス 44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6" name="フローチャート : 判断 445"/>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7" name="テキスト ボックス 446"/>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8" name="フローチャート : 判断 447"/>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49" name="テキスト ボックス 448"/>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0" name="フローチャート : 判断 449"/>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71772</xdr:rowOff>
    </xdr:from>
    <xdr:ext cx="762000" cy="259045"/>
    <xdr:sp macro="" textlink="">
      <xdr:nvSpPr>
        <xdr:cNvPr id="451" name="テキスト ボックス 450"/>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29439</xdr:rowOff>
    </xdr:from>
    <xdr:to>
      <xdr:col>19</xdr:col>
      <xdr:colOff>533400</xdr:colOff>
      <xdr:row>14</xdr:row>
      <xdr:rowOff>131039</xdr:rowOff>
    </xdr:to>
    <xdr:sp macro="" textlink="">
      <xdr:nvSpPr>
        <xdr:cNvPr id="457" name="円/楕円 456"/>
        <xdr:cNvSpPr/>
      </xdr:nvSpPr>
      <xdr:spPr>
        <a:xfrm>
          <a:off x="13462000" y="2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141216</xdr:rowOff>
    </xdr:from>
    <xdr:ext cx="762000" cy="259045"/>
    <xdr:sp macro="" textlink="">
      <xdr:nvSpPr>
        <xdr:cNvPr id="458" name="テキスト ボックス 457"/>
        <xdr:cNvSpPr txBox="1"/>
      </xdr:nvSpPr>
      <xdr:spPr>
        <a:xfrm>
          <a:off x="13131800" y="219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121,100
117,062
125.29
46,709,699
46,210,501
405,283
24,705,444
32,762,468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人件費における経常収支比率が前年度に比べ大幅に改善されたのは、定年退職者数の減に伴い、退職手当の支給額が減少したのが大きな要因である。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職員数や給与水準が類似団体と比較して高いことから、今後は平成２４年度に策定した第２次定員適正化計画に基づき職員の削減を図るとともに、事務事業の整理、職員の適正配置、給与制度の見直しに努め、人件費の削減に取組んで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40</xdr:row>
      <xdr:rowOff>149860</xdr:rowOff>
    </xdr:to>
    <xdr:cxnSp macro="">
      <xdr:nvCxnSpPr>
        <xdr:cNvPr id="64" name="直線コネクタ 63"/>
        <xdr:cNvCxnSpPr/>
      </xdr:nvCxnSpPr>
      <xdr:spPr>
        <a:xfrm flipV="1">
          <a:off x="3987800" y="68173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104140</xdr:rowOff>
    </xdr:from>
    <xdr:to>
      <xdr:col>5</xdr:col>
      <xdr:colOff>549275</xdr:colOff>
      <xdr:row>40</xdr:row>
      <xdr:rowOff>149860</xdr:rowOff>
    </xdr:to>
    <xdr:cxnSp macro="">
      <xdr:nvCxnSpPr>
        <xdr:cNvPr id="67" name="直線コネクタ 66"/>
        <xdr:cNvCxnSpPr/>
      </xdr:nvCxnSpPr>
      <xdr:spPr>
        <a:xfrm>
          <a:off x="3098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40</xdr:row>
      <xdr:rowOff>142240</xdr:rowOff>
    </xdr:to>
    <xdr:cxnSp macro="">
      <xdr:nvCxnSpPr>
        <xdr:cNvPr id="70" name="直線コネクタ 69"/>
        <xdr:cNvCxnSpPr/>
      </xdr:nvCxnSpPr>
      <xdr:spPr>
        <a:xfrm flipV="1">
          <a:off x="2209800" y="6962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142240</xdr:rowOff>
    </xdr:from>
    <xdr:to>
      <xdr:col>3</xdr:col>
      <xdr:colOff>142875</xdr:colOff>
      <xdr:row>41</xdr:row>
      <xdr:rowOff>77470</xdr:rowOff>
    </xdr:to>
    <xdr:cxnSp macro="">
      <xdr:nvCxnSpPr>
        <xdr:cNvPr id="73" name="直線コネクタ 72"/>
        <xdr:cNvCxnSpPr/>
      </xdr:nvCxnSpPr>
      <xdr:spPr>
        <a:xfrm flipV="1">
          <a:off x="1320800" y="7000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3" name="円/楕円 82"/>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4"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99060</xdr:rowOff>
    </xdr:from>
    <xdr:to>
      <xdr:col>5</xdr:col>
      <xdr:colOff>600075</xdr:colOff>
      <xdr:row>41</xdr:row>
      <xdr:rowOff>29210</xdr:rowOff>
    </xdr:to>
    <xdr:sp macro="" textlink="">
      <xdr:nvSpPr>
        <xdr:cNvPr id="85" name="円/楕円 84"/>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13987</xdr:rowOff>
    </xdr:from>
    <xdr:ext cx="736600" cy="259045"/>
    <xdr:sp macro="" textlink="">
      <xdr:nvSpPr>
        <xdr:cNvPr id="86" name="テキスト ボックス 85"/>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7" name="円/楕円 86"/>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8" name="テキスト ボックス 87"/>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91440</xdr:rowOff>
    </xdr:from>
    <xdr:to>
      <xdr:col>3</xdr:col>
      <xdr:colOff>193675</xdr:colOff>
      <xdr:row>41</xdr:row>
      <xdr:rowOff>21590</xdr:rowOff>
    </xdr:to>
    <xdr:sp macro="" textlink="">
      <xdr:nvSpPr>
        <xdr:cNvPr id="89" name="円/楕円 88"/>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6367</xdr:rowOff>
    </xdr:from>
    <xdr:ext cx="762000" cy="259045"/>
    <xdr:sp macro="" textlink="">
      <xdr:nvSpPr>
        <xdr:cNvPr id="90" name="テキスト ボックス 89"/>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26670</xdr:rowOff>
    </xdr:from>
    <xdr:to>
      <xdr:col>1</xdr:col>
      <xdr:colOff>676275</xdr:colOff>
      <xdr:row>41</xdr:row>
      <xdr:rowOff>128270</xdr:rowOff>
    </xdr:to>
    <xdr:sp macro="" textlink="">
      <xdr:nvSpPr>
        <xdr:cNvPr id="91" name="円/楕円 90"/>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113047</xdr:rowOff>
    </xdr:from>
    <xdr:ext cx="762000" cy="259045"/>
    <xdr:sp macro="" textlink="">
      <xdr:nvSpPr>
        <xdr:cNvPr id="92" name="テキスト ボックス 91"/>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物件費に係る経常収支比率は、予防接種委託料等の増等により０．１ポイント増となったものの、類似団体、全国平均、県内平均と比較して良好な数値となっている。今後も第３次別府市行政改革推進計画により事務事業の見直しに取り組む。</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161290</xdr:rowOff>
    </xdr:from>
    <xdr:to>
      <xdr:col>24</xdr:col>
      <xdr:colOff>31750</xdr:colOff>
      <xdr:row>13</xdr:row>
      <xdr:rowOff>168910</xdr:rowOff>
    </xdr:to>
    <xdr:cxnSp macro="">
      <xdr:nvCxnSpPr>
        <xdr:cNvPr id="125" name="直線コネクタ 124"/>
        <xdr:cNvCxnSpPr/>
      </xdr:nvCxnSpPr>
      <xdr:spPr>
        <a:xfrm>
          <a:off x="15671800" y="2390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161290</xdr:rowOff>
    </xdr:to>
    <xdr:cxnSp macro="">
      <xdr:nvCxnSpPr>
        <xdr:cNvPr id="128" name="直線コネクタ 127"/>
        <xdr:cNvCxnSpPr/>
      </xdr:nvCxnSpPr>
      <xdr:spPr>
        <a:xfrm>
          <a:off x="14782800" y="233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130810</xdr:rowOff>
    </xdr:to>
    <xdr:cxnSp macro="">
      <xdr:nvCxnSpPr>
        <xdr:cNvPr id="131" name="直線コネクタ 130"/>
        <xdr:cNvCxnSpPr/>
      </xdr:nvCxnSpPr>
      <xdr:spPr>
        <a:xfrm flipV="1">
          <a:off x="13893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130810</xdr:rowOff>
    </xdr:to>
    <xdr:cxnSp macro="">
      <xdr:nvCxnSpPr>
        <xdr:cNvPr id="134" name="直線コネクタ 133"/>
        <xdr:cNvCxnSpPr/>
      </xdr:nvCxnSpPr>
      <xdr:spPr>
        <a:xfrm>
          <a:off x="13004800" y="232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151147</xdr:rowOff>
    </xdr:from>
    <xdr:ext cx="762000" cy="259045"/>
    <xdr:sp macro="" textlink="">
      <xdr:nvSpPr>
        <xdr:cNvPr id="138" name="テキスト ボックス 137"/>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118110</xdr:rowOff>
    </xdr:from>
    <xdr:to>
      <xdr:col>24</xdr:col>
      <xdr:colOff>82550</xdr:colOff>
      <xdr:row>14</xdr:row>
      <xdr:rowOff>48260</xdr:rowOff>
    </xdr:to>
    <xdr:sp macro="" textlink="">
      <xdr:nvSpPr>
        <xdr:cNvPr id="144" name="円/楕円 143"/>
        <xdr:cNvSpPr/>
      </xdr:nvSpPr>
      <xdr:spPr>
        <a:xfrm>
          <a:off x="16459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134637</xdr:rowOff>
    </xdr:from>
    <xdr:ext cx="762000" cy="259045"/>
    <xdr:sp macro="" textlink="">
      <xdr:nvSpPr>
        <xdr:cNvPr id="145" name="物件費該当値テキスト"/>
        <xdr:cNvSpPr txBox="1"/>
      </xdr:nvSpPr>
      <xdr:spPr>
        <a:xfrm>
          <a:off x="165989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110490</xdr:rowOff>
    </xdr:from>
    <xdr:to>
      <xdr:col>22</xdr:col>
      <xdr:colOff>615950</xdr:colOff>
      <xdr:row>14</xdr:row>
      <xdr:rowOff>40640</xdr:rowOff>
    </xdr:to>
    <xdr:sp macro="" textlink="">
      <xdr:nvSpPr>
        <xdr:cNvPr id="146" name="円/楕円 145"/>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50817</xdr:rowOff>
    </xdr:from>
    <xdr:ext cx="736600" cy="259045"/>
    <xdr:sp macro="" textlink="">
      <xdr:nvSpPr>
        <xdr:cNvPr id="147" name="テキスト ボックス 146"/>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80010</xdr:rowOff>
    </xdr:from>
    <xdr:to>
      <xdr:col>20</xdr:col>
      <xdr:colOff>209550</xdr:colOff>
      <xdr:row>14</xdr:row>
      <xdr:rowOff>10160</xdr:rowOff>
    </xdr:to>
    <xdr:sp macro="" textlink="">
      <xdr:nvSpPr>
        <xdr:cNvPr id="150" name="円/楕円 149"/>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20337</xdr:rowOff>
    </xdr:from>
    <xdr:ext cx="762000" cy="259045"/>
    <xdr:sp macro="" textlink="">
      <xdr:nvSpPr>
        <xdr:cNvPr id="151" name="テキスト ボックス 150"/>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41910</xdr:rowOff>
    </xdr:from>
    <xdr:to>
      <xdr:col>19</xdr:col>
      <xdr:colOff>6350</xdr:colOff>
      <xdr:row>13</xdr:row>
      <xdr:rowOff>143510</xdr:rowOff>
    </xdr:to>
    <xdr:sp macro="" textlink="">
      <xdr:nvSpPr>
        <xdr:cNvPr id="152" name="円/楕円 151"/>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153687</xdr:rowOff>
    </xdr:from>
    <xdr:ext cx="762000" cy="259045"/>
    <xdr:sp macro="" textlink="">
      <xdr:nvSpPr>
        <xdr:cNvPr id="153" name="テキスト ボックス 152"/>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おける経常収支比率が類似団体や全国平均・県内平均を上回っているのは、本市において生活保護受給率の高さ、障がい者施策の給付費が一因となっている。また、今年度は消費税改定に伴う医療扶助や介護扶助の増により、前年度と比べ悪化している。</a:t>
          </a:r>
        </a:p>
        <a:p>
          <a:r>
            <a:rPr lang="ja-JP" altLang="ja-JP" sz="1100">
              <a:solidFill>
                <a:schemeClr val="dk1"/>
              </a:solidFill>
              <a:effectLst/>
              <a:latin typeface="+mn-lt"/>
              <a:ea typeface="+mn-ea"/>
              <a:cs typeface="+mn-cs"/>
            </a:rPr>
            <a:t>　今後も稼働年齢層を中心とした就労促進や、レセプト点検、ジェネリック医薬品の使用促進により生活保護費の適正に努めたい。</a:t>
          </a:r>
          <a:r>
            <a:rPr lang="ja-JP" altLang="en-US"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60</xdr:row>
      <xdr:rowOff>78015</xdr:rowOff>
    </xdr:to>
    <xdr:cxnSp macro="">
      <xdr:nvCxnSpPr>
        <xdr:cNvPr id="188" name="直線コネクタ 187"/>
        <xdr:cNvCxnSpPr/>
      </xdr:nvCxnSpPr>
      <xdr:spPr>
        <a:xfrm>
          <a:off x="3987800" y="101364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45357</xdr:rowOff>
    </xdr:to>
    <xdr:cxnSp macro="">
      <xdr:nvCxnSpPr>
        <xdr:cNvPr id="191" name="直線コネクタ 190"/>
        <xdr:cNvCxnSpPr/>
      </xdr:nvCxnSpPr>
      <xdr:spPr>
        <a:xfrm flipV="1">
          <a:off x="3098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60</xdr:row>
      <xdr:rowOff>45357</xdr:rowOff>
    </xdr:to>
    <xdr:cxnSp macro="">
      <xdr:nvCxnSpPr>
        <xdr:cNvPr id="194" name="直線コネクタ 193"/>
        <xdr:cNvCxnSpPr/>
      </xdr:nvCxnSpPr>
      <xdr:spPr>
        <a:xfrm>
          <a:off x="2209800" y="100384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75293</xdr:rowOff>
    </xdr:to>
    <xdr:cxnSp macro="">
      <xdr:nvCxnSpPr>
        <xdr:cNvPr id="197" name="直線コネクタ 196"/>
        <xdr:cNvCxnSpPr/>
      </xdr:nvCxnSpPr>
      <xdr:spPr>
        <a:xfrm flipV="1">
          <a:off x="1320800" y="10038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27215</xdr:rowOff>
    </xdr:from>
    <xdr:to>
      <xdr:col>7</xdr:col>
      <xdr:colOff>66675</xdr:colOff>
      <xdr:row>60</xdr:row>
      <xdr:rowOff>128815</xdr:rowOff>
    </xdr:to>
    <xdr:sp macro="" textlink="">
      <xdr:nvSpPr>
        <xdr:cNvPr id="207" name="円/楕円 206"/>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107242</xdr:rowOff>
    </xdr:from>
    <xdr:ext cx="762000" cy="259045"/>
    <xdr:sp macro="" textlink="">
      <xdr:nvSpPr>
        <xdr:cNvPr id="208" name="扶助費該当値テキスト"/>
        <xdr:cNvSpPr txBox="1"/>
      </xdr:nvSpPr>
      <xdr:spPr>
        <a:xfrm>
          <a:off x="4914900" y="102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9" name="円/楕円 208"/>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0" name="テキスト ボックス 209"/>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166007</xdr:rowOff>
    </xdr:from>
    <xdr:to>
      <xdr:col>4</xdr:col>
      <xdr:colOff>396875</xdr:colOff>
      <xdr:row>60</xdr:row>
      <xdr:rowOff>96157</xdr:rowOff>
    </xdr:to>
    <xdr:sp macro="" textlink="">
      <xdr:nvSpPr>
        <xdr:cNvPr id="211" name="円/楕円 210"/>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12" name="テキスト ボックス 211"/>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13" name="円/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24493</xdr:rowOff>
    </xdr:from>
    <xdr:to>
      <xdr:col>1</xdr:col>
      <xdr:colOff>676275</xdr:colOff>
      <xdr:row>59</xdr:row>
      <xdr:rowOff>126093</xdr:rowOff>
    </xdr:to>
    <xdr:sp macro="" textlink="">
      <xdr:nvSpPr>
        <xdr:cNvPr id="215" name="円/楕円 214"/>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110870</xdr:rowOff>
    </xdr:from>
    <xdr:ext cx="762000" cy="259045"/>
    <xdr:sp macro="" textlink="">
      <xdr:nvSpPr>
        <xdr:cNvPr id="216" name="テキスト ボックス 215"/>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その他に係る経常収支比率が類似団体を上回っているのは、繰出金に係る比率が高いためである。国民健康保険事業会計については保険税負担の軽減に資する繰出金が多額となっており、介護保険事業会計においても介護給付費が増加傾向にある。また後期高齢者医療事業会計では低所得者の軽減措置として繰出金を繰り出している。各会計とも法定繰出しであるため急速な改善は困難であるが、関係機関と協力して給付等の適正化に取り組んで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114300</xdr:rowOff>
    </xdr:to>
    <xdr:cxnSp macro="">
      <xdr:nvCxnSpPr>
        <xdr:cNvPr id="249" name="直線コネクタ 248"/>
        <xdr:cNvCxnSpPr/>
      </xdr:nvCxnSpPr>
      <xdr:spPr>
        <a:xfrm flipV="1">
          <a:off x="15671800" y="1003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114300</xdr:rowOff>
    </xdr:to>
    <xdr:cxnSp macro="">
      <xdr:nvCxnSpPr>
        <xdr:cNvPr id="252" name="直線コネクタ 251"/>
        <xdr:cNvCxnSpPr/>
      </xdr:nvCxnSpPr>
      <xdr:spPr>
        <a:xfrm>
          <a:off x="14782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120650</xdr:rowOff>
    </xdr:from>
    <xdr:to>
      <xdr:col>21</xdr:col>
      <xdr:colOff>361950</xdr:colOff>
      <xdr:row>58</xdr:row>
      <xdr:rowOff>12700</xdr:rowOff>
    </xdr:to>
    <xdr:cxnSp macro="">
      <xdr:nvCxnSpPr>
        <xdr:cNvPr id="255" name="直線コネクタ 254"/>
        <xdr:cNvCxnSpPr/>
      </xdr:nvCxnSpPr>
      <xdr:spPr>
        <a:xfrm>
          <a:off x="13893800" y="989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57</xdr:row>
      <xdr:rowOff>120650</xdr:rowOff>
    </xdr:to>
    <xdr:cxnSp macro="">
      <xdr:nvCxnSpPr>
        <xdr:cNvPr id="258" name="直線コネクタ 257"/>
        <xdr:cNvCxnSpPr/>
      </xdr:nvCxnSpPr>
      <xdr:spPr>
        <a:xfrm>
          <a:off x="13004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8" name="円/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63500</xdr:rowOff>
    </xdr:from>
    <xdr:to>
      <xdr:col>22</xdr:col>
      <xdr:colOff>615950</xdr:colOff>
      <xdr:row>58</xdr:row>
      <xdr:rowOff>165100</xdr:rowOff>
    </xdr:to>
    <xdr:sp macro="" textlink="">
      <xdr:nvSpPr>
        <xdr:cNvPr id="270" name="円/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2" name="円/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4" name="円/楕円 273"/>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156227</xdr:rowOff>
    </xdr:from>
    <xdr:ext cx="762000" cy="259045"/>
    <xdr:sp macro="" textlink="">
      <xdr:nvSpPr>
        <xdr:cNvPr id="275" name="テキスト ボックス 274"/>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44450</xdr:rowOff>
    </xdr:from>
    <xdr:to>
      <xdr:col>19</xdr:col>
      <xdr:colOff>6350</xdr:colOff>
      <xdr:row>57</xdr:row>
      <xdr:rowOff>146050</xdr:rowOff>
    </xdr:to>
    <xdr:sp macro="" textlink="">
      <xdr:nvSpPr>
        <xdr:cNvPr id="276" name="円/楕円 275"/>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130827</xdr:rowOff>
    </xdr:from>
    <xdr:ext cx="762000" cy="259045"/>
    <xdr:sp macro="" textlink="">
      <xdr:nvSpPr>
        <xdr:cNvPr id="277" name="テキスト ボックス 276"/>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補助費に係る経常収支比率は、類似団体と比較し良好な数値となっているが、今後はごみ処理施設建替分の地方債残高の増による広域事務組合への負担金の増加が見込まれるため、補助金の見直しを行い、不適切な補助金の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134620</xdr:rowOff>
    </xdr:from>
    <xdr:to>
      <xdr:col>24</xdr:col>
      <xdr:colOff>31750</xdr:colOff>
      <xdr:row>35</xdr:row>
      <xdr:rowOff>8890</xdr:rowOff>
    </xdr:to>
    <xdr:cxnSp macro="">
      <xdr:nvCxnSpPr>
        <xdr:cNvPr id="309" name="直線コネクタ 308"/>
        <xdr:cNvCxnSpPr/>
      </xdr:nvCxnSpPr>
      <xdr:spPr>
        <a:xfrm flipV="1">
          <a:off x="15671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54610</xdr:rowOff>
    </xdr:to>
    <xdr:cxnSp macro="">
      <xdr:nvCxnSpPr>
        <xdr:cNvPr id="312" name="直線コネクタ 311"/>
        <xdr:cNvCxnSpPr/>
      </xdr:nvCxnSpPr>
      <xdr:spPr>
        <a:xfrm flipV="1">
          <a:off x="14782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54610</xdr:rowOff>
    </xdr:from>
    <xdr:to>
      <xdr:col>21</xdr:col>
      <xdr:colOff>361950</xdr:colOff>
      <xdr:row>35</xdr:row>
      <xdr:rowOff>54610</xdr:rowOff>
    </xdr:to>
    <xdr:cxnSp macro="">
      <xdr:nvCxnSpPr>
        <xdr:cNvPr id="315" name="直線コネクタ 314"/>
        <xdr:cNvCxnSpPr/>
      </xdr:nvCxnSpPr>
      <xdr:spPr>
        <a:xfrm>
          <a:off x="13893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54610</xdr:rowOff>
    </xdr:from>
    <xdr:to>
      <xdr:col>20</xdr:col>
      <xdr:colOff>158750</xdr:colOff>
      <xdr:row>35</xdr:row>
      <xdr:rowOff>69850</xdr:rowOff>
    </xdr:to>
    <xdr:cxnSp macro="">
      <xdr:nvCxnSpPr>
        <xdr:cNvPr id="318" name="直線コネクタ 317"/>
        <xdr:cNvCxnSpPr/>
      </xdr:nvCxnSpPr>
      <xdr:spPr>
        <a:xfrm flipV="1">
          <a:off x="13004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28" name="円/楕円 327"/>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100347</xdr:rowOff>
    </xdr:from>
    <xdr:ext cx="762000" cy="259045"/>
    <xdr:sp macro="" textlink="">
      <xdr:nvSpPr>
        <xdr:cNvPr id="329" name="補助費等該当値テキスト"/>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30" name="円/楕円 329"/>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31" name="テキスト ボックス 330"/>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xdr:rowOff>
    </xdr:from>
    <xdr:to>
      <xdr:col>21</xdr:col>
      <xdr:colOff>412750</xdr:colOff>
      <xdr:row>35</xdr:row>
      <xdr:rowOff>105410</xdr:rowOff>
    </xdr:to>
    <xdr:sp macro="" textlink="">
      <xdr:nvSpPr>
        <xdr:cNvPr id="332" name="円/楕円 331"/>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115587</xdr:rowOff>
    </xdr:from>
    <xdr:ext cx="762000" cy="259045"/>
    <xdr:sp macro="" textlink="">
      <xdr:nvSpPr>
        <xdr:cNvPr id="333" name="テキスト ボックス 332"/>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xdr:rowOff>
    </xdr:from>
    <xdr:to>
      <xdr:col>20</xdr:col>
      <xdr:colOff>209550</xdr:colOff>
      <xdr:row>35</xdr:row>
      <xdr:rowOff>105410</xdr:rowOff>
    </xdr:to>
    <xdr:sp macro="" textlink="">
      <xdr:nvSpPr>
        <xdr:cNvPr id="334" name="円/楕円 333"/>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115587</xdr:rowOff>
    </xdr:from>
    <xdr:ext cx="762000" cy="259045"/>
    <xdr:sp macro="" textlink="">
      <xdr:nvSpPr>
        <xdr:cNvPr id="335" name="テキスト ボックス 334"/>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6" name="円/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公債費に係る経常収支比率は、臨時財政対策債の元利償還金の増により増加傾向となっている。しかしながら、類似団体等と比較すると良好な数値となっており、今後も地方債発行を伴う大型事業の実施等にあたっては、世代間負担の公平と公債費負担の中長期的な平準化などの観点から将来の負担を軽減するよう財政の健全化を推進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127000</xdr:rowOff>
    </xdr:to>
    <xdr:cxnSp macro="">
      <xdr:nvCxnSpPr>
        <xdr:cNvPr id="367" name="直線コネクタ 366"/>
        <xdr:cNvCxnSpPr/>
      </xdr:nvCxnSpPr>
      <xdr:spPr>
        <a:xfrm flipV="1">
          <a:off x="3987800" y="13152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127000</xdr:rowOff>
    </xdr:to>
    <xdr:cxnSp macro="">
      <xdr:nvCxnSpPr>
        <xdr:cNvPr id="370" name="直線コネクタ 369"/>
        <xdr:cNvCxnSpPr/>
      </xdr:nvCxnSpPr>
      <xdr:spPr>
        <a:xfrm>
          <a:off x="3098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122428</xdr:rowOff>
    </xdr:to>
    <xdr:cxnSp macro="">
      <xdr:nvCxnSpPr>
        <xdr:cNvPr id="373" name="直線コネクタ 372"/>
        <xdr:cNvCxnSpPr/>
      </xdr:nvCxnSpPr>
      <xdr:spPr>
        <a:xfrm flipV="1">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122428</xdr:rowOff>
    </xdr:to>
    <xdr:cxnSp macro="">
      <xdr:nvCxnSpPr>
        <xdr:cNvPr id="376" name="直線コネクタ 375"/>
        <xdr:cNvCxnSpPr/>
      </xdr:nvCxnSpPr>
      <xdr:spPr>
        <a:xfrm>
          <a:off x="1320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6" name="円/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8" name="円/楕円 38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9" name="テキスト ボックス 38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0" name="円/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4" name="円/楕円 393"/>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5" name="テキスト ボックス 394"/>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当市は第三次産業が８割以上を占める観光都市であり、景気変動の影響を受けやすく、高い生活保護率が扶助費を押し上げている状況にある。人件費は減少傾向となっているものの、依然として職員数や給与水準が類似団体平均を上回っている。人件費と扶助費で経常収支比率の約５割を占めていることが財政硬直化の要因となっている。今後は扶助費の適正化、人件費の削減や給与構造の見直し等を行うことで経費の削減を図り、財政の健全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74422</xdr:rowOff>
    </xdr:to>
    <xdr:cxnSp macro="">
      <xdr:nvCxnSpPr>
        <xdr:cNvPr id="426" name="直線コネクタ 425"/>
        <xdr:cNvCxnSpPr/>
      </xdr:nvCxnSpPr>
      <xdr:spPr>
        <a:xfrm flipV="1">
          <a:off x="15671800" y="135686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74422</xdr:rowOff>
    </xdr:from>
    <xdr:to>
      <xdr:col>22</xdr:col>
      <xdr:colOff>565150</xdr:colOff>
      <xdr:row>79</xdr:row>
      <xdr:rowOff>88137</xdr:rowOff>
    </xdr:to>
    <xdr:cxnSp macro="">
      <xdr:nvCxnSpPr>
        <xdr:cNvPr id="429" name="直線コネクタ 428"/>
        <xdr:cNvCxnSpPr/>
      </xdr:nvCxnSpPr>
      <xdr:spPr>
        <a:xfrm flipV="1">
          <a:off x="14782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88137</xdr:rowOff>
    </xdr:to>
    <xdr:cxnSp macro="">
      <xdr:nvCxnSpPr>
        <xdr:cNvPr id="432" name="直線コネクタ 431"/>
        <xdr:cNvCxnSpPr/>
      </xdr:nvCxnSpPr>
      <xdr:spPr>
        <a:xfrm>
          <a:off x="13893800" y="135229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83565</xdr:rowOff>
    </xdr:to>
    <xdr:cxnSp macro="">
      <xdr:nvCxnSpPr>
        <xdr:cNvPr id="435" name="直線コネクタ 434"/>
        <xdr:cNvCxnSpPr/>
      </xdr:nvCxnSpPr>
      <xdr:spPr>
        <a:xfrm flipV="1">
          <a:off x="13004800" y="135229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5" name="円/楕円 444"/>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6"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23622</xdr:rowOff>
    </xdr:from>
    <xdr:to>
      <xdr:col>22</xdr:col>
      <xdr:colOff>615950</xdr:colOff>
      <xdr:row>79</xdr:row>
      <xdr:rowOff>125222</xdr:rowOff>
    </xdr:to>
    <xdr:sp macro="" textlink="">
      <xdr:nvSpPr>
        <xdr:cNvPr id="447" name="円/楕円 446"/>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109999</xdr:rowOff>
    </xdr:from>
    <xdr:ext cx="736600" cy="259045"/>
    <xdr:sp macro="" textlink="">
      <xdr:nvSpPr>
        <xdr:cNvPr id="448" name="テキスト ボックス 447"/>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49" name="円/楕円 448"/>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50" name="テキスト ボックス 449"/>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1" name="円/楕円 450"/>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2" name="テキスト ボックス 451"/>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32765</xdr:rowOff>
    </xdr:from>
    <xdr:to>
      <xdr:col>19</xdr:col>
      <xdr:colOff>6350</xdr:colOff>
      <xdr:row>79</xdr:row>
      <xdr:rowOff>134365</xdr:rowOff>
    </xdr:to>
    <xdr:sp macro="" textlink="">
      <xdr:nvSpPr>
        <xdr:cNvPr id="453" name="円/楕円 452"/>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119142</xdr:rowOff>
    </xdr:from>
    <xdr:ext cx="762000" cy="259045"/>
    <xdr:sp macro="" textlink="">
      <xdr:nvSpPr>
        <xdr:cNvPr id="454" name="テキスト ボックス 453"/>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大分県別府市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37236</xdr:rowOff>
    </xdr:from>
    <xdr:to>
      <xdr:col>4</xdr:col>
      <xdr:colOff>1117600</xdr:colOff>
      <xdr:row>15</xdr:row>
      <xdr:rowOff>69142</xdr:rowOff>
    </xdr:to>
    <xdr:cxnSp macro="">
      <xdr:nvCxnSpPr>
        <xdr:cNvPr id="52" name="直線コネクタ 51"/>
        <xdr:cNvCxnSpPr/>
      </xdr:nvCxnSpPr>
      <xdr:spPr bwMode="auto">
        <a:xfrm flipV="1">
          <a:off x="5003800" y="2656611"/>
          <a:ext cx="6477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33579</xdr:rowOff>
    </xdr:from>
    <xdr:to>
      <xdr:col>4</xdr:col>
      <xdr:colOff>469900</xdr:colOff>
      <xdr:row>15</xdr:row>
      <xdr:rowOff>69142</xdr:rowOff>
    </xdr:to>
    <xdr:cxnSp macro="">
      <xdr:nvCxnSpPr>
        <xdr:cNvPr id="55" name="直線コネクタ 54"/>
        <xdr:cNvCxnSpPr/>
      </xdr:nvCxnSpPr>
      <xdr:spPr bwMode="auto">
        <a:xfrm>
          <a:off x="4305300" y="2652954"/>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104608</xdr:rowOff>
    </xdr:from>
    <xdr:to>
      <xdr:col>3</xdr:col>
      <xdr:colOff>904875</xdr:colOff>
      <xdr:row>15</xdr:row>
      <xdr:rowOff>33579</xdr:rowOff>
    </xdr:to>
    <xdr:cxnSp macro="">
      <xdr:nvCxnSpPr>
        <xdr:cNvPr id="58" name="直線コネクタ 57"/>
        <xdr:cNvCxnSpPr/>
      </xdr:nvCxnSpPr>
      <xdr:spPr bwMode="auto">
        <a:xfrm>
          <a:off x="3606800" y="2552533"/>
          <a:ext cx="6985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104608</xdr:rowOff>
    </xdr:from>
    <xdr:to>
      <xdr:col>3</xdr:col>
      <xdr:colOff>206375</xdr:colOff>
      <xdr:row>14</xdr:row>
      <xdr:rowOff>132236</xdr:rowOff>
    </xdr:to>
    <xdr:cxnSp macro="">
      <xdr:nvCxnSpPr>
        <xdr:cNvPr id="61" name="直線コネクタ 60"/>
        <xdr:cNvCxnSpPr/>
      </xdr:nvCxnSpPr>
      <xdr:spPr bwMode="auto">
        <a:xfrm flipV="1">
          <a:off x="2908300" y="2552533"/>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157886</xdr:rowOff>
    </xdr:from>
    <xdr:to>
      <xdr:col>5</xdr:col>
      <xdr:colOff>34925</xdr:colOff>
      <xdr:row>15</xdr:row>
      <xdr:rowOff>88036</xdr:rowOff>
    </xdr:to>
    <xdr:sp macro="" textlink="">
      <xdr:nvSpPr>
        <xdr:cNvPr id="71" name="円/楕円 70"/>
        <xdr:cNvSpPr/>
      </xdr:nvSpPr>
      <xdr:spPr bwMode="auto">
        <a:xfrm>
          <a:off x="5600700" y="26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2963</xdr:rowOff>
    </xdr:from>
    <xdr:ext cx="762000" cy="259045"/>
    <xdr:sp macro="" textlink="">
      <xdr:nvSpPr>
        <xdr:cNvPr id="72" name="人口1人当たり決算額の推移該当値テキスト130"/>
        <xdr:cNvSpPr txBox="1"/>
      </xdr:nvSpPr>
      <xdr:spPr>
        <a:xfrm>
          <a:off x="5740400" y="245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18342</xdr:rowOff>
    </xdr:from>
    <xdr:to>
      <xdr:col>4</xdr:col>
      <xdr:colOff>520700</xdr:colOff>
      <xdr:row>15</xdr:row>
      <xdr:rowOff>119942</xdr:rowOff>
    </xdr:to>
    <xdr:sp macro="" textlink="">
      <xdr:nvSpPr>
        <xdr:cNvPr id="73" name="円/楕円 72"/>
        <xdr:cNvSpPr/>
      </xdr:nvSpPr>
      <xdr:spPr bwMode="auto">
        <a:xfrm>
          <a:off x="4953000" y="263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130119</xdr:rowOff>
    </xdr:from>
    <xdr:ext cx="736600" cy="259045"/>
    <xdr:sp macro="" textlink="">
      <xdr:nvSpPr>
        <xdr:cNvPr id="74" name="テキスト ボックス 73"/>
        <xdr:cNvSpPr txBox="1"/>
      </xdr:nvSpPr>
      <xdr:spPr>
        <a:xfrm>
          <a:off x="4622800" y="240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68,230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154229</xdr:rowOff>
    </xdr:from>
    <xdr:to>
      <xdr:col>3</xdr:col>
      <xdr:colOff>955675</xdr:colOff>
      <xdr:row>15</xdr:row>
      <xdr:rowOff>84379</xdr:rowOff>
    </xdr:to>
    <xdr:sp macro="" textlink="">
      <xdr:nvSpPr>
        <xdr:cNvPr id="75" name="円/楕円 74"/>
        <xdr:cNvSpPr/>
      </xdr:nvSpPr>
      <xdr:spPr bwMode="auto">
        <a:xfrm>
          <a:off x="4254500" y="260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94556</xdr:rowOff>
    </xdr:from>
    <xdr:ext cx="762000" cy="259045"/>
    <xdr:sp macro="" textlink="">
      <xdr:nvSpPr>
        <xdr:cNvPr id="76" name="テキスト ボックス 75"/>
        <xdr:cNvSpPr txBox="1"/>
      </xdr:nvSpPr>
      <xdr:spPr>
        <a:xfrm>
          <a:off x="3924300" y="237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53808</xdr:rowOff>
    </xdr:from>
    <xdr:to>
      <xdr:col>3</xdr:col>
      <xdr:colOff>257175</xdr:colOff>
      <xdr:row>14</xdr:row>
      <xdr:rowOff>155408</xdr:rowOff>
    </xdr:to>
    <xdr:sp macro="" textlink="">
      <xdr:nvSpPr>
        <xdr:cNvPr id="77" name="円/楕円 76"/>
        <xdr:cNvSpPr/>
      </xdr:nvSpPr>
      <xdr:spPr bwMode="auto">
        <a:xfrm>
          <a:off x="3556000" y="25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165585</xdr:rowOff>
    </xdr:from>
    <xdr:ext cx="762000" cy="259045"/>
    <xdr:sp macro="" textlink="">
      <xdr:nvSpPr>
        <xdr:cNvPr id="78" name="テキスト ボックス 77"/>
        <xdr:cNvSpPr txBox="1"/>
      </xdr:nvSpPr>
      <xdr:spPr>
        <a:xfrm>
          <a:off x="3225800" y="22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72,394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81436</xdr:rowOff>
    </xdr:from>
    <xdr:to>
      <xdr:col>2</xdr:col>
      <xdr:colOff>692150</xdr:colOff>
      <xdr:row>15</xdr:row>
      <xdr:rowOff>11586</xdr:rowOff>
    </xdr:to>
    <xdr:sp macro="" textlink="">
      <xdr:nvSpPr>
        <xdr:cNvPr id="79" name="円/楕円 78"/>
        <xdr:cNvSpPr/>
      </xdr:nvSpPr>
      <xdr:spPr bwMode="auto">
        <a:xfrm>
          <a:off x="2857500" y="252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21763</xdr:rowOff>
    </xdr:from>
    <xdr:ext cx="762000" cy="259045"/>
    <xdr:sp macro="" textlink="">
      <xdr:nvSpPr>
        <xdr:cNvPr id="80" name="テキスト ボックス 79"/>
        <xdr:cNvSpPr txBox="1"/>
      </xdr:nvSpPr>
      <xdr:spPr>
        <a:xfrm>
          <a:off x="2527300" y="22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22497</xdr:rowOff>
    </xdr:from>
    <xdr:to>
      <xdr:col>4</xdr:col>
      <xdr:colOff>1117600</xdr:colOff>
      <xdr:row>37</xdr:row>
      <xdr:rowOff>30172</xdr:rowOff>
    </xdr:to>
    <xdr:cxnSp macro="">
      <xdr:nvCxnSpPr>
        <xdr:cNvPr id="115" name="直線コネクタ 114"/>
        <xdr:cNvCxnSpPr/>
      </xdr:nvCxnSpPr>
      <xdr:spPr bwMode="auto">
        <a:xfrm>
          <a:off x="5003800" y="7147197"/>
          <a:ext cx="647700" cy="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157600</xdr:rowOff>
    </xdr:from>
    <xdr:to>
      <xdr:col>4</xdr:col>
      <xdr:colOff>469900</xdr:colOff>
      <xdr:row>37</xdr:row>
      <xdr:rowOff>22497</xdr:rowOff>
    </xdr:to>
    <xdr:cxnSp macro="">
      <xdr:nvCxnSpPr>
        <xdr:cNvPr id="118" name="直線コネクタ 117"/>
        <xdr:cNvCxnSpPr/>
      </xdr:nvCxnSpPr>
      <xdr:spPr bwMode="auto">
        <a:xfrm>
          <a:off x="4305300" y="7110850"/>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104466</xdr:rowOff>
    </xdr:from>
    <xdr:to>
      <xdr:col>3</xdr:col>
      <xdr:colOff>904875</xdr:colOff>
      <xdr:row>36</xdr:row>
      <xdr:rowOff>157600</xdr:rowOff>
    </xdr:to>
    <xdr:cxnSp macro="">
      <xdr:nvCxnSpPr>
        <xdr:cNvPr id="121" name="直線コネクタ 120"/>
        <xdr:cNvCxnSpPr/>
      </xdr:nvCxnSpPr>
      <xdr:spPr bwMode="auto">
        <a:xfrm>
          <a:off x="3606800" y="7057716"/>
          <a:ext cx="698500" cy="5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104466</xdr:rowOff>
    </xdr:from>
    <xdr:to>
      <xdr:col>3</xdr:col>
      <xdr:colOff>206375</xdr:colOff>
      <xdr:row>36</xdr:row>
      <xdr:rowOff>132845</xdr:rowOff>
    </xdr:to>
    <xdr:cxnSp macro="">
      <xdr:nvCxnSpPr>
        <xdr:cNvPr id="124" name="直線コネクタ 123"/>
        <xdr:cNvCxnSpPr/>
      </xdr:nvCxnSpPr>
      <xdr:spPr bwMode="auto">
        <a:xfrm flipV="1">
          <a:off x="2908300" y="7057716"/>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150822</xdr:rowOff>
    </xdr:from>
    <xdr:to>
      <xdr:col>5</xdr:col>
      <xdr:colOff>34925</xdr:colOff>
      <xdr:row>37</xdr:row>
      <xdr:rowOff>80972</xdr:rowOff>
    </xdr:to>
    <xdr:sp macro="" textlink="">
      <xdr:nvSpPr>
        <xdr:cNvPr id="134" name="円/楕円 133"/>
        <xdr:cNvSpPr/>
      </xdr:nvSpPr>
      <xdr:spPr bwMode="auto">
        <a:xfrm>
          <a:off x="5600700" y="710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122899</xdr:rowOff>
    </xdr:from>
    <xdr:ext cx="762000" cy="259045"/>
    <xdr:sp macro="" textlink="">
      <xdr:nvSpPr>
        <xdr:cNvPr id="135" name="人口1人当たり決算額の推移該当値テキスト445"/>
        <xdr:cNvSpPr txBox="1"/>
      </xdr:nvSpPr>
      <xdr:spPr>
        <a:xfrm>
          <a:off x="5740400" y="70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143147</xdr:rowOff>
    </xdr:from>
    <xdr:to>
      <xdr:col>4</xdr:col>
      <xdr:colOff>520700</xdr:colOff>
      <xdr:row>37</xdr:row>
      <xdr:rowOff>73297</xdr:rowOff>
    </xdr:to>
    <xdr:sp macro="" textlink="">
      <xdr:nvSpPr>
        <xdr:cNvPr id="136" name="円/楕円 135"/>
        <xdr:cNvSpPr/>
      </xdr:nvSpPr>
      <xdr:spPr bwMode="auto">
        <a:xfrm>
          <a:off x="4953000" y="709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58074</xdr:rowOff>
    </xdr:from>
    <xdr:ext cx="736600" cy="259045"/>
    <xdr:sp macro="" textlink="">
      <xdr:nvSpPr>
        <xdr:cNvPr id="137" name="テキスト ボックス 136"/>
        <xdr:cNvSpPr txBox="1"/>
      </xdr:nvSpPr>
      <xdr:spPr>
        <a:xfrm>
          <a:off x="4622800" y="718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106800</xdr:rowOff>
    </xdr:from>
    <xdr:to>
      <xdr:col>3</xdr:col>
      <xdr:colOff>955675</xdr:colOff>
      <xdr:row>37</xdr:row>
      <xdr:rowOff>36950</xdr:rowOff>
    </xdr:to>
    <xdr:sp macro="" textlink="">
      <xdr:nvSpPr>
        <xdr:cNvPr id="138" name="円/楕円 137"/>
        <xdr:cNvSpPr/>
      </xdr:nvSpPr>
      <xdr:spPr bwMode="auto">
        <a:xfrm>
          <a:off x="4254500" y="706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21727</xdr:rowOff>
    </xdr:from>
    <xdr:ext cx="762000" cy="259045"/>
    <xdr:sp macro="" textlink="">
      <xdr:nvSpPr>
        <xdr:cNvPr id="139" name="テキスト ボックス 138"/>
        <xdr:cNvSpPr txBox="1"/>
      </xdr:nvSpPr>
      <xdr:spPr>
        <a:xfrm>
          <a:off x="3924300" y="714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53666</xdr:rowOff>
    </xdr:from>
    <xdr:to>
      <xdr:col>3</xdr:col>
      <xdr:colOff>257175</xdr:colOff>
      <xdr:row>36</xdr:row>
      <xdr:rowOff>155266</xdr:rowOff>
    </xdr:to>
    <xdr:sp macro="" textlink="">
      <xdr:nvSpPr>
        <xdr:cNvPr id="140" name="円/楕円 139"/>
        <xdr:cNvSpPr/>
      </xdr:nvSpPr>
      <xdr:spPr bwMode="auto">
        <a:xfrm>
          <a:off x="3556000" y="700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140043</xdr:rowOff>
    </xdr:from>
    <xdr:ext cx="762000" cy="259045"/>
    <xdr:sp macro="" textlink="">
      <xdr:nvSpPr>
        <xdr:cNvPr id="141" name="テキスト ボックス 140"/>
        <xdr:cNvSpPr txBox="1"/>
      </xdr:nvSpPr>
      <xdr:spPr>
        <a:xfrm>
          <a:off x="3225800" y="70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82045</xdr:rowOff>
    </xdr:from>
    <xdr:to>
      <xdr:col>2</xdr:col>
      <xdr:colOff>692150</xdr:colOff>
      <xdr:row>37</xdr:row>
      <xdr:rowOff>12195</xdr:rowOff>
    </xdr:to>
    <xdr:sp macro="" textlink="">
      <xdr:nvSpPr>
        <xdr:cNvPr id="142" name="円/楕円 141"/>
        <xdr:cNvSpPr/>
      </xdr:nvSpPr>
      <xdr:spPr bwMode="auto">
        <a:xfrm>
          <a:off x="2857500" y="703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168422</xdr:rowOff>
    </xdr:from>
    <xdr:ext cx="762000" cy="259045"/>
    <xdr:sp macro="" textlink="">
      <xdr:nvSpPr>
        <xdr:cNvPr id="143" name="テキスト ボックス 142"/>
        <xdr:cNvSpPr txBox="1"/>
      </xdr:nvSpPr>
      <xdr:spPr>
        <a:xfrm>
          <a:off x="2527300" y="71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実質収支比率については、年々増加傾向となり、普通地方交付税の増も相まって平成２３年度においては４．６と一般的に望ましいといわれる数値まで改善した。</a:t>
          </a:r>
        </a:p>
        <a:p>
          <a:r>
            <a:rPr lang="ja-JP" altLang="ja-JP" sz="1100">
              <a:solidFill>
                <a:schemeClr val="dk1"/>
              </a:solidFill>
              <a:effectLst/>
              <a:latin typeface="+mn-lt"/>
              <a:ea typeface="+mn-ea"/>
              <a:cs typeface="+mn-cs"/>
            </a:rPr>
            <a:t>今年度は、歳入で地方消費税、国庫支出金が増加したものの、歳出はそれに相まって扶助費、普通建設事業費の増加により、１．３ポイント低下した。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連結実質赤字額はなく、良好な状態である。国民健康保険事業特別会計については昨年、累積赤字が解消されたが、再び赤字に転落したことから、財政再建に向けて不断の経営努力が必要である。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　</a:t>
          </a:r>
          <a:r>
            <a:rPr lang="ja-JP" altLang="ja-JP" sz="1100" b="0">
              <a:solidFill>
                <a:schemeClr val="dk1"/>
              </a:solidFill>
              <a:effectLst/>
              <a:latin typeface="+mn-lt"/>
              <a:ea typeface="+mn-ea"/>
              <a:cs typeface="+mn-cs"/>
            </a:rPr>
            <a:t>元利償還金及び準元利償還金ともに増加したが控除財源となる基準財政需要額算入額の増加額がそれを上回ったため、単年度比率は改善した。また、平成２６年度の単年度比率が平成２５年度を下回ったため、３か年平均の比率も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将来負担額については、地方債残高及び組合等負担額見込額（藤ヶ谷清掃センター分の地方債借入残高）の増加により増となった。しかし、充当可能基金及び臨時財政対策債を始めとした基準財政需要額算入見込額の増加により充当可能財源等が増となり、結果的に将来負担額を上回ることとなり、前年度より改善された。</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46709699</v>
      </c>
      <c r="BO4" s="379"/>
      <c r="BP4" s="379"/>
      <c r="BQ4" s="379"/>
      <c r="BR4" s="379"/>
      <c r="BS4" s="379"/>
      <c r="BT4" s="379"/>
      <c r="BU4" s="380"/>
      <c r="BV4" s="378">
        <v>44808041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46210501</v>
      </c>
      <c r="BO5" s="384"/>
      <c r="BP5" s="384"/>
      <c r="BQ5" s="384"/>
      <c r="BR5" s="384"/>
      <c r="BS5" s="384"/>
      <c r="BT5" s="384"/>
      <c r="BU5" s="385"/>
      <c r="BV5" s="383">
        <v>43842840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95.1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499198</v>
      </c>
      <c r="BO6" s="384"/>
      <c r="BP6" s="384"/>
      <c r="BQ6" s="384"/>
      <c r="BR6" s="384"/>
      <c r="BS6" s="384"/>
      <c r="BT6" s="384"/>
      <c r="BU6" s="385"/>
      <c r="BV6" s="383">
        <v>965201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102.5</v>
      </c>
      <c r="CU6" s="530"/>
      <c r="CV6" s="530"/>
      <c r="CW6" s="530"/>
      <c r="CX6" s="530"/>
      <c r="CY6" s="530"/>
      <c r="CZ6" s="530"/>
      <c r="DA6" s="531"/>
      <c r="DB6" s="529">
        <v>101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93915</v>
      </c>
      <c r="BO7" s="384"/>
      <c r="BP7" s="384"/>
      <c r="BQ7" s="384"/>
      <c r="BR7" s="384"/>
      <c r="BS7" s="384"/>
      <c r="BT7" s="384"/>
      <c r="BU7" s="385"/>
      <c r="BV7" s="383">
        <v>248365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24705444</v>
      </c>
      <c r="CU7" s="384"/>
      <c r="CV7" s="384"/>
      <c r="CW7" s="384"/>
      <c r="CX7" s="384"/>
      <c r="CY7" s="384"/>
      <c r="CZ7" s="384"/>
      <c r="DA7" s="385"/>
      <c r="DB7" s="383">
        <v>24765646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405283</v>
      </c>
      <c r="BO8" s="384"/>
      <c r="BP8" s="384"/>
      <c r="BQ8" s="384"/>
      <c r="BR8" s="384"/>
      <c r="BS8" s="384"/>
      <c r="BT8" s="384"/>
      <c r="BU8" s="385"/>
      <c r="BV8" s="383">
        <v>716836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0.56999999999999995</v>
      </c>
      <c r="CU8" s="493"/>
      <c r="CV8" s="493"/>
      <c r="CW8" s="493"/>
      <c r="CX8" s="493"/>
      <c r="CY8" s="493"/>
      <c r="CZ8" s="493"/>
      <c r="DA8" s="494"/>
      <c r="DB8" s="492">
        <v>0.56999999999999995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125385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-311553</v>
      </c>
      <c r="BO9" s="384"/>
      <c r="BP9" s="384"/>
      <c r="BQ9" s="384"/>
      <c r="BR9" s="384"/>
      <c r="BS9" s="384"/>
      <c r="BT9" s="384"/>
      <c r="BU9" s="385"/>
      <c r="BV9" s="383">
        <v>242405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126959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370484</v>
      </c>
      <c r="BO10" s="384"/>
      <c r="BP10" s="384"/>
      <c r="BQ10" s="384"/>
      <c r="BR10" s="384"/>
      <c r="BS10" s="384"/>
      <c r="BT10" s="384"/>
      <c r="BU10" s="385"/>
      <c r="BV10" s="383">
        <v>246141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121100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117062</v>
      </c>
      <c r="S13" s="485"/>
      <c r="T13" s="485"/>
      <c r="U13" s="485"/>
      <c r="V13" s="486"/>
      <c r="W13" s="472" t="s">
        <v>123</v>
      </c>
      <c r="X13" s="396"/>
      <c r="Y13" s="396"/>
      <c r="Z13" s="396"/>
      <c r="AA13" s="396"/>
      <c r="AB13" s="397"/>
      <c r="AC13" s="359">
        <v>650</v>
      </c>
      <c r="AD13" s="360"/>
      <c r="AE13" s="360"/>
      <c r="AF13" s="360"/>
      <c r="AG13" s="361"/>
      <c r="AH13" s="359">
        <v>847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58931</v>
      </c>
      <c r="BO13" s="384"/>
      <c r="BP13" s="384"/>
      <c r="BQ13" s="384"/>
      <c r="BR13" s="384"/>
      <c r="BS13" s="384"/>
      <c r="BT13" s="384"/>
      <c r="BU13" s="385"/>
      <c r="BV13" s="383">
        <v>288546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2.4</v>
      </c>
      <c r="CU13" s="354"/>
      <c r="CV13" s="354"/>
      <c r="CW13" s="354"/>
      <c r="CX13" s="354"/>
      <c r="CY13" s="354"/>
      <c r="CZ13" s="354"/>
      <c r="DA13" s="355"/>
      <c r="DB13" s="353">
        <v>2.9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121865</v>
      </c>
      <c r="S14" s="485"/>
      <c r="T14" s="485"/>
      <c r="U14" s="485"/>
      <c r="V14" s="486"/>
      <c r="W14" s="487"/>
      <c r="X14" s="399"/>
      <c r="Y14" s="399"/>
      <c r="Z14" s="399"/>
      <c r="AA14" s="399"/>
      <c r="AB14" s="400"/>
      <c r="AC14" s="477">
        <v>1.2</v>
      </c>
      <c r="AD14" s="478"/>
      <c r="AE14" s="478"/>
      <c r="AF14" s="478"/>
      <c r="AG14" s="479"/>
      <c r="AH14" s="477">
        <v>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117955</v>
      </c>
      <c r="S15" s="485"/>
      <c r="T15" s="485"/>
      <c r="U15" s="485"/>
      <c r="V15" s="486"/>
      <c r="W15" s="472" t="s">
        <v>130</v>
      </c>
      <c r="X15" s="396"/>
      <c r="Y15" s="396"/>
      <c r="Z15" s="396"/>
      <c r="AA15" s="396"/>
      <c r="AB15" s="397"/>
      <c r="AC15" s="359">
        <v>7627</v>
      </c>
      <c r="AD15" s="360"/>
      <c r="AE15" s="360"/>
      <c r="AF15" s="360"/>
      <c r="AG15" s="361"/>
      <c r="AH15" s="359">
        <v>8680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11050631</v>
      </c>
      <c r="BO15" s="379"/>
      <c r="BP15" s="379"/>
      <c r="BQ15" s="379"/>
      <c r="BR15" s="379"/>
      <c r="BS15" s="379"/>
      <c r="BT15" s="379"/>
      <c r="BU15" s="380"/>
      <c r="BV15" s="378">
        <v>10928540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14.6</v>
      </c>
      <c r="AD16" s="478"/>
      <c r="AE16" s="478"/>
      <c r="AF16" s="478"/>
      <c r="AG16" s="479"/>
      <c r="AH16" s="477">
        <v>15.3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19398672</v>
      </c>
      <c r="BO16" s="384"/>
      <c r="BP16" s="384"/>
      <c r="BQ16" s="384"/>
      <c r="BR16" s="384"/>
      <c r="BS16" s="384"/>
      <c r="BT16" s="384"/>
      <c r="BU16" s="385"/>
      <c r="BV16" s="383">
        <v>19288639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44087</v>
      </c>
      <c r="AD17" s="360"/>
      <c r="AE17" s="360"/>
      <c r="AF17" s="360"/>
      <c r="AG17" s="361"/>
      <c r="AH17" s="359">
        <v>46102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14243339</v>
      </c>
      <c r="BO17" s="384"/>
      <c r="BP17" s="384"/>
      <c r="BQ17" s="384"/>
      <c r="BR17" s="384"/>
      <c r="BS17" s="384"/>
      <c r="BT17" s="384"/>
      <c r="BU17" s="385"/>
      <c r="BV17" s="383">
        <v>14156172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125.29</v>
      </c>
      <c r="M18" s="448"/>
      <c r="N18" s="448"/>
      <c r="O18" s="448"/>
      <c r="P18" s="448"/>
      <c r="Q18" s="448"/>
      <c r="R18" s="449"/>
      <c r="S18" s="449"/>
      <c r="T18" s="449"/>
      <c r="U18" s="449"/>
      <c r="V18" s="450"/>
      <c r="W18" s="464"/>
      <c r="X18" s="465"/>
      <c r="Y18" s="465"/>
      <c r="Z18" s="465"/>
      <c r="AA18" s="465"/>
      <c r="AB18" s="473"/>
      <c r="AC18" s="347">
        <v>84.2</v>
      </c>
      <c r="AD18" s="348"/>
      <c r="AE18" s="348"/>
      <c r="AF18" s="348"/>
      <c r="AG18" s="451"/>
      <c r="AH18" s="347">
        <v>81.400000000000006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23623046</v>
      </c>
      <c r="BO18" s="384"/>
      <c r="BP18" s="384"/>
      <c r="BQ18" s="384"/>
      <c r="BR18" s="384"/>
      <c r="BS18" s="384"/>
      <c r="BT18" s="384"/>
      <c r="BU18" s="385"/>
      <c r="BV18" s="383">
        <v>23136507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1001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28275504</v>
      </c>
      <c r="BO19" s="384"/>
      <c r="BP19" s="384"/>
      <c r="BQ19" s="384"/>
      <c r="BR19" s="384"/>
      <c r="BS19" s="384"/>
      <c r="BT19" s="384"/>
      <c r="BU19" s="385"/>
      <c r="BV19" s="383">
        <v>27430349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56070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32762468</v>
      </c>
      <c r="BO23" s="384"/>
      <c r="BP23" s="384"/>
      <c r="BQ23" s="384"/>
      <c r="BR23" s="384"/>
      <c r="BS23" s="384"/>
      <c r="BT23" s="384"/>
      <c r="BU23" s="385"/>
      <c r="BV23" s="383">
        <v>32077449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8940</v>
      </c>
      <c r="R24" s="360"/>
      <c r="S24" s="360"/>
      <c r="T24" s="360"/>
      <c r="U24" s="360"/>
      <c r="V24" s="361"/>
      <c r="W24" s="425"/>
      <c r="X24" s="416"/>
      <c r="Y24" s="417"/>
      <c r="Z24" s="356" t="s">
        <v>154</v>
      </c>
      <c r="AA24" s="357"/>
      <c r="AB24" s="357"/>
      <c r="AC24" s="357"/>
      <c r="AD24" s="357"/>
      <c r="AE24" s="357"/>
      <c r="AF24" s="357"/>
      <c r="AG24" s="358"/>
      <c r="AH24" s="359">
        <v>819</v>
      </c>
      <c r="AI24" s="360"/>
      <c r="AJ24" s="360"/>
      <c r="AK24" s="360"/>
      <c r="AL24" s="361"/>
      <c r="AM24" s="359">
        <v>2535624</v>
      </c>
      <c r="AN24" s="360"/>
      <c r="AO24" s="360"/>
      <c r="AP24" s="360"/>
      <c r="AQ24" s="360"/>
      <c r="AR24" s="361"/>
      <c r="AS24" s="359">
        <v>3096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27460655</v>
      </c>
      <c r="BO24" s="384"/>
      <c r="BP24" s="384"/>
      <c r="BQ24" s="384"/>
      <c r="BR24" s="384"/>
      <c r="BS24" s="384"/>
      <c r="BT24" s="384"/>
      <c r="BU24" s="385"/>
      <c r="BV24" s="383">
        <v>27097423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7420</v>
      </c>
      <c r="R25" s="360"/>
      <c r="S25" s="360"/>
      <c r="T25" s="360"/>
      <c r="U25" s="360"/>
      <c r="V25" s="361"/>
      <c r="W25" s="425"/>
      <c r="X25" s="416"/>
      <c r="Y25" s="417"/>
      <c r="Z25" s="356" t="s">
        <v>157</v>
      </c>
      <c r="AA25" s="357"/>
      <c r="AB25" s="357"/>
      <c r="AC25" s="357"/>
      <c r="AD25" s="357"/>
      <c r="AE25" s="357"/>
      <c r="AF25" s="357"/>
      <c r="AG25" s="358"/>
      <c r="AH25" s="359">
        <v>140</v>
      </c>
      <c r="AI25" s="360"/>
      <c r="AJ25" s="360"/>
      <c r="AK25" s="360"/>
      <c r="AL25" s="361"/>
      <c r="AM25" s="359">
        <v>358120</v>
      </c>
      <c r="AN25" s="360"/>
      <c r="AO25" s="360"/>
      <c r="AP25" s="360"/>
      <c r="AQ25" s="360"/>
      <c r="AR25" s="361"/>
      <c r="AS25" s="359">
        <v>2558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4971701</v>
      </c>
      <c r="BO25" s="379"/>
      <c r="BP25" s="379"/>
      <c r="BQ25" s="379"/>
      <c r="BR25" s="379"/>
      <c r="BS25" s="379"/>
      <c r="BT25" s="379"/>
      <c r="BU25" s="380"/>
      <c r="BV25" s="378">
        <v>3686990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6040</v>
      </c>
      <c r="R26" s="360"/>
      <c r="S26" s="360"/>
      <c r="T26" s="360"/>
      <c r="U26" s="360"/>
      <c r="V26" s="361"/>
      <c r="W26" s="425"/>
      <c r="X26" s="416"/>
      <c r="Y26" s="417"/>
      <c r="Z26" s="356" t="s">
        <v>160</v>
      </c>
      <c r="AA26" s="438"/>
      <c r="AB26" s="438"/>
      <c r="AC26" s="438"/>
      <c r="AD26" s="438"/>
      <c r="AE26" s="438"/>
      <c r="AF26" s="438"/>
      <c r="AG26" s="439"/>
      <c r="AH26" s="359">
        <v>113</v>
      </c>
      <c r="AI26" s="360"/>
      <c r="AJ26" s="360"/>
      <c r="AK26" s="360"/>
      <c r="AL26" s="361"/>
      <c r="AM26" s="359">
        <v>350526</v>
      </c>
      <c r="AN26" s="360"/>
      <c r="AO26" s="360"/>
      <c r="AP26" s="360"/>
      <c r="AQ26" s="360"/>
      <c r="AR26" s="361"/>
      <c r="AS26" s="359">
        <v>3102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500000</v>
      </c>
      <c r="BO26" s="384"/>
      <c r="BP26" s="384"/>
      <c r="BQ26" s="384"/>
      <c r="BR26" s="384"/>
      <c r="BS26" s="384"/>
      <c r="BT26" s="384"/>
      <c r="BU26" s="385"/>
      <c r="BV26" s="383">
        <v>200000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5510</v>
      </c>
      <c r="R27" s="360"/>
      <c r="S27" s="360"/>
      <c r="T27" s="360"/>
      <c r="U27" s="360"/>
      <c r="V27" s="361"/>
      <c r="W27" s="425"/>
      <c r="X27" s="416"/>
      <c r="Y27" s="417"/>
      <c r="Z27" s="356" t="s">
        <v>163</v>
      </c>
      <c r="AA27" s="357"/>
      <c r="AB27" s="357"/>
      <c r="AC27" s="357"/>
      <c r="AD27" s="357"/>
      <c r="AE27" s="357"/>
      <c r="AF27" s="357"/>
      <c r="AG27" s="358"/>
      <c r="AH27" s="359">
        <v>66</v>
      </c>
      <c r="AI27" s="360"/>
      <c r="AJ27" s="360"/>
      <c r="AK27" s="360"/>
      <c r="AL27" s="361"/>
      <c r="AM27" s="359">
        <v>250452</v>
      </c>
      <c r="AN27" s="360"/>
      <c r="AO27" s="360"/>
      <c r="AP27" s="360"/>
      <c r="AQ27" s="360"/>
      <c r="AR27" s="361"/>
      <c r="AS27" s="359">
        <v>3795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1026049</v>
      </c>
      <c r="BO27" s="387"/>
      <c r="BP27" s="387"/>
      <c r="BQ27" s="387"/>
      <c r="BR27" s="387"/>
      <c r="BS27" s="387"/>
      <c r="BT27" s="387"/>
      <c r="BU27" s="388"/>
      <c r="BV27" s="386">
        <v>1024634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4960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7901761</v>
      </c>
      <c r="BO28" s="379"/>
      <c r="BP28" s="379"/>
      <c r="BQ28" s="379"/>
      <c r="BR28" s="379"/>
      <c r="BS28" s="379"/>
      <c r="BT28" s="379"/>
      <c r="BU28" s="380"/>
      <c r="BV28" s="378">
        <v>7531277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23</v>
      </c>
      <c r="M29" s="360"/>
      <c r="N29" s="360"/>
      <c r="O29" s="360"/>
      <c r="P29" s="361"/>
      <c r="Q29" s="359">
        <v>4630</v>
      </c>
      <c r="R29" s="360"/>
      <c r="S29" s="360"/>
      <c r="T29" s="360"/>
      <c r="U29" s="360"/>
      <c r="V29" s="361"/>
      <c r="W29" s="426"/>
      <c r="X29" s="427"/>
      <c r="Y29" s="428"/>
      <c r="Z29" s="356" t="s">
        <v>170</v>
      </c>
      <c r="AA29" s="357"/>
      <c r="AB29" s="357"/>
      <c r="AC29" s="357"/>
      <c r="AD29" s="357"/>
      <c r="AE29" s="357"/>
      <c r="AF29" s="357"/>
      <c r="AG29" s="358"/>
      <c r="AH29" s="359">
        <v>885</v>
      </c>
      <c r="AI29" s="360"/>
      <c r="AJ29" s="360"/>
      <c r="AK29" s="360"/>
      <c r="AL29" s="361"/>
      <c r="AM29" s="359">
        <v>2786076</v>
      </c>
      <c r="AN29" s="360"/>
      <c r="AO29" s="360"/>
      <c r="AP29" s="360"/>
      <c r="AQ29" s="360"/>
      <c r="AR29" s="361"/>
      <c r="AS29" s="359">
        <v>3148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1262545</v>
      </c>
      <c r="BO29" s="384"/>
      <c r="BP29" s="384"/>
      <c r="BQ29" s="384"/>
      <c r="BR29" s="384"/>
      <c r="BS29" s="384"/>
      <c r="BT29" s="384"/>
      <c r="BU29" s="385"/>
      <c r="BV29" s="383">
        <v>1260524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2071122</v>
      </c>
      <c r="BO30" s="387"/>
      <c r="BP30" s="387"/>
      <c r="BQ30" s="387"/>
      <c r="BR30" s="387"/>
      <c r="BS30" s="387"/>
      <c r="BT30" s="387"/>
      <c r="BU30" s="388"/>
      <c r="BV30" s="386">
        <v>1907898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大分県交通災害共済組合（交通災害共済事業会計）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一般財団法人別府市綜合振興センター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別杵速見地域広域市町村圏事務組合（一般会計）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一般財団法人大分県東部勤労者福祉サービスセンター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別杵速見地域広域市町村圏事務組合（秋草葬斎場事業特別会計）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株式会社別府扇山ゴルフ場</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別杵速見地域広域市町村圏事務組合（藤ヶ谷清掃センター事業特別会計）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別府市公設市場精算株式会社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別杵速見地域広域市町村圏事務組合（介護認定審査会事業特別会計）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別杵速見地域広域市町村圏事務組合（普通会計）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大分県市町村会館管理組合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大分県後期高齢者医療広域連合（普通会計）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大分県後期高齢者医療広域連合（後期高齢者医療事業会計）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M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9" t="s">
        <v>24</v>
      </c>
      <c r="C41" s="1180"/>
      <c r="D41" s="81"/>
      <c r="E41" s="1181" t="s">
        <v>25</v>
      </c>
      <c r="F41" s="1181"/>
      <c r="G41" s="1181"/>
      <c r="H41" s="1182"/>
      <c r="I41" s="82">
        <v>32224</v>
      </c>
      <c r="J41" s="83">
        <v>32209</v>
      </c>
      <c r="K41" s="83">
        <v>32446</v>
      </c>
      <c r="L41" s="83">
        <v>32077</v>
      </c>
      <c r="M41" s="84">
        <v>32762</v>
      </c>
    </row>
    <row r="42" spans="2:13" ht="27.75" customHeight="1" x14ac:dyDescent="0.15">
      <c r="B42" s="1169"/>
      <c r="C42" s="1170"/>
      <c r="D42" s="85"/>
      <c r="E42" s="1173" t="s">
        <v>26</v>
      </c>
      <c r="F42" s="1173"/>
      <c r="G42" s="1173"/>
      <c r="H42" s="1174"/>
      <c r="I42" s="86" t="s">
        <v>484</v>
      </c>
      <c r="J42" s="87" t="s">
        <v>484</v>
      </c>
      <c r="K42" s="87" t="s">
        <v>484</v>
      </c>
      <c r="L42" s="87" t="s">
        <v>484</v>
      </c>
      <c r="M42" s="88" t="s">
        <v>484</v>
      </c>
    </row>
    <row r="43" spans="2:13" ht="27.75" customHeight="1" x14ac:dyDescent="0.15">
      <c r="B43" s="1169"/>
      <c r="C43" s="1170"/>
      <c r="D43" s="85"/>
      <c r="E43" s="1173" t="s">
        <v>27</v>
      </c>
      <c r="F43" s="1173"/>
      <c r="G43" s="1173"/>
      <c r="H43" s="1174"/>
      <c r="I43" s="86">
        <v>3296</v>
      </c>
      <c r="J43" s="87">
        <v>3044</v>
      </c>
      <c r="K43" s="87">
        <v>2976</v>
      </c>
      <c r="L43" s="87">
        <v>2926</v>
      </c>
      <c r="M43" s="88">
        <v>2826</v>
      </c>
    </row>
    <row r="44" spans="2:13" ht="27.75" customHeight="1" x14ac:dyDescent="0.15">
      <c r="B44" s="1169"/>
      <c r="C44" s="1170"/>
      <c r="D44" s="85"/>
      <c r="E44" s="1173" t="s">
        <v>28</v>
      </c>
      <c r="F44" s="1173"/>
      <c r="G44" s="1173"/>
      <c r="H44" s="1174"/>
      <c r="I44" s="86">
        <v>53</v>
      </c>
      <c r="J44" s="87">
        <v>365</v>
      </c>
      <c r="K44" s="87">
        <v>1748</v>
      </c>
      <c r="L44" s="87">
        <v>4082</v>
      </c>
      <c r="M44" s="88">
        <v>4646</v>
      </c>
    </row>
    <row r="45" spans="2:13" ht="27.75" customHeight="1" x14ac:dyDescent="0.15">
      <c r="B45" s="1169"/>
      <c r="C45" s="1170"/>
      <c r="D45" s="85"/>
      <c r="E45" s="1173" t="s">
        <v>29</v>
      </c>
      <c r="F45" s="1173"/>
      <c r="G45" s="1173"/>
      <c r="H45" s="1174"/>
      <c r="I45" s="86">
        <v>8063</v>
      </c>
      <c r="J45" s="87">
        <v>7156</v>
      </c>
      <c r="K45" s="87">
        <v>7400</v>
      </c>
      <c r="L45" s="87">
        <v>7038</v>
      </c>
      <c r="M45" s="88">
        <v>6527</v>
      </c>
    </row>
    <row r="46" spans="2:13" ht="27.75" customHeight="1" x14ac:dyDescent="0.15">
      <c r="B46" s="1169"/>
      <c r="C46" s="1170"/>
      <c r="D46" s="85"/>
      <c r="E46" s="1173" t="s">
        <v>30</v>
      </c>
      <c r="F46" s="1173"/>
      <c r="G46" s="1173"/>
      <c r="H46" s="1174"/>
      <c r="I46" s="86">
        <v>132</v>
      </c>
      <c r="J46" s="87">
        <v>8</v>
      </c>
      <c r="K46" s="87" t="s">
        <v>484</v>
      </c>
      <c r="L46" s="87" t="s">
        <v>484</v>
      </c>
      <c r="M46" s="88">
        <v>4</v>
      </c>
    </row>
    <row r="47" spans="2:13" ht="27.75" customHeight="1" x14ac:dyDescent="0.15">
      <c r="B47" s="1169"/>
      <c r="C47" s="1170"/>
      <c r="D47" s="85"/>
      <c r="E47" s="1173" t="s">
        <v>31</v>
      </c>
      <c r="F47" s="1173"/>
      <c r="G47" s="1173"/>
      <c r="H47" s="1174"/>
      <c r="I47" s="86" t="s">
        <v>484</v>
      </c>
      <c r="J47" s="87" t="s">
        <v>484</v>
      </c>
      <c r="K47" s="87" t="s">
        <v>484</v>
      </c>
      <c r="L47" s="87" t="s">
        <v>484</v>
      </c>
      <c r="M47" s="88" t="s">
        <v>484</v>
      </c>
    </row>
    <row r="48" spans="2:13" ht="27.75" customHeight="1" x14ac:dyDescent="0.15">
      <c r="B48" s="1171"/>
      <c r="C48" s="1172"/>
      <c r="D48" s="85"/>
      <c r="E48" s="1173" t="s">
        <v>32</v>
      </c>
      <c r="F48" s="1173"/>
      <c r="G48" s="1173"/>
      <c r="H48" s="1174"/>
      <c r="I48" s="86" t="s">
        <v>484</v>
      </c>
      <c r="J48" s="87" t="s">
        <v>484</v>
      </c>
      <c r="K48" s="87" t="s">
        <v>484</v>
      </c>
      <c r="L48" s="87" t="s">
        <v>484</v>
      </c>
      <c r="M48" s="88" t="s">
        <v>484</v>
      </c>
    </row>
    <row r="49" spans="2:13" ht="27.75" customHeight="1" x14ac:dyDescent="0.15">
      <c r="B49" s="1167" t="s">
        <v>33</v>
      </c>
      <c r="C49" s="1168"/>
      <c r="D49" s="89"/>
      <c r="E49" s="1173" t="s">
        <v>34</v>
      </c>
      <c r="F49" s="1173"/>
      <c r="G49" s="1173"/>
      <c r="H49" s="1174"/>
      <c r="I49" s="86">
        <v>11121</v>
      </c>
      <c r="J49" s="87">
        <v>11652</v>
      </c>
      <c r="K49" s="87">
        <v>12610</v>
      </c>
      <c r="L49" s="87">
        <v>12519</v>
      </c>
      <c r="M49" s="88">
        <v>13412</v>
      </c>
    </row>
    <row r="50" spans="2:13" ht="27.75" customHeight="1" x14ac:dyDescent="0.15">
      <c r="B50" s="1169"/>
      <c r="C50" s="1170"/>
      <c r="D50" s="85"/>
      <c r="E50" s="1173" t="s">
        <v>35</v>
      </c>
      <c r="F50" s="1173"/>
      <c r="G50" s="1173"/>
      <c r="H50" s="1174"/>
      <c r="I50" s="86">
        <v>7052</v>
      </c>
      <c r="J50" s="87">
        <v>7001</v>
      </c>
      <c r="K50" s="87">
        <v>7949</v>
      </c>
      <c r="L50" s="87">
        <v>7585</v>
      </c>
      <c r="M50" s="88">
        <v>7119</v>
      </c>
    </row>
    <row r="51" spans="2:13" ht="27.75" customHeight="1" x14ac:dyDescent="0.15">
      <c r="B51" s="1171"/>
      <c r="C51" s="1172"/>
      <c r="D51" s="85"/>
      <c r="E51" s="1173" t="s">
        <v>36</v>
      </c>
      <c r="F51" s="1173"/>
      <c r="G51" s="1173"/>
      <c r="H51" s="1174"/>
      <c r="I51" s="86">
        <v>24218</v>
      </c>
      <c r="J51" s="87">
        <v>25224</v>
      </c>
      <c r="K51" s="87">
        <v>27368</v>
      </c>
      <c r="L51" s="87">
        <v>29519</v>
      </c>
      <c r="M51" s="88">
        <v>30810</v>
      </c>
    </row>
    <row r="52" spans="2:13" ht="27.75" customHeight="1" thickBot="1" x14ac:dyDescent="0.2">
      <c r="B52" s="1175" t="s">
        <v>37</v>
      </c>
      <c r="C52" s="1176"/>
      <c r="D52" s="90"/>
      <c r="E52" s="1177" t="s">
        <v>38</v>
      </c>
      <c r="F52" s="1177"/>
      <c r="G52" s="1177"/>
      <c r="H52" s="1178"/>
      <c r="I52" s="91">
        <v>1377</v>
      </c>
      <c r="J52" s="92">
        <v>-1095</v>
      </c>
      <c r="K52" s="92">
        <v>-3357</v>
      </c>
      <c r="L52" s="92">
        <v>-3499</v>
      </c>
      <c r="M52" s="93">
        <v>-4575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36461</v>
      </c>
      <c r="E3" s="116"/>
      <c r="F3" s="117">
        <v>35965</v>
      </c>
      <c r="G3" s="118"/>
      <c r="H3" s="119"/>
    </row>
    <row r="4" spans="1:8" x14ac:dyDescent="0.15">
      <c r="A4" s="120"/>
      <c r="B4" s="121"/>
      <c r="C4" s="122"/>
      <c r="D4" s="123">
        <v>27289</v>
      </c>
      <c r="E4" s="124"/>
      <c r="F4" s="125">
        <v>20136</v>
      </c>
      <c r="G4" s="126"/>
      <c r="H4" s="127"/>
    </row>
    <row r="5" spans="1:8" x14ac:dyDescent="0.15">
      <c r="A5" s="108" t="s">
        <v>517</v>
      </c>
      <c r="B5" s="113"/>
      <c r="C5" s="114"/>
      <c r="D5" s="115">
        <v>36294</v>
      </c>
      <c r="E5" s="116"/>
      <c r="F5" s="117">
        <v>41433</v>
      </c>
      <c r="G5" s="118"/>
      <c r="H5" s="119"/>
    </row>
    <row r="6" spans="1:8" x14ac:dyDescent="0.15">
      <c r="A6" s="120"/>
      <c r="B6" s="121"/>
      <c r="C6" s="122"/>
      <c r="D6" s="123">
        <v>22641</v>
      </c>
      <c r="E6" s="124"/>
      <c r="F6" s="125">
        <v>22351</v>
      </c>
      <c r="G6" s="126"/>
      <c r="H6" s="127"/>
    </row>
    <row r="7" spans="1:8" x14ac:dyDescent="0.15">
      <c r="A7" s="108" t="s">
        <v>518</v>
      </c>
      <c r="B7" s="113"/>
      <c r="C7" s="114"/>
      <c r="D7" s="115">
        <v>25268</v>
      </c>
      <c r="E7" s="116"/>
      <c r="F7" s="117">
        <v>43493</v>
      </c>
      <c r="G7" s="118"/>
      <c r="H7" s="119"/>
    </row>
    <row r="8" spans="1:8" x14ac:dyDescent="0.15">
      <c r="A8" s="120"/>
      <c r="B8" s="121"/>
      <c r="C8" s="122"/>
      <c r="D8" s="123">
        <v>13374</v>
      </c>
      <c r="E8" s="124"/>
      <c r="F8" s="125">
        <v>23254</v>
      </c>
      <c r="G8" s="126"/>
      <c r="H8" s="127"/>
    </row>
    <row r="9" spans="1:8" x14ac:dyDescent="0.15">
      <c r="A9" s="108" t="s">
        <v>519</v>
      </c>
      <c r="B9" s="113"/>
      <c r="C9" s="114"/>
      <c r="D9" s="115">
        <v>29138</v>
      </c>
      <c r="E9" s="116"/>
      <c r="F9" s="117">
        <v>50840</v>
      </c>
      <c r="G9" s="118"/>
      <c r="H9" s="119"/>
    </row>
    <row r="10" spans="1:8" x14ac:dyDescent="0.15">
      <c r="A10" s="120"/>
      <c r="B10" s="121"/>
      <c r="C10" s="122"/>
      <c r="D10" s="123">
        <v>15858</v>
      </c>
      <c r="E10" s="124"/>
      <c r="F10" s="125">
        <v>25367</v>
      </c>
      <c r="G10" s="126"/>
      <c r="H10" s="127"/>
    </row>
    <row r="11" spans="1:8" x14ac:dyDescent="0.15">
      <c r="A11" s="108" t="s">
        <v>520</v>
      </c>
      <c r="B11" s="113"/>
      <c r="C11" s="114"/>
      <c r="D11" s="115">
        <v>41025</v>
      </c>
      <c r="E11" s="116"/>
      <c r="F11" s="117">
        <v>53605</v>
      </c>
      <c r="G11" s="118"/>
      <c r="H11" s="119"/>
    </row>
    <row r="12" spans="1:8" x14ac:dyDescent="0.15">
      <c r="A12" s="120"/>
      <c r="B12" s="121"/>
      <c r="C12" s="128"/>
      <c r="D12" s="123">
        <v>21614</v>
      </c>
      <c r="E12" s="124"/>
      <c r="F12" s="125">
        <v>28343</v>
      </c>
      <c r="G12" s="126"/>
      <c r="H12" s="127"/>
    </row>
    <row r="13" spans="1:8" x14ac:dyDescent="0.15">
      <c r="A13" s="108"/>
      <c r="B13" s="113"/>
      <c r="C13" s="129"/>
      <c r="D13" s="130">
        <v>33637</v>
      </c>
      <c r="E13" s="131"/>
      <c r="F13" s="132">
        <v>45067</v>
      </c>
      <c r="G13" s="133"/>
      <c r="H13" s="119"/>
    </row>
    <row r="14" spans="1:8" x14ac:dyDescent="0.15">
      <c r="A14" s="120"/>
      <c r="B14" s="121"/>
      <c r="C14" s="122"/>
      <c r="D14" s="123">
        <v>20155</v>
      </c>
      <c r="E14" s="124"/>
      <c r="F14" s="125">
        <v>23890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3.09</v>
      </c>
      <c r="C19" s="134">
        <f>ROUND(VALUE(SUBSTITUTE(実質収支比率等に係る経年分析!G$48,"▲","-")),2)</f>
        <v>4.58</v>
      </c>
      <c r="D19" s="134">
        <f>ROUND(VALUE(SUBSTITUTE(実質収支比率等に係る経年分析!H$48,"▲","-")),2)</f>
        <v>1.95</v>
      </c>
      <c r="E19" s="134">
        <f>ROUND(VALUE(SUBSTITUTE(実質収支比率等に係る経年分析!I$48,"▲","-")),2)</f>
        <v>2.89</v>
      </c>
      <c r="F19" s="134">
        <f>ROUND(VALUE(SUBSTITUTE(実質収支比率等に係る経年分析!J$48,"▲","-")),2)</f>
        <v>1.64</v>
      </c>
    </row>
    <row r="20" spans="1:11" x14ac:dyDescent="0.15">
      <c r="A20" s="134" t="s">
        <v>43</v>
      </c>
      <c r="B20" s="134">
        <f>ROUND(VALUE(SUBSTITUTE(実質収支比率等に係る経年分析!F$47,"▲","-")),2)</f>
        <v>25.04</v>
      </c>
      <c r="C20" s="134">
        <f>ROUND(VALUE(SUBSTITUTE(実質収支比率等に係る経年分析!G$47,"▲","-")),2)</f>
        <v>27.24</v>
      </c>
      <c r="D20" s="134">
        <f>ROUND(VALUE(SUBSTITUTE(実質収支比率等に係る経年分析!H$47,"▲","-")),2)</f>
        <v>30.76</v>
      </c>
      <c r="E20" s="134">
        <f>ROUND(VALUE(SUBSTITUTE(実質収支比率等に係る経年分析!I$47,"▲","-")),2)</f>
        <v>30.41</v>
      </c>
      <c r="F20" s="134">
        <f>ROUND(VALUE(SUBSTITUTE(実質収支比率等に係る経年分析!J$47,"▲","-")),2)</f>
        <v>31.98</v>
      </c>
    </row>
    <row r="21" spans="1:11" x14ac:dyDescent="0.15">
      <c r="A21" s="134" t="s">
        <v>44</v>
      </c>
      <c r="B21" s="134">
        <f>IF(ISNUMBER(VALUE(SUBSTITUTE(実質収支比率等に係る経年分析!F$49,"▲","-"))),ROUND(VALUE(SUBSTITUTE(実質収支比率等に係る経年分析!F$49,"▲","-")),2),NA())</f>
        <v>2.02</v>
      </c>
      <c r="C21" s="134">
        <f>IF(ISNUMBER(VALUE(SUBSTITUTE(実質収支比率等に係る経年分析!G$49,"▲","-"))),ROUND(VALUE(SUBSTITUTE(実質収支比率等に係る経年分析!G$49,"▲","-")),2),NA())</f>
        <v>3.94</v>
      </c>
      <c r="D21" s="134">
        <f>IF(ISNUMBER(VALUE(SUBSTITUTE(実質収支比率等に係る経年分析!H$49,"▲","-"))),ROUND(VALUE(SUBSTITUTE(実質収支比率等に係る経年分析!H$49,"▲","-")),2),NA())</f>
        <v>0.95</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0.24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1.64</v>
      </c>
    </row>
    <row r="34" spans="1:16" x14ac:dyDescent="0.15">
      <c r="A34" s="135" t="str">
        <f>IF(連結実質赤字比率に係る赤字・黒字の構成分析!C$36="",NA(),連結実質赤字比率に係る赤字・黒字の構成分析!C$36)</f>
        <v>競輪事業特別会計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6.49</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0.79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0.61</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0.05</v>
      </c>
      <c r="J36" s="135">
        <f>IF(ROUND(VALUE(SUBSTITUTE(連結実質赤字比率に係る赤字・黒字の構成分析!J$34,"▲", "-")), 2) &lt; 0, ABS(ROUND(VALUE(SUBSTITUTE(連結実質赤字比率に係る赤字・黒字の構成分析!J$34,"▲", "-")), 2)), NA())</f>
        <v>0.3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2637</v>
      </c>
      <c r="E42" s="136"/>
      <c r="F42" s="136"/>
      <c r="G42" s="136">
        <f>'実質公債費比率（分子）の構造'!L$52</f>
        <v>2699</v>
      </c>
      <c r="H42" s="136"/>
      <c r="I42" s="136"/>
      <c r="J42" s="136">
        <f>'実質公債費比率（分子）の構造'!M$52</f>
        <v>2783</v>
      </c>
      <c r="K42" s="136"/>
      <c r="L42" s="136"/>
      <c r="M42" s="136">
        <f>'実質公債費比率（分子）の構造'!N$52</f>
        <v>2898</v>
      </c>
      <c r="N42" s="136"/>
      <c r="O42" s="136"/>
      <c r="P42" s="136">
        <f>'実質公債費比率（分子）の構造'!O$52</f>
        <v>3026</v>
      </c>
    </row>
    <row r="43" spans="1:16" x14ac:dyDescent="0.15">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2</v>
      </c>
      <c r="O43" s="136"/>
      <c r="P43" s="136"/>
    </row>
    <row r="44" spans="1:16" x14ac:dyDescent="0.15">
      <c r="A44" s="136" t="s">
        <v>53</v>
      </c>
      <c r="B44" s="136" t="str">
        <f>'実質公債費比率（分子）の構造'!K$50</f>
        <v>-</v>
      </c>
      <c r="C44" s="136"/>
      <c r="D44" s="136"/>
      <c r="E44" s="136" t="str">
        <f>'実質公債費比率（分子）の構造'!L$50</f>
        <v>-</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35</v>
      </c>
      <c r="C45" s="136"/>
      <c r="D45" s="136"/>
      <c r="E45" s="136">
        <f>'実質公債費比率（分子）の構造'!L$49</f>
        <v>35</v>
      </c>
      <c r="F45" s="136"/>
      <c r="G45" s="136"/>
      <c r="H45" s="136">
        <f>'実質公債費比率（分子）の構造'!M$49</f>
        <v>23</v>
      </c>
      <c r="I45" s="136"/>
      <c r="J45" s="136"/>
      <c r="K45" s="136">
        <f>'実質公債費比率（分子）の構造'!N$49</f>
        <v>15</v>
      </c>
      <c r="L45" s="136"/>
      <c r="M45" s="136"/>
      <c r="N45" s="136">
        <f>'実質公債費比率（分子）の構造'!O$49</f>
        <v>29</v>
      </c>
      <c r="O45" s="136"/>
      <c r="P45" s="136"/>
    </row>
    <row r="46" spans="1:16" x14ac:dyDescent="0.15">
      <c r="A46" s="136" t="s">
        <v>55</v>
      </c>
      <c r="B46" s="136">
        <f>'実質公債費比率（分子）の構造'!K$48</f>
        <v>216</v>
      </c>
      <c r="C46" s="136"/>
      <c r="D46" s="136"/>
      <c r="E46" s="136">
        <f>'実質公債費比率（分子）の構造'!L$48</f>
        <v>217</v>
      </c>
      <c r="F46" s="136"/>
      <c r="G46" s="136"/>
      <c r="H46" s="136">
        <f>'実質公債費比率（分子）の構造'!M$48</f>
        <v>209</v>
      </c>
      <c r="I46" s="136"/>
      <c r="J46" s="136"/>
      <c r="K46" s="136">
        <f>'実質公債費比率（分子）の構造'!N$48</f>
        <v>211</v>
      </c>
      <c r="L46" s="136"/>
      <c r="M46" s="136"/>
      <c r="N46" s="136">
        <f>'実質公債費比率（分子）の構造'!O$48</f>
        <v>234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3114</v>
      </c>
      <c r="C49" s="136"/>
      <c r="D49" s="136"/>
      <c r="E49" s="136">
        <f>'実質公債費比率（分子）の構造'!L$45</f>
        <v>3276</v>
      </c>
      <c r="F49" s="136"/>
      <c r="G49" s="136"/>
      <c r="H49" s="136">
        <f>'実質公債費比率（分子）の構造'!M$45</f>
        <v>3199</v>
      </c>
      <c r="I49" s="136"/>
      <c r="J49" s="136"/>
      <c r="K49" s="136">
        <f>'実質公債費比率（分子）の構造'!N$45</f>
        <v>3183</v>
      </c>
      <c r="L49" s="136"/>
      <c r="M49" s="136"/>
      <c r="N49" s="136">
        <f>'実質公債費比率（分子）の構造'!O$45</f>
        <v>3241</v>
      </c>
      <c r="O49" s="136"/>
      <c r="P49" s="136"/>
    </row>
    <row r="50" spans="1:16" x14ac:dyDescent="0.15">
      <c r="A50" s="136" t="s">
        <v>59</v>
      </c>
      <c r="B50" s="136" t="e">
        <f>NA()</f>
        <v>#N/A</v>
      </c>
      <c r="C50" s="136">
        <f>IF(ISNUMBER('実質公債費比率（分子）の構造'!K$53),'実質公債費比率（分子）の構造'!K$53,NA())</f>
        <v>729</v>
      </c>
      <c r="D50" s="136" t="e">
        <f>NA()</f>
        <v>#N/A</v>
      </c>
      <c r="E50" s="136" t="e">
        <f>NA()</f>
        <v>#N/A</v>
      </c>
      <c r="F50" s="136">
        <f>IF(ISNUMBER('実質公債費比率（分子）の構造'!L$53),'実質公債費比率（分子）の構造'!L$53,NA())</f>
        <v>829</v>
      </c>
      <c r="G50" s="136" t="e">
        <f>NA()</f>
        <v>#N/A</v>
      </c>
      <c r="H50" s="136" t="e">
        <f>NA()</f>
        <v>#N/A</v>
      </c>
      <c r="I50" s="136">
        <f>IF(ISNUMBER('実質公債費比率（分子）の構造'!M$53),'実質公債費比率（分子）の構造'!M$53,NA())</f>
        <v>648</v>
      </c>
      <c r="J50" s="136" t="e">
        <f>NA()</f>
        <v>#N/A</v>
      </c>
      <c r="K50" s="136" t="e">
        <f>NA()</f>
        <v>#N/A</v>
      </c>
      <c r="L50" s="136">
        <f>IF(ISNUMBER('実質公債費比率（分子）の構造'!N$53),'実質公債費比率（分子）の構造'!N$53,NA())</f>
        <v>511</v>
      </c>
      <c r="M50" s="136" t="e">
        <f>NA()</f>
        <v>#N/A</v>
      </c>
      <c r="N50" s="136" t="e">
        <f>NA()</f>
        <v>#N/A</v>
      </c>
      <c r="O50" s="136">
        <f>IF(ISNUMBER('実質公債費比率（分子）の構造'!O$53),'実質公債費比率（分子）の構造'!O$53,NA())</f>
        <v>480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24218</v>
      </c>
      <c r="E56" s="135"/>
      <c r="F56" s="135"/>
      <c r="G56" s="135">
        <f>'将来負担比率（分子）の構造'!J$51</f>
        <v>25224</v>
      </c>
      <c r="H56" s="135"/>
      <c r="I56" s="135"/>
      <c r="J56" s="135">
        <f>'将来負担比率（分子）の構造'!K$51</f>
        <v>27368</v>
      </c>
      <c r="K56" s="135"/>
      <c r="L56" s="135"/>
      <c r="M56" s="135">
        <f>'将来負担比率（分子）の構造'!L$51</f>
        <v>29519</v>
      </c>
      <c r="N56" s="135"/>
      <c r="O56" s="135"/>
      <c r="P56" s="135">
        <f>'将来負担比率（分子）の構造'!M$51</f>
        <v>30810</v>
      </c>
    </row>
    <row r="57" spans="1:16" x14ac:dyDescent="0.15">
      <c r="A57" s="135" t="s">
        <v>35</v>
      </c>
      <c r="B57" s="135"/>
      <c r="C57" s="135"/>
      <c r="D57" s="135">
        <f>'将来負担比率（分子）の構造'!I$50</f>
        <v>7052</v>
      </c>
      <c r="E57" s="135"/>
      <c r="F57" s="135"/>
      <c r="G57" s="135">
        <f>'将来負担比率（分子）の構造'!J$50</f>
        <v>7001</v>
      </c>
      <c r="H57" s="135"/>
      <c r="I57" s="135"/>
      <c r="J57" s="135">
        <f>'将来負担比率（分子）の構造'!K$50</f>
        <v>7949</v>
      </c>
      <c r="K57" s="135"/>
      <c r="L57" s="135"/>
      <c r="M57" s="135">
        <f>'将来負担比率（分子）の構造'!L$50</f>
        <v>7585</v>
      </c>
      <c r="N57" s="135"/>
      <c r="O57" s="135"/>
      <c r="P57" s="135">
        <f>'将来負担比率（分子）の構造'!M$50</f>
        <v>7119</v>
      </c>
    </row>
    <row r="58" spans="1:16" x14ac:dyDescent="0.15">
      <c r="A58" s="135" t="s">
        <v>34</v>
      </c>
      <c r="B58" s="135"/>
      <c r="C58" s="135"/>
      <c r="D58" s="135">
        <f>'将来負担比率（分子）の構造'!I$49</f>
        <v>11121</v>
      </c>
      <c r="E58" s="135"/>
      <c r="F58" s="135"/>
      <c r="G58" s="135">
        <f>'将来負担比率（分子）の構造'!J$49</f>
        <v>11652</v>
      </c>
      <c r="H58" s="135"/>
      <c r="I58" s="135"/>
      <c r="J58" s="135">
        <f>'将来負担比率（分子）の構造'!K$49</f>
        <v>12610</v>
      </c>
      <c r="K58" s="135"/>
      <c r="L58" s="135"/>
      <c r="M58" s="135">
        <f>'将来負担比率（分子）の構造'!L$49</f>
        <v>12519</v>
      </c>
      <c r="N58" s="135"/>
      <c r="O58" s="135"/>
      <c r="P58" s="135">
        <f>'将来負担比率（分子）の構造'!M$49</f>
        <v>13412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132</v>
      </c>
      <c r="C61" s="135"/>
      <c r="D61" s="135"/>
      <c r="E61" s="135">
        <f>'将来負担比率（分子）の構造'!J$46</f>
        <v>8</v>
      </c>
      <c r="F61" s="135"/>
      <c r="G61" s="135"/>
      <c r="H61" s="135" t="str">
        <f>'将来負担比率（分子）の構造'!K$46</f>
        <v>-</v>
      </c>
      <c r="I61" s="135"/>
      <c r="J61" s="135"/>
      <c r="K61" s="135" t="str">
        <f>'将来負担比率（分子）の構造'!L$46</f>
        <v>-</v>
      </c>
      <c r="L61" s="135"/>
      <c r="M61" s="135"/>
      <c r="N61" s="135">
        <f>'将来負担比率（分子）の構造'!M$46</f>
        <v>4</v>
      </c>
      <c r="O61" s="135"/>
      <c r="P61" s="135"/>
    </row>
    <row r="62" spans="1:16" x14ac:dyDescent="0.15">
      <c r="A62" s="135" t="s">
        <v>29</v>
      </c>
      <c r="B62" s="135">
        <f>'将来負担比率（分子）の構造'!I$45</f>
        <v>8063</v>
      </c>
      <c r="C62" s="135"/>
      <c r="D62" s="135"/>
      <c r="E62" s="135">
        <f>'将来負担比率（分子）の構造'!J$45</f>
        <v>7156</v>
      </c>
      <c r="F62" s="135"/>
      <c r="G62" s="135"/>
      <c r="H62" s="135">
        <f>'将来負担比率（分子）の構造'!K$45</f>
        <v>7400</v>
      </c>
      <c r="I62" s="135"/>
      <c r="J62" s="135"/>
      <c r="K62" s="135">
        <f>'将来負担比率（分子）の構造'!L$45</f>
        <v>7038</v>
      </c>
      <c r="L62" s="135"/>
      <c r="M62" s="135"/>
      <c r="N62" s="135">
        <f>'将来負担比率（分子）の構造'!M$45</f>
        <v>6527</v>
      </c>
      <c r="O62" s="135"/>
      <c r="P62" s="135"/>
    </row>
    <row r="63" spans="1:16" x14ac:dyDescent="0.15">
      <c r="A63" s="135" t="s">
        <v>28</v>
      </c>
      <c r="B63" s="135">
        <f>'将来負担比率（分子）の構造'!I$44</f>
        <v>53</v>
      </c>
      <c r="C63" s="135"/>
      <c r="D63" s="135"/>
      <c r="E63" s="135">
        <f>'将来負担比率（分子）の構造'!J$44</f>
        <v>365</v>
      </c>
      <c r="F63" s="135"/>
      <c r="G63" s="135"/>
      <c r="H63" s="135">
        <f>'将来負担比率（分子）の構造'!K$44</f>
        <v>1748</v>
      </c>
      <c r="I63" s="135"/>
      <c r="J63" s="135"/>
      <c r="K63" s="135">
        <f>'将来負担比率（分子）の構造'!L$44</f>
        <v>4082</v>
      </c>
      <c r="L63" s="135"/>
      <c r="M63" s="135"/>
      <c r="N63" s="135">
        <f>'将来負担比率（分子）の構造'!M$44</f>
        <v>4646</v>
      </c>
      <c r="O63" s="135"/>
      <c r="P63" s="135"/>
    </row>
    <row r="64" spans="1:16" x14ac:dyDescent="0.15">
      <c r="A64" s="135" t="s">
        <v>27</v>
      </c>
      <c r="B64" s="135">
        <f>'将来負担比率（分子）の構造'!I$43</f>
        <v>3296</v>
      </c>
      <c r="C64" s="135"/>
      <c r="D64" s="135"/>
      <c r="E64" s="135">
        <f>'将来負担比率（分子）の構造'!J$43</f>
        <v>3044</v>
      </c>
      <c r="F64" s="135"/>
      <c r="G64" s="135"/>
      <c r="H64" s="135">
        <f>'将来負担比率（分子）の構造'!K$43</f>
        <v>2976</v>
      </c>
      <c r="I64" s="135"/>
      <c r="J64" s="135"/>
      <c r="K64" s="135">
        <f>'将来負担比率（分子）の構造'!L$43</f>
        <v>2926</v>
      </c>
      <c r="L64" s="135"/>
      <c r="M64" s="135"/>
      <c r="N64" s="135">
        <f>'将来負担比率（分子）の構造'!M$43</f>
        <v>2826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32224</v>
      </c>
      <c r="C66" s="135"/>
      <c r="D66" s="135"/>
      <c r="E66" s="135">
        <f>'将来負担比率（分子）の構造'!J$41</f>
        <v>32209</v>
      </c>
      <c r="F66" s="135"/>
      <c r="G66" s="135"/>
      <c r="H66" s="135">
        <f>'将来負担比率（分子）の構造'!K$41</f>
        <v>32446</v>
      </c>
      <c r="I66" s="135"/>
      <c r="J66" s="135"/>
      <c r="K66" s="135">
        <f>'将来負担比率（分子）の構造'!L$41</f>
        <v>32077</v>
      </c>
      <c r="L66" s="135"/>
      <c r="M66" s="135"/>
      <c r="N66" s="135">
        <f>'将来負担比率（分子）の構造'!M$41</f>
        <v>32762</v>
      </c>
      <c r="O66" s="135"/>
      <c r="P66" s="135"/>
    </row>
    <row r="67" spans="1:16" x14ac:dyDescent="0.15">
      <c r="A67" s="135" t="s">
        <v>63</v>
      </c>
      <c r="B67" s="135" t="e">
        <f>NA()</f>
        <v>#N/A</v>
      </c>
      <c r="C67" s="135">
        <f>IF(ISNUMBER('将来負担比率（分子）の構造'!I$52), IF('将来負担比率（分子）の構造'!I$52 &lt; 0, 0, '将来負担比率（分子）の構造'!I$52), NA())</f>
        <v>1377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207</v>
      </c>
      <c r="C5" s="674"/>
      <c r="D5" s="674"/>
      <c r="E5" s="674"/>
      <c r="F5" s="674"/>
      <c r="G5" s="674"/>
      <c r="H5" s="674"/>
      <c r="I5" s="674"/>
      <c r="J5" s="674"/>
      <c r="K5" s="674"/>
      <c r="L5" s="674"/>
      <c r="M5" s="674"/>
      <c r="N5" s="674"/>
      <c r="O5" s="674"/>
      <c r="P5" s="674"/>
      <c r="Q5" s="675"/>
      <c r="R5" s="638">
        <v>13738152</v>
      </c>
      <c r="S5" s="639"/>
      <c r="T5" s="639"/>
      <c r="U5" s="639"/>
      <c r="V5" s="639"/>
      <c r="W5" s="639"/>
      <c r="X5" s="639"/>
      <c r="Y5" s="686"/>
      <c r="Z5" s="699">
        <v>29.4</v>
      </c>
      <c r="AA5" s="699"/>
      <c r="AB5" s="699"/>
      <c r="AC5" s="699"/>
      <c r="AD5" s="700">
        <v>12680808</v>
      </c>
      <c r="AE5" s="700"/>
      <c r="AF5" s="700"/>
      <c r="AG5" s="700"/>
      <c r="AH5" s="700"/>
      <c r="AI5" s="700"/>
      <c r="AJ5" s="700"/>
      <c r="AK5" s="700"/>
      <c r="AL5" s="687">
        <v>55</v>
      </c>
      <c r="AM5" s="656"/>
      <c r="AN5" s="656"/>
      <c r="AO5" s="688"/>
      <c r="AP5" s="673" t="s">
        <v>208</v>
      </c>
      <c r="AQ5" s="674"/>
      <c r="AR5" s="674"/>
      <c r="AS5" s="674"/>
      <c r="AT5" s="674"/>
      <c r="AU5" s="674"/>
      <c r="AV5" s="674"/>
      <c r="AW5" s="674"/>
      <c r="AX5" s="674"/>
      <c r="AY5" s="674"/>
      <c r="AZ5" s="674"/>
      <c r="BA5" s="674"/>
      <c r="BB5" s="674"/>
      <c r="BC5" s="674"/>
      <c r="BD5" s="674"/>
      <c r="BE5" s="674"/>
      <c r="BF5" s="675"/>
      <c r="BG5" s="588">
        <v>12368643</v>
      </c>
      <c r="BH5" s="589"/>
      <c r="BI5" s="589"/>
      <c r="BJ5" s="589"/>
      <c r="BK5" s="589"/>
      <c r="BL5" s="589"/>
      <c r="BM5" s="589"/>
      <c r="BN5" s="590"/>
      <c r="BO5" s="641">
        <v>90</v>
      </c>
      <c r="BP5" s="641"/>
      <c r="BQ5" s="641"/>
      <c r="BR5" s="641"/>
      <c r="BS5" s="642">
        <v>85124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266736</v>
      </c>
      <c r="S6" s="589"/>
      <c r="T6" s="589"/>
      <c r="U6" s="589"/>
      <c r="V6" s="589"/>
      <c r="W6" s="589"/>
      <c r="X6" s="589"/>
      <c r="Y6" s="590"/>
      <c r="Z6" s="641">
        <v>0.6</v>
      </c>
      <c r="AA6" s="641"/>
      <c r="AB6" s="641"/>
      <c r="AC6" s="641"/>
      <c r="AD6" s="642">
        <v>266736</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12368643</v>
      </c>
      <c r="BH6" s="589"/>
      <c r="BI6" s="589"/>
      <c r="BJ6" s="589"/>
      <c r="BK6" s="589"/>
      <c r="BL6" s="589"/>
      <c r="BM6" s="589"/>
      <c r="BN6" s="590"/>
      <c r="BO6" s="641">
        <v>90</v>
      </c>
      <c r="BP6" s="641"/>
      <c r="BQ6" s="641"/>
      <c r="BR6" s="641"/>
      <c r="BS6" s="642">
        <v>85124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382805</v>
      </c>
      <c r="CS6" s="589"/>
      <c r="CT6" s="589"/>
      <c r="CU6" s="589"/>
      <c r="CV6" s="589"/>
      <c r="CW6" s="589"/>
      <c r="CX6" s="589"/>
      <c r="CY6" s="590"/>
      <c r="CZ6" s="641">
        <v>0.8</v>
      </c>
      <c r="DA6" s="641"/>
      <c r="DB6" s="641"/>
      <c r="DC6" s="641"/>
      <c r="DD6" s="594">
        <v>1418</v>
      </c>
      <c r="DE6" s="589"/>
      <c r="DF6" s="589"/>
      <c r="DG6" s="589"/>
      <c r="DH6" s="589"/>
      <c r="DI6" s="589"/>
      <c r="DJ6" s="589"/>
      <c r="DK6" s="589"/>
      <c r="DL6" s="589"/>
      <c r="DM6" s="589"/>
      <c r="DN6" s="589"/>
      <c r="DO6" s="589"/>
      <c r="DP6" s="590"/>
      <c r="DQ6" s="594">
        <v>382805</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23971</v>
      </c>
      <c r="S7" s="589"/>
      <c r="T7" s="589"/>
      <c r="U7" s="589"/>
      <c r="V7" s="589"/>
      <c r="W7" s="589"/>
      <c r="X7" s="589"/>
      <c r="Y7" s="590"/>
      <c r="Z7" s="641">
        <v>0.1</v>
      </c>
      <c r="AA7" s="641"/>
      <c r="AB7" s="641"/>
      <c r="AC7" s="641"/>
      <c r="AD7" s="642">
        <v>23971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5396735</v>
      </c>
      <c r="BH7" s="589"/>
      <c r="BI7" s="589"/>
      <c r="BJ7" s="589"/>
      <c r="BK7" s="589"/>
      <c r="BL7" s="589"/>
      <c r="BM7" s="589"/>
      <c r="BN7" s="590"/>
      <c r="BO7" s="641">
        <v>39.299999999999997</v>
      </c>
      <c r="BP7" s="641"/>
      <c r="BQ7" s="641"/>
      <c r="BR7" s="641"/>
      <c r="BS7" s="642">
        <v>85124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4719912</v>
      </c>
      <c r="CS7" s="589"/>
      <c r="CT7" s="589"/>
      <c r="CU7" s="589"/>
      <c r="CV7" s="589"/>
      <c r="CW7" s="589"/>
      <c r="CX7" s="589"/>
      <c r="CY7" s="590"/>
      <c r="CZ7" s="641">
        <v>10.199999999999999</v>
      </c>
      <c r="DA7" s="641"/>
      <c r="DB7" s="641"/>
      <c r="DC7" s="641"/>
      <c r="DD7" s="594">
        <v>157385</v>
      </c>
      <c r="DE7" s="589"/>
      <c r="DF7" s="589"/>
      <c r="DG7" s="589"/>
      <c r="DH7" s="589"/>
      <c r="DI7" s="589"/>
      <c r="DJ7" s="589"/>
      <c r="DK7" s="589"/>
      <c r="DL7" s="589"/>
      <c r="DM7" s="589"/>
      <c r="DN7" s="589"/>
      <c r="DO7" s="589"/>
      <c r="DP7" s="590"/>
      <c r="DQ7" s="594">
        <v>4284001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58250</v>
      </c>
      <c r="S8" s="589"/>
      <c r="T8" s="589"/>
      <c r="U8" s="589"/>
      <c r="V8" s="589"/>
      <c r="W8" s="589"/>
      <c r="X8" s="589"/>
      <c r="Y8" s="590"/>
      <c r="Z8" s="641">
        <v>0.1</v>
      </c>
      <c r="AA8" s="641"/>
      <c r="AB8" s="641"/>
      <c r="AC8" s="641"/>
      <c r="AD8" s="642">
        <v>58250</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176755</v>
      </c>
      <c r="BH8" s="589"/>
      <c r="BI8" s="589"/>
      <c r="BJ8" s="589"/>
      <c r="BK8" s="589"/>
      <c r="BL8" s="589"/>
      <c r="BM8" s="589"/>
      <c r="BN8" s="590"/>
      <c r="BO8" s="641">
        <v>1.3</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24249530</v>
      </c>
      <c r="CS8" s="589"/>
      <c r="CT8" s="589"/>
      <c r="CU8" s="589"/>
      <c r="CV8" s="589"/>
      <c r="CW8" s="589"/>
      <c r="CX8" s="589"/>
      <c r="CY8" s="590"/>
      <c r="CZ8" s="641">
        <v>52.5</v>
      </c>
      <c r="DA8" s="641"/>
      <c r="DB8" s="641"/>
      <c r="DC8" s="641"/>
      <c r="DD8" s="594">
        <v>335127</v>
      </c>
      <c r="DE8" s="589"/>
      <c r="DF8" s="589"/>
      <c r="DG8" s="589"/>
      <c r="DH8" s="589"/>
      <c r="DI8" s="589"/>
      <c r="DJ8" s="589"/>
      <c r="DK8" s="589"/>
      <c r="DL8" s="589"/>
      <c r="DM8" s="589"/>
      <c r="DN8" s="589"/>
      <c r="DO8" s="589"/>
      <c r="DP8" s="590"/>
      <c r="DQ8" s="594">
        <v>10499219</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42244</v>
      </c>
      <c r="S9" s="589"/>
      <c r="T9" s="589"/>
      <c r="U9" s="589"/>
      <c r="V9" s="589"/>
      <c r="W9" s="589"/>
      <c r="X9" s="589"/>
      <c r="Y9" s="590"/>
      <c r="Z9" s="641">
        <v>0.1</v>
      </c>
      <c r="AA9" s="641"/>
      <c r="AB9" s="641"/>
      <c r="AC9" s="641"/>
      <c r="AD9" s="642">
        <v>42244</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4427650</v>
      </c>
      <c r="BH9" s="589"/>
      <c r="BI9" s="589"/>
      <c r="BJ9" s="589"/>
      <c r="BK9" s="589"/>
      <c r="BL9" s="589"/>
      <c r="BM9" s="589"/>
      <c r="BN9" s="590"/>
      <c r="BO9" s="641">
        <v>32.200000000000003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2934918</v>
      </c>
      <c r="CS9" s="589"/>
      <c r="CT9" s="589"/>
      <c r="CU9" s="589"/>
      <c r="CV9" s="589"/>
      <c r="CW9" s="589"/>
      <c r="CX9" s="589"/>
      <c r="CY9" s="590"/>
      <c r="CZ9" s="641">
        <v>6.4</v>
      </c>
      <c r="DA9" s="641"/>
      <c r="DB9" s="641"/>
      <c r="DC9" s="641"/>
      <c r="DD9" s="594">
        <v>271452</v>
      </c>
      <c r="DE9" s="589"/>
      <c r="DF9" s="589"/>
      <c r="DG9" s="589"/>
      <c r="DH9" s="589"/>
      <c r="DI9" s="589"/>
      <c r="DJ9" s="589"/>
      <c r="DK9" s="589"/>
      <c r="DL9" s="589"/>
      <c r="DM9" s="589"/>
      <c r="DN9" s="589"/>
      <c r="DO9" s="589"/>
      <c r="DP9" s="590"/>
      <c r="DQ9" s="594">
        <v>2389962</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1431653</v>
      </c>
      <c r="S10" s="589"/>
      <c r="T10" s="589"/>
      <c r="U10" s="589"/>
      <c r="V10" s="589"/>
      <c r="W10" s="589"/>
      <c r="X10" s="589"/>
      <c r="Y10" s="590"/>
      <c r="Z10" s="641">
        <v>3.1</v>
      </c>
      <c r="AA10" s="641"/>
      <c r="AB10" s="641"/>
      <c r="AC10" s="641"/>
      <c r="AD10" s="642">
        <v>1431653</v>
      </c>
      <c r="AE10" s="642"/>
      <c r="AF10" s="642"/>
      <c r="AG10" s="642"/>
      <c r="AH10" s="642"/>
      <c r="AI10" s="642"/>
      <c r="AJ10" s="642"/>
      <c r="AK10" s="642"/>
      <c r="AL10" s="611">
        <v>6.2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266616</v>
      </c>
      <c r="BH10" s="589"/>
      <c r="BI10" s="589"/>
      <c r="BJ10" s="589"/>
      <c r="BK10" s="589"/>
      <c r="BL10" s="589"/>
      <c r="BM10" s="589"/>
      <c r="BN10" s="590"/>
      <c r="BO10" s="641">
        <v>1.9</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52525</v>
      </c>
      <c r="CS10" s="589"/>
      <c r="CT10" s="589"/>
      <c r="CU10" s="589"/>
      <c r="CV10" s="589"/>
      <c r="CW10" s="589"/>
      <c r="CX10" s="589"/>
      <c r="CY10" s="590"/>
      <c r="CZ10" s="641">
        <v>0.1</v>
      </c>
      <c r="DA10" s="641"/>
      <c r="DB10" s="641"/>
      <c r="DC10" s="641"/>
      <c r="DD10" s="594">
        <v>156</v>
      </c>
      <c r="DE10" s="589"/>
      <c r="DF10" s="589"/>
      <c r="DG10" s="589"/>
      <c r="DH10" s="589"/>
      <c r="DI10" s="589"/>
      <c r="DJ10" s="589"/>
      <c r="DK10" s="589"/>
      <c r="DL10" s="589"/>
      <c r="DM10" s="589"/>
      <c r="DN10" s="589"/>
      <c r="DO10" s="589"/>
      <c r="DP10" s="590"/>
      <c r="DQ10" s="594">
        <v>22656</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30022</v>
      </c>
      <c r="S11" s="589"/>
      <c r="T11" s="589"/>
      <c r="U11" s="589"/>
      <c r="V11" s="589"/>
      <c r="W11" s="589"/>
      <c r="X11" s="589"/>
      <c r="Y11" s="590"/>
      <c r="Z11" s="641">
        <v>0.1</v>
      </c>
      <c r="AA11" s="641"/>
      <c r="AB11" s="641"/>
      <c r="AC11" s="641"/>
      <c r="AD11" s="642">
        <v>30022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525714</v>
      </c>
      <c r="BH11" s="589"/>
      <c r="BI11" s="589"/>
      <c r="BJ11" s="589"/>
      <c r="BK11" s="589"/>
      <c r="BL11" s="589"/>
      <c r="BM11" s="589"/>
      <c r="BN11" s="590"/>
      <c r="BO11" s="641">
        <v>3.8</v>
      </c>
      <c r="BP11" s="641"/>
      <c r="BQ11" s="641"/>
      <c r="BR11" s="641"/>
      <c r="BS11" s="594">
        <v>85124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332551</v>
      </c>
      <c r="CS11" s="589"/>
      <c r="CT11" s="589"/>
      <c r="CU11" s="589"/>
      <c r="CV11" s="589"/>
      <c r="CW11" s="589"/>
      <c r="CX11" s="589"/>
      <c r="CY11" s="590"/>
      <c r="CZ11" s="641">
        <v>0.7</v>
      </c>
      <c r="DA11" s="641"/>
      <c r="DB11" s="641"/>
      <c r="DC11" s="641"/>
      <c r="DD11" s="594">
        <v>80439</v>
      </c>
      <c r="DE11" s="589"/>
      <c r="DF11" s="589"/>
      <c r="DG11" s="589"/>
      <c r="DH11" s="589"/>
      <c r="DI11" s="589"/>
      <c r="DJ11" s="589"/>
      <c r="DK11" s="589"/>
      <c r="DL11" s="589"/>
      <c r="DM11" s="589"/>
      <c r="DN11" s="589"/>
      <c r="DO11" s="589"/>
      <c r="DP11" s="590"/>
      <c r="DQ11" s="594">
        <v>238171</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5798439</v>
      </c>
      <c r="BH12" s="589"/>
      <c r="BI12" s="589"/>
      <c r="BJ12" s="589"/>
      <c r="BK12" s="589"/>
      <c r="BL12" s="589"/>
      <c r="BM12" s="589"/>
      <c r="BN12" s="590"/>
      <c r="BO12" s="641">
        <v>42.2</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844201</v>
      </c>
      <c r="CS12" s="589"/>
      <c r="CT12" s="589"/>
      <c r="CU12" s="589"/>
      <c r="CV12" s="589"/>
      <c r="CW12" s="589"/>
      <c r="CX12" s="589"/>
      <c r="CY12" s="590"/>
      <c r="CZ12" s="641">
        <v>1.8</v>
      </c>
      <c r="DA12" s="641"/>
      <c r="DB12" s="641"/>
      <c r="DC12" s="641"/>
      <c r="DD12" s="594">
        <v>52733</v>
      </c>
      <c r="DE12" s="589"/>
      <c r="DF12" s="589"/>
      <c r="DG12" s="589"/>
      <c r="DH12" s="589"/>
      <c r="DI12" s="589"/>
      <c r="DJ12" s="589"/>
      <c r="DK12" s="589"/>
      <c r="DL12" s="589"/>
      <c r="DM12" s="589"/>
      <c r="DN12" s="589"/>
      <c r="DO12" s="589"/>
      <c r="DP12" s="590"/>
      <c r="DQ12" s="594">
        <v>519844</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24642</v>
      </c>
      <c r="S13" s="589"/>
      <c r="T13" s="589"/>
      <c r="U13" s="589"/>
      <c r="V13" s="589"/>
      <c r="W13" s="589"/>
      <c r="X13" s="589"/>
      <c r="Y13" s="590"/>
      <c r="Z13" s="641">
        <v>0.1</v>
      </c>
      <c r="AA13" s="641"/>
      <c r="AB13" s="641"/>
      <c r="AC13" s="641"/>
      <c r="AD13" s="642">
        <v>24642</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5776971</v>
      </c>
      <c r="BH13" s="589"/>
      <c r="BI13" s="589"/>
      <c r="BJ13" s="589"/>
      <c r="BK13" s="589"/>
      <c r="BL13" s="589"/>
      <c r="BM13" s="589"/>
      <c r="BN13" s="590"/>
      <c r="BO13" s="641">
        <v>42.1</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3388896</v>
      </c>
      <c r="CS13" s="589"/>
      <c r="CT13" s="589"/>
      <c r="CU13" s="589"/>
      <c r="CV13" s="589"/>
      <c r="CW13" s="589"/>
      <c r="CX13" s="589"/>
      <c r="CY13" s="590"/>
      <c r="CZ13" s="641">
        <v>7.3</v>
      </c>
      <c r="DA13" s="641"/>
      <c r="DB13" s="641"/>
      <c r="DC13" s="641"/>
      <c r="DD13" s="594">
        <v>2044415</v>
      </c>
      <c r="DE13" s="589"/>
      <c r="DF13" s="589"/>
      <c r="DG13" s="589"/>
      <c r="DH13" s="589"/>
      <c r="DI13" s="589"/>
      <c r="DJ13" s="589"/>
      <c r="DK13" s="589"/>
      <c r="DL13" s="589"/>
      <c r="DM13" s="589"/>
      <c r="DN13" s="589"/>
      <c r="DO13" s="589"/>
      <c r="DP13" s="590"/>
      <c r="DQ13" s="594">
        <v>2002998</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221447</v>
      </c>
      <c r="BH14" s="589"/>
      <c r="BI14" s="589"/>
      <c r="BJ14" s="589"/>
      <c r="BK14" s="589"/>
      <c r="BL14" s="589"/>
      <c r="BM14" s="589"/>
      <c r="BN14" s="590"/>
      <c r="BO14" s="641">
        <v>1.6</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1799510</v>
      </c>
      <c r="CS14" s="589"/>
      <c r="CT14" s="589"/>
      <c r="CU14" s="589"/>
      <c r="CV14" s="589"/>
      <c r="CW14" s="589"/>
      <c r="CX14" s="589"/>
      <c r="CY14" s="590"/>
      <c r="CZ14" s="641">
        <v>3.9</v>
      </c>
      <c r="DA14" s="641"/>
      <c r="DB14" s="641"/>
      <c r="DC14" s="641"/>
      <c r="DD14" s="594">
        <v>831010</v>
      </c>
      <c r="DE14" s="589"/>
      <c r="DF14" s="589"/>
      <c r="DG14" s="589"/>
      <c r="DH14" s="589"/>
      <c r="DI14" s="589"/>
      <c r="DJ14" s="589"/>
      <c r="DK14" s="589"/>
      <c r="DL14" s="589"/>
      <c r="DM14" s="589"/>
      <c r="DN14" s="589"/>
      <c r="DO14" s="589"/>
      <c r="DP14" s="590"/>
      <c r="DQ14" s="594">
        <v>1107738</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45455</v>
      </c>
      <c r="S15" s="589"/>
      <c r="T15" s="589"/>
      <c r="U15" s="589"/>
      <c r="V15" s="589"/>
      <c r="W15" s="589"/>
      <c r="X15" s="589"/>
      <c r="Y15" s="590"/>
      <c r="Z15" s="641">
        <v>0.1</v>
      </c>
      <c r="AA15" s="641"/>
      <c r="AB15" s="641"/>
      <c r="AC15" s="641"/>
      <c r="AD15" s="642">
        <v>45455</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952022</v>
      </c>
      <c r="BH15" s="589"/>
      <c r="BI15" s="589"/>
      <c r="BJ15" s="589"/>
      <c r="BK15" s="589"/>
      <c r="BL15" s="589"/>
      <c r="BM15" s="589"/>
      <c r="BN15" s="590"/>
      <c r="BO15" s="641">
        <v>6.9</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4209269</v>
      </c>
      <c r="CS15" s="589"/>
      <c r="CT15" s="589"/>
      <c r="CU15" s="589"/>
      <c r="CV15" s="589"/>
      <c r="CW15" s="589"/>
      <c r="CX15" s="589"/>
      <c r="CY15" s="590"/>
      <c r="CZ15" s="641">
        <v>9.1</v>
      </c>
      <c r="DA15" s="641"/>
      <c r="DB15" s="641"/>
      <c r="DC15" s="641"/>
      <c r="DD15" s="594">
        <v>1193983</v>
      </c>
      <c r="DE15" s="589"/>
      <c r="DF15" s="589"/>
      <c r="DG15" s="589"/>
      <c r="DH15" s="589"/>
      <c r="DI15" s="589"/>
      <c r="DJ15" s="589"/>
      <c r="DK15" s="589"/>
      <c r="DL15" s="589"/>
      <c r="DM15" s="589"/>
      <c r="DN15" s="589"/>
      <c r="DO15" s="589"/>
      <c r="DP15" s="590"/>
      <c r="DQ15" s="594">
        <v>3181474</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8629805</v>
      </c>
      <c r="S16" s="589"/>
      <c r="T16" s="589"/>
      <c r="U16" s="589"/>
      <c r="V16" s="589"/>
      <c r="W16" s="589"/>
      <c r="X16" s="589"/>
      <c r="Y16" s="590"/>
      <c r="Z16" s="641">
        <v>18.5</v>
      </c>
      <c r="AA16" s="641"/>
      <c r="AB16" s="641"/>
      <c r="AC16" s="641"/>
      <c r="AD16" s="642">
        <v>8348041</v>
      </c>
      <c r="AE16" s="642"/>
      <c r="AF16" s="642"/>
      <c r="AG16" s="642"/>
      <c r="AH16" s="642"/>
      <c r="AI16" s="642"/>
      <c r="AJ16" s="642"/>
      <c r="AK16" s="642"/>
      <c r="AL16" s="611">
        <v>36.200000000000003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55215</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36926</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8348041</v>
      </c>
      <c r="S17" s="589"/>
      <c r="T17" s="589"/>
      <c r="U17" s="589"/>
      <c r="V17" s="589"/>
      <c r="W17" s="589"/>
      <c r="X17" s="589"/>
      <c r="Y17" s="590"/>
      <c r="Z17" s="641">
        <v>17.899999999999999</v>
      </c>
      <c r="AA17" s="641"/>
      <c r="AB17" s="641"/>
      <c r="AC17" s="641"/>
      <c r="AD17" s="642">
        <v>8348041</v>
      </c>
      <c r="AE17" s="642"/>
      <c r="AF17" s="642"/>
      <c r="AG17" s="642"/>
      <c r="AH17" s="642"/>
      <c r="AI17" s="642"/>
      <c r="AJ17" s="642"/>
      <c r="AK17" s="642"/>
      <c r="AL17" s="611">
        <v>36.200000000000003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3241169</v>
      </c>
      <c r="CS17" s="589"/>
      <c r="CT17" s="589"/>
      <c r="CU17" s="589"/>
      <c r="CV17" s="589"/>
      <c r="CW17" s="589"/>
      <c r="CX17" s="589"/>
      <c r="CY17" s="590"/>
      <c r="CZ17" s="641">
        <v>7</v>
      </c>
      <c r="DA17" s="641"/>
      <c r="DB17" s="641"/>
      <c r="DC17" s="641"/>
      <c r="DD17" s="594" t="s">
        <v>220</v>
      </c>
      <c r="DE17" s="589"/>
      <c r="DF17" s="589"/>
      <c r="DG17" s="589"/>
      <c r="DH17" s="589"/>
      <c r="DI17" s="589"/>
      <c r="DJ17" s="589"/>
      <c r="DK17" s="589"/>
      <c r="DL17" s="589"/>
      <c r="DM17" s="589"/>
      <c r="DN17" s="589"/>
      <c r="DO17" s="589"/>
      <c r="DP17" s="590"/>
      <c r="DQ17" s="594">
        <v>3110512</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281726</v>
      </c>
      <c r="S18" s="589"/>
      <c r="T18" s="589"/>
      <c r="U18" s="589"/>
      <c r="V18" s="589"/>
      <c r="W18" s="589"/>
      <c r="X18" s="589"/>
      <c r="Y18" s="590"/>
      <c r="Z18" s="641">
        <v>0.6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38</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1369509</v>
      </c>
      <c r="BH19" s="589"/>
      <c r="BI19" s="589"/>
      <c r="BJ19" s="589"/>
      <c r="BK19" s="589"/>
      <c r="BL19" s="589"/>
      <c r="BM19" s="589"/>
      <c r="BN19" s="590"/>
      <c r="BO19" s="641">
        <v>10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24290930</v>
      </c>
      <c r="S20" s="589"/>
      <c r="T20" s="589"/>
      <c r="U20" s="589"/>
      <c r="V20" s="589"/>
      <c r="W20" s="589"/>
      <c r="X20" s="589"/>
      <c r="Y20" s="590"/>
      <c r="Z20" s="641">
        <v>52</v>
      </c>
      <c r="AA20" s="641"/>
      <c r="AB20" s="641"/>
      <c r="AC20" s="641"/>
      <c r="AD20" s="642">
        <v>22951822</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1369509</v>
      </c>
      <c r="BH20" s="589"/>
      <c r="BI20" s="589"/>
      <c r="BJ20" s="589"/>
      <c r="BK20" s="589"/>
      <c r="BL20" s="589"/>
      <c r="BM20" s="589"/>
      <c r="BN20" s="590"/>
      <c r="BO20" s="641">
        <v>10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46210501</v>
      </c>
      <c r="CS20" s="589"/>
      <c r="CT20" s="589"/>
      <c r="CU20" s="589"/>
      <c r="CV20" s="589"/>
      <c r="CW20" s="589"/>
      <c r="CX20" s="589"/>
      <c r="CY20" s="590"/>
      <c r="CZ20" s="641">
        <v>100</v>
      </c>
      <c r="DA20" s="641"/>
      <c r="DB20" s="641"/>
      <c r="DC20" s="641"/>
      <c r="DD20" s="594">
        <v>4968118</v>
      </c>
      <c r="DE20" s="589"/>
      <c r="DF20" s="589"/>
      <c r="DG20" s="589"/>
      <c r="DH20" s="589"/>
      <c r="DI20" s="589"/>
      <c r="DJ20" s="589"/>
      <c r="DK20" s="589"/>
      <c r="DL20" s="589"/>
      <c r="DM20" s="589"/>
      <c r="DN20" s="589"/>
      <c r="DO20" s="589"/>
      <c r="DP20" s="590"/>
      <c r="DQ20" s="594">
        <v>27776306</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23073</v>
      </c>
      <c r="S21" s="589"/>
      <c r="T21" s="589"/>
      <c r="U21" s="589"/>
      <c r="V21" s="589"/>
      <c r="W21" s="589"/>
      <c r="X21" s="589"/>
      <c r="Y21" s="590"/>
      <c r="Z21" s="641">
        <v>0</v>
      </c>
      <c r="AA21" s="641"/>
      <c r="AB21" s="641"/>
      <c r="AC21" s="641"/>
      <c r="AD21" s="642">
        <v>23073</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312165</v>
      </c>
      <c r="BH21" s="589"/>
      <c r="BI21" s="589"/>
      <c r="BJ21" s="589"/>
      <c r="BK21" s="589"/>
      <c r="BL21" s="589"/>
      <c r="BM21" s="589"/>
      <c r="BN21" s="590"/>
      <c r="BO21" s="641">
        <v>2.2999999999999998</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468661</v>
      </c>
      <c r="S22" s="589"/>
      <c r="T22" s="589"/>
      <c r="U22" s="589"/>
      <c r="V22" s="589"/>
      <c r="W22" s="589"/>
      <c r="X22" s="589"/>
      <c r="Y22" s="590"/>
      <c r="Z22" s="641">
        <v>1</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689264</v>
      </c>
      <c r="S23" s="589"/>
      <c r="T23" s="589"/>
      <c r="U23" s="589"/>
      <c r="V23" s="589"/>
      <c r="W23" s="589"/>
      <c r="X23" s="589"/>
      <c r="Y23" s="590"/>
      <c r="Z23" s="641">
        <v>1.5</v>
      </c>
      <c r="AA23" s="641"/>
      <c r="AB23" s="641"/>
      <c r="AC23" s="641"/>
      <c r="AD23" s="642">
        <v>55057</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1057344</v>
      </c>
      <c r="BH23" s="589"/>
      <c r="BI23" s="589"/>
      <c r="BJ23" s="589"/>
      <c r="BK23" s="589"/>
      <c r="BL23" s="589"/>
      <c r="BM23" s="589"/>
      <c r="BN23" s="590"/>
      <c r="BO23" s="641">
        <v>7.7</v>
      </c>
      <c r="BP23" s="641"/>
      <c r="BQ23" s="641"/>
      <c r="BR23" s="641"/>
      <c r="BS23" s="594" t="s">
        <v>220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218469</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28157447</v>
      </c>
      <c r="CS24" s="639"/>
      <c r="CT24" s="639"/>
      <c r="CU24" s="639"/>
      <c r="CV24" s="639"/>
      <c r="CW24" s="639"/>
      <c r="CX24" s="639"/>
      <c r="CY24" s="686"/>
      <c r="CZ24" s="690">
        <v>60.9</v>
      </c>
      <c r="DA24" s="691"/>
      <c r="DB24" s="691"/>
      <c r="DC24" s="692"/>
      <c r="DD24" s="685">
        <v>15367981</v>
      </c>
      <c r="DE24" s="639"/>
      <c r="DF24" s="639"/>
      <c r="DG24" s="639"/>
      <c r="DH24" s="639"/>
      <c r="DI24" s="639"/>
      <c r="DJ24" s="639"/>
      <c r="DK24" s="686"/>
      <c r="DL24" s="685">
        <v>15343510</v>
      </c>
      <c r="DM24" s="639"/>
      <c r="DN24" s="639"/>
      <c r="DO24" s="639"/>
      <c r="DP24" s="639"/>
      <c r="DQ24" s="639"/>
      <c r="DR24" s="639"/>
      <c r="DS24" s="639"/>
      <c r="DT24" s="639"/>
      <c r="DU24" s="639"/>
      <c r="DV24" s="686"/>
      <c r="DW24" s="687">
        <v>61</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11018844</v>
      </c>
      <c r="S25" s="589"/>
      <c r="T25" s="589"/>
      <c r="U25" s="589"/>
      <c r="V25" s="589"/>
      <c r="W25" s="589"/>
      <c r="X25" s="589"/>
      <c r="Y25" s="590"/>
      <c r="Z25" s="641">
        <v>23.6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8245465</v>
      </c>
      <c r="CS25" s="607"/>
      <c r="CT25" s="607"/>
      <c r="CU25" s="607"/>
      <c r="CV25" s="607"/>
      <c r="CW25" s="607"/>
      <c r="CX25" s="607"/>
      <c r="CY25" s="608"/>
      <c r="CZ25" s="591">
        <v>17.8</v>
      </c>
      <c r="DA25" s="609"/>
      <c r="DB25" s="609"/>
      <c r="DC25" s="610"/>
      <c r="DD25" s="594">
        <v>7651150</v>
      </c>
      <c r="DE25" s="607"/>
      <c r="DF25" s="607"/>
      <c r="DG25" s="607"/>
      <c r="DH25" s="607"/>
      <c r="DI25" s="607"/>
      <c r="DJ25" s="607"/>
      <c r="DK25" s="608"/>
      <c r="DL25" s="594">
        <v>7630176</v>
      </c>
      <c r="DM25" s="607"/>
      <c r="DN25" s="607"/>
      <c r="DO25" s="607"/>
      <c r="DP25" s="607"/>
      <c r="DQ25" s="607"/>
      <c r="DR25" s="607"/>
      <c r="DS25" s="607"/>
      <c r="DT25" s="607"/>
      <c r="DU25" s="607"/>
      <c r="DV25" s="608"/>
      <c r="DW25" s="611">
        <v>30.3</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v>14294</v>
      </c>
      <c r="S26" s="589"/>
      <c r="T26" s="589"/>
      <c r="U26" s="589"/>
      <c r="V26" s="589"/>
      <c r="W26" s="589"/>
      <c r="X26" s="589"/>
      <c r="Y26" s="590"/>
      <c r="Z26" s="641">
        <v>0</v>
      </c>
      <c r="AA26" s="641"/>
      <c r="AB26" s="641"/>
      <c r="AC26" s="641"/>
      <c r="AD26" s="642">
        <v>14294</v>
      </c>
      <c r="AE26" s="642"/>
      <c r="AF26" s="642"/>
      <c r="AG26" s="642"/>
      <c r="AH26" s="642"/>
      <c r="AI26" s="642"/>
      <c r="AJ26" s="642"/>
      <c r="AK26" s="642"/>
      <c r="AL26" s="611">
        <v>0.1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5094171</v>
      </c>
      <c r="CS26" s="589"/>
      <c r="CT26" s="589"/>
      <c r="CU26" s="589"/>
      <c r="CV26" s="589"/>
      <c r="CW26" s="589"/>
      <c r="CX26" s="589"/>
      <c r="CY26" s="590"/>
      <c r="CZ26" s="591">
        <v>11</v>
      </c>
      <c r="DA26" s="609"/>
      <c r="DB26" s="609"/>
      <c r="DC26" s="610"/>
      <c r="DD26" s="594">
        <v>4604746</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3677827</v>
      </c>
      <c r="S27" s="589"/>
      <c r="T27" s="589"/>
      <c r="U27" s="589"/>
      <c r="V27" s="589"/>
      <c r="W27" s="589"/>
      <c r="X27" s="589"/>
      <c r="Y27" s="590"/>
      <c r="Z27" s="641">
        <v>7.9</v>
      </c>
      <c r="AA27" s="641"/>
      <c r="AB27" s="641"/>
      <c r="AC27" s="641"/>
      <c r="AD27" s="642" t="s">
        <v>220</v>
      </c>
      <c r="AE27" s="642"/>
      <c r="AF27" s="642"/>
      <c r="AG27" s="642"/>
      <c r="AH27" s="642"/>
      <c r="AI27" s="642"/>
      <c r="AJ27" s="642"/>
      <c r="AK27" s="642"/>
      <c r="AL27" s="611" t="s">
        <v>220</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13738152</v>
      </c>
      <c r="BH27" s="589"/>
      <c r="BI27" s="589"/>
      <c r="BJ27" s="589"/>
      <c r="BK27" s="589"/>
      <c r="BL27" s="589"/>
      <c r="BM27" s="589"/>
      <c r="BN27" s="590"/>
      <c r="BO27" s="641">
        <v>100</v>
      </c>
      <c r="BP27" s="641"/>
      <c r="BQ27" s="641"/>
      <c r="BR27" s="641"/>
      <c r="BS27" s="594">
        <v>85124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16670813</v>
      </c>
      <c r="CS27" s="607"/>
      <c r="CT27" s="607"/>
      <c r="CU27" s="607"/>
      <c r="CV27" s="607"/>
      <c r="CW27" s="607"/>
      <c r="CX27" s="607"/>
      <c r="CY27" s="608"/>
      <c r="CZ27" s="591">
        <v>36.1</v>
      </c>
      <c r="DA27" s="609"/>
      <c r="DB27" s="609"/>
      <c r="DC27" s="610"/>
      <c r="DD27" s="594">
        <v>4606319</v>
      </c>
      <c r="DE27" s="607"/>
      <c r="DF27" s="607"/>
      <c r="DG27" s="607"/>
      <c r="DH27" s="607"/>
      <c r="DI27" s="607"/>
      <c r="DJ27" s="607"/>
      <c r="DK27" s="608"/>
      <c r="DL27" s="594">
        <v>4602822</v>
      </c>
      <c r="DM27" s="607"/>
      <c r="DN27" s="607"/>
      <c r="DO27" s="607"/>
      <c r="DP27" s="607"/>
      <c r="DQ27" s="607"/>
      <c r="DR27" s="607"/>
      <c r="DS27" s="607"/>
      <c r="DT27" s="607"/>
      <c r="DU27" s="607"/>
      <c r="DV27" s="608"/>
      <c r="DW27" s="611">
        <v>18.3</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335429</v>
      </c>
      <c r="S28" s="589"/>
      <c r="T28" s="589"/>
      <c r="U28" s="589"/>
      <c r="V28" s="589"/>
      <c r="W28" s="589"/>
      <c r="X28" s="589"/>
      <c r="Y28" s="590"/>
      <c r="Z28" s="641">
        <v>0.7</v>
      </c>
      <c r="AA28" s="641"/>
      <c r="AB28" s="641"/>
      <c r="AC28" s="641"/>
      <c r="AD28" s="642">
        <v>9288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3241169</v>
      </c>
      <c r="CS28" s="589"/>
      <c r="CT28" s="589"/>
      <c r="CU28" s="589"/>
      <c r="CV28" s="589"/>
      <c r="CW28" s="589"/>
      <c r="CX28" s="589"/>
      <c r="CY28" s="590"/>
      <c r="CZ28" s="591">
        <v>7</v>
      </c>
      <c r="DA28" s="609"/>
      <c r="DB28" s="609"/>
      <c r="DC28" s="610"/>
      <c r="DD28" s="594">
        <v>3110512</v>
      </c>
      <c r="DE28" s="589"/>
      <c r="DF28" s="589"/>
      <c r="DG28" s="589"/>
      <c r="DH28" s="589"/>
      <c r="DI28" s="589"/>
      <c r="DJ28" s="589"/>
      <c r="DK28" s="590"/>
      <c r="DL28" s="594">
        <v>3110512</v>
      </c>
      <c r="DM28" s="589"/>
      <c r="DN28" s="589"/>
      <c r="DO28" s="589"/>
      <c r="DP28" s="589"/>
      <c r="DQ28" s="589"/>
      <c r="DR28" s="589"/>
      <c r="DS28" s="589"/>
      <c r="DT28" s="589"/>
      <c r="DU28" s="589"/>
      <c r="DV28" s="590"/>
      <c r="DW28" s="611">
        <v>12.4</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5279</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3241083</v>
      </c>
      <c r="CS29" s="607"/>
      <c r="CT29" s="607"/>
      <c r="CU29" s="607"/>
      <c r="CV29" s="607"/>
      <c r="CW29" s="607"/>
      <c r="CX29" s="607"/>
      <c r="CY29" s="608"/>
      <c r="CZ29" s="591">
        <v>7</v>
      </c>
      <c r="DA29" s="609"/>
      <c r="DB29" s="609"/>
      <c r="DC29" s="610"/>
      <c r="DD29" s="594">
        <v>3110426</v>
      </c>
      <c r="DE29" s="607"/>
      <c r="DF29" s="607"/>
      <c r="DG29" s="607"/>
      <c r="DH29" s="607"/>
      <c r="DI29" s="607"/>
      <c r="DJ29" s="607"/>
      <c r="DK29" s="608"/>
      <c r="DL29" s="594">
        <v>3110426</v>
      </c>
      <c r="DM29" s="607"/>
      <c r="DN29" s="607"/>
      <c r="DO29" s="607"/>
      <c r="DP29" s="607"/>
      <c r="DQ29" s="607"/>
      <c r="DR29" s="607"/>
      <c r="DS29" s="607"/>
      <c r="DT29" s="607"/>
      <c r="DU29" s="607"/>
      <c r="DV29" s="608"/>
      <c r="DW29" s="611">
        <v>12.4</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405217</v>
      </c>
      <c r="S30" s="589"/>
      <c r="T30" s="589"/>
      <c r="U30" s="589"/>
      <c r="V30" s="589"/>
      <c r="W30" s="589"/>
      <c r="X30" s="589"/>
      <c r="Y30" s="590"/>
      <c r="Z30" s="641">
        <v>0.9</v>
      </c>
      <c r="AA30" s="641"/>
      <c r="AB30" s="641"/>
      <c r="AC30" s="641"/>
      <c r="AD30" s="642" t="s">
        <v>220</v>
      </c>
      <c r="AE30" s="642"/>
      <c r="AF30" s="642"/>
      <c r="AG30" s="642"/>
      <c r="AH30" s="642"/>
      <c r="AI30" s="642"/>
      <c r="AJ30" s="642"/>
      <c r="AK30" s="642"/>
      <c r="AL30" s="611" t="s">
        <v>220</v>
      </c>
      <c r="AM30" s="643"/>
      <c r="AN30" s="643"/>
      <c r="AO30" s="644"/>
      <c r="AP30" s="664" t="s">
        <v>291</v>
      </c>
      <c r="AQ30" s="665"/>
      <c r="AR30" s="665"/>
      <c r="AS30" s="665"/>
      <c r="AT30" s="670" t="s">
        <v>292</v>
      </c>
      <c r="AU30" s="182"/>
      <c r="AV30" s="182"/>
      <c r="AW30" s="182"/>
      <c r="AX30" s="673" t="s">
        <v>170</v>
      </c>
      <c r="AY30" s="674"/>
      <c r="AZ30" s="674"/>
      <c r="BA30" s="674"/>
      <c r="BB30" s="674"/>
      <c r="BC30" s="674"/>
      <c r="BD30" s="674"/>
      <c r="BE30" s="674"/>
      <c r="BF30" s="675"/>
      <c r="BG30" s="654">
        <v>98</v>
      </c>
      <c r="BH30" s="655"/>
      <c r="BI30" s="655"/>
      <c r="BJ30" s="655"/>
      <c r="BK30" s="655"/>
      <c r="BL30" s="655"/>
      <c r="BM30" s="656">
        <v>91.6</v>
      </c>
      <c r="BN30" s="655"/>
      <c r="BO30" s="655"/>
      <c r="BP30" s="655"/>
      <c r="BQ30" s="657"/>
      <c r="BR30" s="654">
        <v>97.6</v>
      </c>
      <c r="BS30" s="655"/>
      <c r="BT30" s="655"/>
      <c r="BU30" s="655"/>
      <c r="BV30" s="655"/>
      <c r="BW30" s="655"/>
      <c r="BX30" s="656">
        <v>90.6</v>
      </c>
      <c r="BY30" s="655"/>
      <c r="BZ30" s="655"/>
      <c r="CA30" s="655"/>
      <c r="CB30" s="657"/>
      <c r="CD30" s="660"/>
      <c r="CE30" s="661"/>
      <c r="CF30" s="625" t="s">
        <v>293</v>
      </c>
      <c r="CG30" s="622"/>
      <c r="CH30" s="622"/>
      <c r="CI30" s="622"/>
      <c r="CJ30" s="622"/>
      <c r="CK30" s="622"/>
      <c r="CL30" s="622"/>
      <c r="CM30" s="622"/>
      <c r="CN30" s="622"/>
      <c r="CO30" s="622"/>
      <c r="CP30" s="622"/>
      <c r="CQ30" s="623"/>
      <c r="CR30" s="588">
        <v>2847245</v>
      </c>
      <c r="CS30" s="589"/>
      <c r="CT30" s="589"/>
      <c r="CU30" s="589"/>
      <c r="CV30" s="589"/>
      <c r="CW30" s="589"/>
      <c r="CX30" s="589"/>
      <c r="CY30" s="590"/>
      <c r="CZ30" s="591">
        <v>6.2</v>
      </c>
      <c r="DA30" s="609"/>
      <c r="DB30" s="609"/>
      <c r="DC30" s="610"/>
      <c r="DD30" s="594">
        <v>2746007</v>
      </c>
      <c r="DE30" s="589"/>
      <c r="DF30" s="589"/>
      <c r="DG30" s="589"/>
      <c r="DH30" s="589"/>
      <c r="DI30" s="589"/>
      <c r="DJ30" s="589"/>
      <c r="DK30" s="590"/>
      <c r="DL30" s="594">
        <v>2746007</v>
      </c>
      <c r="DM30" s="589"/>
      <c r="DN30" s="589"/>
      <c r="DO30" s="589"/>
      <c r="DP30" s="589"/>
      <c r="DQ30" s="589"/>
      <c r="DR30" s="589"/>
      <c r="DS30" s="589"/>
      <c r="DT30" s="589"/>
      <c r="DU30" s="589"/>
      <c r="DV30" s="590"/>
      <c r="DW30" s="611">
        <v>10.9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965201</v>
      </c>
      <c r="S31" s="589"/>
      <c r="T31" s="589"/>
      <c r="U31" s="589"/>
      <c r="V31" s="589"/>
      <c r="W31" s="589"/>
      <c r="X31" s="589"/>
      <c r="Y31" s="590"/>
      <c r="Z31" s="641">
        <v>2.1</v>
      </c>
      <c r="AA31" s="641"/>
      <c r="AB31" s="641"/>
      <c r="AC31" s="641"/>
      <c r="AD31" s="642" t="s">
        <v>220</v>
      </c>
      <c r="AE31" s="642"/>
      <c r="AF31" s="642"/>
      <c r="AG31" s="642"/>
      <c r="AH31" s="642"/>
      <c r="AI31" s="642"/>
      <c r="AJ31" s="642"/>
      <c r="AK31" s="642"/>
      <c r="AL31" s="611" t="s">
        <v>220</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98.2</v>
      </c>
      <c r="BH31" s="607"/>
      <c r="BI31" s="607"/>
      <c r="BJ31" s="607"/>
      <c r="BK31" s="607"/>
      <c r="BL31" s="607"/>
      <c r="BM31" s="643">
        <v>92.3</v>
      </c>
      <c r="BN31" s="653"/>
      <c r="BO31" s="653"/>
      <c r="BP31" s="653"/>
      <c r="BQ31" s="617"/>
      <c r="BR31" s="652">
        <v>97.6</v>
      </c>
      <c r="BS31" s="607"/>
      <c r="BT31" s="607"/>
      <c r="BU31" s="607"/>
      <c r="BV31" s="607"/>
      <c r="BW31" s="607"/>
      <c r="BX31" s="643">
        <v>91.5</v>
      </c>
      <c r="BY31" s="653"/>
      <c r="BZ31" s="653"/>
      <c r="CA31" s="653"/>
      <c r="CB31" s="617"/>
      <c r="CD31" s="660"/>
      <c r="CE31" s="661"/>
      <c r="CF31" s="625" t="s">
        <v>297</v>
      </c>
      <c r="CG31" s="622"/>
      <c r="CH31" s="622"/>
      <c r="CI31" s="622"/>
      <c r="CJ31" s="622"/>
      <c r="CK31" s="622"/>
      <c r="CL31" s="622"/>
      <c r="CM31" s="622"/>
      <c r="CN31" s="622"/>
      <c r="CO31" s="622"/>
      <c r="CP31" s="622"/>
      <c r="CQ31" s="623"/>
      <c r="CR31" s="588">
        <v>393838</v>
      </c>
      <c r="CS31" s="607"/>
      <c r="CT31" s="607"/>
      <c r="CU31" s="607"/>
      <c r="CV31" s="607"/>
      <c r="CW31" s="607"/>
      <c r="CX31" s="607"/>
      <c r="CY31" s="608"/>
      <c r="CZ31" s="591">
        <v>0.9</v>
      </c>
      <c r="DA31" s="609"/>
      <c r="DB31" s="609"/>
      <c r="DC31" s="610"/>
      <c r="DD31" s="594">
        <v>364419</v>
      </c>
      <c r="DE31" s="607"/>
      <c r="DF31" s="607"/>
      <c r="DG31" s="607"/>
      <c r="DH31" s="607"/>
      <c r="DI31" s="607"/>
      <c r="DJ31" s="607"/>
      <c r="DK31" s="608"/>
      <c r="DL31" s="594">
        <v>364419</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1064947</v>
      </c>
      <c r="S32" s="589"/>
      <c r="T32" s="589"/>
      <c r="U32" s="589"/>
      <c r="V32" s="589"/>
      <c r="W32" s="589"/>
      <c r="X32" s="589"/>
      <c r="Y32" s="590"/>
      <c r="Z32" s="641">
        <v>2.2999999999999998</v>
      </c>
      <c r="AA32" s="641"/>
      <c r="AB32" s="641"/>
      <c r="AC32" s="641"/>
      <c r="AD32" s="642">
        <v>1669</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97.6</v>
      </c>
      <c r="BH32" s="573"/>
      <c r="BI32" s="573"/>
      <c r="BJ32" s="573"/>
      <c r="BK32" s="573"/>
      <c r="BL32" s="573"/>
      <c r="BM32" s="636">
        <v>90.3</v>
      </c>
      <c r="BN32" s="573"/>
      <c r="BO32" s="573"/>
      <c r="BP32" s="573"/>
      <c r="BQ32" s="630"/>
      <c r="BR32" s="651">
        <v>97.2</v>
      </c>
      <c r="BS32" s="573"/>
      <c r="BT32" s="573"/>
      <c r="BU32" s="573"/>
      <c r="BV32" s="573"/>
      <c r="BW32" s="573"/>
      <c r="BX32" s="636">
        <v>89</v>
      </c>
      <c r="BY32" s="573"/>
      <c r="BZ32" s="573"/>
      <c r="CA32" s="573"/>
      <c r="CB32" s="630"/>
      <c r="CD32" s="662"/>
      <c r="CE32" s="663"/>
      <c r="CF32" s="625" t="s">
        <v>300</v>
      </c>
      <c r="CG32" s="622"/>
      <c r="CH32" s="622"/>
      <c r="CI32" s="622"/>
      <c r="CJ32" s="622"/>
      <c r="CK32" s="622"/>
      <c r="CL32" s="622"/>
      <c r="CM32" s="622"/>
      <c r="CN32" s="622"/>
      <c r="CO32" s="622"/>
      <c r="CP32" s="622"/>
      <c r="CQ32" s="623"/>
      <c r="CR32" s="588">
        <v>86</v>
      </c>
      <c r="CS32" s="589"/>
      <c r="CT32" s="589"/>
      <c r="CU32" s="589"/>
      <c r="CV32" s="589"/>
      <c r="CW32" s="589"/>
      <c r="CX32" s="589"/>
      <c r="CY32" s="590"/>
      <c r="CZ32" s="591">
        <v>0</v>
      </c>
      <c r="DA32" s="609"/>
      <c r="DB32" s="609"/>
      <c r="DC32" s="610"/>
      <c r="DD32" s="594">
        <v>86</v>
      </c>
      <c r="DE32" s="589"/>
      <c r="DF32" s="589"/>
      <c r="DG32" s="589"/>
      <c r="DH32" s="589"/>
      <c r="DI32" s="589"/>
      <c r="DJ32" s="589"/>
      <c r="DK32" s="590"/>
      <c r="DL32" s="594">
        <v>86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3532264</v>
      </c>
      <c r="S33" s="589"/>
      <c r="T33" s="589"/>
      <c r="U33" s="589"/>
      <c r="V33" s="589"/>
      <c r="W33" s="589"/>
      <c r="X33" s="589"/>
      <c r="Y33" s="590"/>
      <c r="Z33" s="641">
        <v>7.6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13029721</v>
      </c>
      <c r="CS33" s="607"/>
      <c r="CT33" s="607"/>
      <c r="CU33" s="607"/>
      <c r="CV33" s="607"/>
      <c r="CW33" s="607"/>
      <c r="CX33" s="607"/>
      <c r="CY33" s="608"/>
      <c r="CZ33" s="591">
        <v>28.2</v>
      </c>
      <c r="DA33" s="609"/>
      <c r="DB33" s="609"/>
      <c r="DC33" s="610"/>
      <c r="DD33" s="594">
        <v>10541159</v>
      </c>
      <c r="DE33" s="607"/>
      <c r="DF33" s="607"/>
      <c r="DG33" s="607"/>
      <c r="DH33" s="607"/>
      <c r="DI33" s="607"/>
      <c r="DJ33" s="607"/>
      <c r="DK33" s="608"/>
      <c r="DL33" s="594">
        <v>8279536</v>
      </c>
      <c r="DM33" s="607"/>
      <c r="DN33" s="607"/>
      <c r="DO33" s="607"/>
      <c r="DP33" s="607"/>
      <c r="DQ33" s="607"/>
      <c r="DR33" s="607"/>
      <c r="DS33" s="607"/>
      <c r="DT33" s="607"/>
      <c r="DU33" s="607"/>
      <c r="DV33" s="608"/>
      <c r="DW33" s="611">
        <v>32.9</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4275733</v>
      </c>
      <c r="CS34" s="589"/>
      <c r="CT34" s="589"/>
      <c r="CU34" s="589"/>
      <c r="CV34" s="589"/>
      <c r="CW34" s="589"/>
      <c r="CX34" s="589"/>
      <c r="CY34" s="590"/>
      <c r="CZ34" s="591">
        <v>9.3000000000000007</v>
      </c>
      <c r="DA34" s="609"/>
      <c r="DB34" s="609"/>
      <c r="DC34" s="610"/>
      <c r="DD34" s="594">
        <v>3408969</v>
      </c>
      <c r="DE34" s="589"/>
      <c r="DF34" s="589"/>
      <c r="DG34" s="589"/>
      <c r="DH34" s="589"/>
      <c r="DI34" s="589"/>
      <c r="DJ34" s="589"/>
      <c r="DK34" s="590"/>
      <c r="DL34" s="594">
        <v>3086248</v>
      </c>
      <c r="DM34" s="589"/>
      <c r="DN34" s="589"/>
      <c r="DO34" s="589"/>
      <c r="DP34" s="589"/>
      <c r="DQ34" s="589"/>
      <c r="DR34" s="589"/>
      <c r="DS34" s="589"/>
      <c r="DT34" s="589"/>
      <c r="DU34" s="589"/>
      <c r="DV34" s="590"/>
      <c r="DW34" s="611">
        <v>12.3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2114064</v>
      </c>
      <c r="S35" s="589"/>
      <c r="T35" s="589"/>
      <c r="U35" s="589"/>
      <c r="V35" s="589"/>
      <c r="W35" s="589"/>
      <c r="X35" s="589"/>
      <c r="Y35" s="590"/>
      <c r="Z35" s="641">
        <v>4.5</v>
      </c>
      <c r="AA35" s="641"/>
      <c r="AB35" s="641"/>
      <c r="AC35" s="641"/>
      <c r="AD35" s="642" t="s">
        <v>220</v>
      </c>
      <c r="AE35" s="642"/>
      <c r="AF35" s="642"/>
      <c r="AG35" s="642"/>
      <c r="AH35" s="642"/>
      <c r="AI35" s="642"/>
      <c r="AJ35" s="642"/>
      <c r="AK35" s="642"/>
      <c r="AL35" s="611" t="s">
        <v>220</v>
      </c>
      <c r="AM35" s="643"/>
      <c r="AN35" s="643"/>
      <c r="AO35" s="644"/>
      <c r="AP35" s="186"/>
      <c r="AQ35" s="645" t="s">
        <v>308</v>
      </c>
      <c r="AR35" s="646"/>
      <c r="AS35" s="646"/>
      <c r="AT35" s="646"/>
      <c r="AU35" s="646"/>
      <c r="AV35" s="646"/>
      <c r="AW35" s="646"/>
      <c r="AX35" s="646"/>
      <c r="AY35" s="647"/>
      <c r="AZ35" s="638">
        <v>5147762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-75556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281389</v>
      </c>
      <c r="CS35" s="607"/>
      <c r="CT35" s="607"/>
      <c r="CU35" s="607"/>
      <c r="CV35" s="607"/>
      <c r="CW35" s="607"/>
      <c r="CX35" s="607"/>
      <c r="CY35" s="608"/>
      <c r="CZ35" s="591">
        <v>0.6</v>
      </c>
      <c r="DA35" s="609"/>
      <c r="DB35" s="609"/>
      <c r="DC35" s="610"/>
      <c r="DD35" s="594">
        <v>238476</v>
      </c>
      <c r="DE35" s="607"/>
      <c r="DF35" s="607"/>
      <c r="DG35" s="607"/>
      <c r="DH35" s="607"/>
      <c r="DI35" s="607"/>
      <c r="DJ35" s="607"/>
      <c r="DK35" s="608"/>
      <c r="DL35" s="594">
        <v>238476</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46709699</v>
      </c>
      <c r="S36" s="629"/>
      <c r="T36" s="629"/>
      <c r="U36" s="629"/>
      <c r="V36" s="629"/>
      <c r="W36" s="629"/>
      <c r="X36" s="629"/>
      <c r="Y36" s="632"/>
      <c r="Z36" s="633">
        <v>100</v>
      </c>
      <c r="AA36" s="633"/>
      <c r="AB36" s="633"/>
      <c r="AC36" s="633"/>
      <c r="AD36" s="634">
        <v>23055203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241565</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-454238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2189372</v>
      </c>
      <c r="CS36" s="589"/>
      <c r="CT36" s="589"/>
      <c r="CU36" s="589"/>
      <c r="CV36" s="589"/>
      <c r="CW36" s="589"/>
      <c r="CX36" s="589"/>
      <c r="CY36" s="590"/>
      <c r="CZ36" s="591">
        <v>4.7</v>
      </c>
      <c r="DA36" s="609"/>
      <c r="DB36" s="609"/>
      <c r="DC36" s="610"/>
      <c r="DD36" s="594">
        <v>1720241</v>
      </c>
      <c r="DE36" s="589"/>
      <c r="DF36" s="589"/>
      <c r="DG36" s="589"/>
      <c r="DH36" s="589"/>
      <c r="DI36" s="589"/>
      <c r="DJ36" s="589"/>
      <c r="DK36" s="590"/>
      <c r="DL36" s="594">
        <v>1039720</v>
      </c>
      <c r="DM36" s="589"/>
      <c r="DN36" s="589"/>
      <c r="DO36" s="589"/>
      <c r="DP36" s="589"/>
      <c r="DQ36" s="589"/>
      <c r="DR36" s="589"/>
      <c r="DS36" s="589"/>
      <c r="DT36" s="589"/>
      <c r="DU36" s="589"/>
      <c r="DV36" s="590"/>
      <c r="DW36" s="611">
        <v>4.0999999999999996</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17772</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21266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306978</v>
      </c>
      <c r="CS37" s="607"/>
      <c r="CT37" s="607"/>
      <c r="CU37" s="607"/>
      <c r="CV37" s="607"/>
      <c r="CW37" s="607"/>
      <c r="CX37" s="607"/>
      <c r="CY37" s="608"/>
      <c r="CZ37" s="591">
        <v>0.7</v>
      </c>
      <c r="DA37" s="609"/>
      <c r="DB37" s="609"/>
      <c r="DC37" s="610"/>
      <c r="DD37" s="594">
        <v>306978</v>
      </c>
      <c r="DE37" s="607"/>
      <c r="DF37" s="607"/>
      <c r="DG37" s="607"/>
      <c r="DH37" s="607"/>
      <c r="DI37" s="607"/>
      <c r="DJ37" s="607"/>
      <c r="DK37" s="608"/>
      <c r="DL37" s="594">
        <v>292902</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9178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31663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5129990</v>
      </c>
      <c r="CS38" s="589"/>
      <c r="CT38" s="589"/>
      <c r="CU38" s="589"/>
      <c r="CV38" s="589"/>
      <c r="CW38" s="589"/>
      <c r="CX38" s="589"/>
      <c r="CY38" s="590"/>
      <c r="CZ38" s="591">
        <v>11.1</v>
      </c>
      <c r="DA38" s="609"/>
      <c r="DB38" s="609"/>
      <c r="DC38" s="610"/>
      <c r="DD38" s="594">
        <v>4243935</v>
      </c>
      <c r="DE38" s="589"/>
      <c r="DF38" s="589"/>
      <c r="DG38" s="589"/>
      <c r="DH38" s="589"/>
      <c r="DI38" s="589"/>
      <c r="DJ38" s="589"/>
      <c r="DK38" s="590"/>
      <c r="DL38" s="594">
        <v>3906080</v>
      </c>
      <c r="DM38" s="589"/>
      <c r="DN38" s="589"/>
      <c r="DO38" s="589"/>
      <c r="DP38" s="589"/>
      <c r="DQ38" s="589"/>
      <c r="DR38" s="589"/>
      <c r="DS38" s="589"/>
      <c r="DT38" s="589"/>
      <c r="DU38" s="589"/>
      <c r="DV38" s="590"/>
      <c r="DW38" s="611">
        <v>15.5</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80</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940946</v>
      </c>
      <c r="CS39" s="607"/>
      <c r="CT39" s="607"/>
      <c r="CU39" s="607"/>
      <c r="CV39" s="607"/>
      <c r="CW39" s="607"/>
      <c r="CX39" s="607"/>
      <c r="CY39" s="608"/>
      <c r="CZ39" s="591">
        <v>2</v>
      </c>
      <c r="DA39" s="609"/>
      <c r="DB39" s="609"/>
      <c r="DC39" s="610"/>
      <c r="DD39" s="594">
        <v>920526</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1429645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212291</v>
      </c>
      <c r="CS40" s="589"/>
      <c r="CT40" s="589"/>
      <c r="CU40" s="589"/>
      <c r="CV40" s="589"/>
      <c r="CW40" s="589"/>
      <c r="CX40" s="589"/>
      <c r="CY40" s="590"/>
      <c r="CZ40" s="591">
        <v>0.5</v>
      </c>
      <c r="DA40" s="609"/>
      <c r="DB40" s="609"/>
      <c r="DC40" s="610"/>
      <c r="DD40" s="594">
        <v>9012</v>
      </c>
      <c r="DE40" s="589"/>
      <c r="DF40" s="589"/>
      <c r="DG40" s="589"/>
      <c r="DH40" s="589"/>
      <c r="DI40" s="589"/>
      <c r="DJ40" s="589"/>
      <c r="DK40" s="590"/>
      <c r="DL40" s="594">
        <v>9012</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3449602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338</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5023333</v>
      </c>
      <c r="CS42" s="589"/>
      <c r="CT42" s="589"/>
      <c r="CU42" s="589"/>
      <c r="CV42" s="589"/>
      <c r="CW42" s="589"/>
      <c r="CX42" s="589"/>
      <c r="CY42" s="590"/>
      <c r="CZ42" s="591">
        <v>10.9</v>
      </c>
      <c r="DA42" s="592"/>
      <c r="DB42" s="592"/>
      <c r="DC42" s="593"/>
      <c r="DD42" s="594">
        <v>1867166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116798</v>
      </c>
      <c r="CS43" s="607"/>
      <c r="CT43" s="607"/>
      <c r="CU43" s="607"/>
      <c r="CV43" s="607"/>
      <c r="CW43" s="607"/>
      <c r="CX43" s="607"/>
      <c r="CY43" s="608"/>
      <c r="CZ43" s="591">
        <v>0.3</v>
      </c>
      <c r="DA43" s="609"/>
      <c r="DB43" s="609"/>
      <c r="DC43" s="610"/>
      <c r="DD43" s="594">
        <v>116798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4968118</v>
      </c>
      <c r="CS44" s="589"/>
      <c r="CT44" s="589"/>
      <c r="CU44" s="589"/>
      <c r="CV44" s="589"/>
      <c r="CW44" s="589"/>
      <c r="CX44" s="589"/>
      <c r="CY44" s="590"/>
      <c r="CZ44" s="591">
        <v>10.8</v>
      </c>
      <c r="DA44" s="592"/>
      <c r="DB44" s="592"/>
      <c r="DC44" s="593"/>
      <c r="DD44" s="594">
        <v>1830240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2149124</v>
      </c>
      <c r="CS45" s="607"/>
      <c r="CT45" s="607"/>
      <c r="CU45" s="607"/>
      <c r="CV45" s="607"/>
      <c r="CW45" s="607"/>
      <c r="CX45" s="607"/>
      <c r="CY45" s="608"/>
      <c r="CZ45" s="591">
        <v>4.7</v>
      </c>
      <c r="DA45" s="609"/>
      <c r="DB45" s="609"/>
      <c r="DC45" s="610"/>
      <c r="DD45" s="594">
        <v>379519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2617461</v>
      </c>
      <c r="CS46" s="589"/>
      <c r="CT46" s="589"/>
      <c r="CU46" s="589"/>
      <c r="CV46" s="589"/>
      <c r="CW46" s="589"/>
      <c r="CX46" s="589"/>
      <c r="CY46" s="590"/>
      <c r="CZ46" s="591">
        <v>5.7</v>
      </c>
      <c r="DA46" s="592"/>
      <c r="DB46" s="592"/>
      <c r="DC46" s="593"/>
      <c r="DD46" s="594">
        <v>1365088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55215</v>
      </c>
      <c r="CS47" s="607"/>
      <c r="CT47" s="607"/>
      <c r="CU47" s="607"/>
      <c r="CV47" s="607"/>
      <c r="CW47" s="607"/>
      <c r="CX47" s="607"/>
      <c r="CY47" s="608"/>
      <c r="CZ47" s="591">
        <v>0.1</v>
      </c>
      <c r="DA47" s="609"/>
      <c r="DB47" s="609"/>
      <c r="DC47" s="610"/>
      <c r="DD47" s="594">
        <v>36926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46210501</v>
      </c>
      <c r="CS49" s="573"/>
      <c r="CT49" s="573"/>
      <c r="CU49" s="573"/>
      <c r="CV49" s="573"/>
      <c r="CW49" s="573"/>
      <c r="CX49" s="573"/>
      <c r="CY49" s="574"/>
      <c r="CZ49" s="575">
        <v>100</v>
      </c>
      <c r="DA49" s="576"/>
      <c r="DB49" s="576"/>
      <c r="DC49" s="577"/>
      <c r="DD49" s="578">
        <v>27776306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F37" zoomScale="70" zoomScaleNormal="25" zoomScaleSheetLayoutView="70" workbookViewId="0">
      <selection activeCell="AU63" sqref="AU63:AY6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46718</v>
      </c>
      <c r="R7" s="1099"/>
      <c r="S7" s="1099"/>
      <c r="T7" s="1099"/>
      <c r="U7" s="1099"/>
      <c r="V7" s="1099">
        <v>46219</v>
      </c>
      <c r="W7" s="1099"/>
      <c r="X7" s="1099"/>
      <c r="Y7" s="1099"/>
      <c r="Z7" s="1099"/>
      <c r="AA7" s="1099">
        <v>499</v>
      </c>
      <c r="AB7" s="1099"/>
      <c r="AC7" s="1099"/>
      <c r="AD7" s="1099"/>
      <c r="AE7" s="1100"/>
      <c r="AF7" s="1101">
        <v>405</v>
      </c>
      <c r="AG7" s="1102"/>
      <c r="AH7" s="1102"/>
      <c r="AI7" s="1102"/>
      <c r="AJ7" s="1103"/>
      <c r="AK7" s="1085">
        <v>405</v>
      </c>
      <c r="AL7" s="1086"/>
      <c r="AM7" s="1086"/>
      <c r="AN7" s="1086"/>
      <c r="AO7" s="1086"/>
      <c r="AP7" s="1086">
        <v>32762</v>
      </c>
      <c r="AQ7" s="1086"/>
      <c r="AR7" s="1086"/>
      <c r="AS7" s="1086"/>
      <c r="AT7" s="1086"/>
      <c r="AU7" s="1087" t="s">
        <v>542</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547</v>
      </c>
      <c r="BT7" s="1090"/>
      <c r="BU7" s="1090"/>
      <c r="BV7" s="1090"/>
      <c r="BW7" s="1090"/>
      <c r="BX7" s="1090"/>
      <c r="BY7" s="1090"/>
      <c r="BZ7" s="1090"/>
      <c r="CA7" s="1090"/>
      <c r="CB7" s="1090"/>
      <c r="CC7" s="1090"/>
      <c r="CD7" s="1090"/>
      <c r="CE7" s="1090"/>
      <c r="CF7" s="1090"/>
      <c r="CG7" s="1091"/>
      <c r="CH7" s="1082">
        <v>18</v>
      </c>
      <c r="CI7" s="1083"/>
      <c r="CJ7" s="1083"/>
      <c r="CK7" s="1083"/>
      <c r="CL7" s="1084"/>
      <c r="CM7" s="1082">
        <v>49</v>
      </c>
      <c r="CN7" s="1083"/>
      <c r="CO7" s="1083"/>
      <c r="CP7" s="1083"/>
      <c r="CQ7" s="1084"/>
      <c r="CR7" s="1082">
        <v>4</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t="s">
        <v>484</v>
      </c>
      <c r="R8" s="1038"/>
      <c r="S8" s="1038"/>
      <c r="T8" s="1038"/>
      <c r="U8" s="1038"/>
      <c r="V8" s="1038" t="s">
        <v>484</v>
      </c>
      <c r="W8" s="1038"/>
      <c r="X8" s="1038"/>
      <c r="Y8" s="1038"/>
      <c r="Z8" s="1038"/>
      <c r="AA8" s="1038" t="s">
        <v>484</v>
      </c>
      <c r="AB8" s="1038"/>
      <c r="AC8" s="1038"/>
      <c r="AD8" s="1038"/>
      <c r="AE8" s="1039"/>
      <c r="AF8" s="1031" t="s">
        <v>543</v>
      </c>
      <c r="AG8" s="1032"/>
      <c r="AH8" s="1032"/>
      <c r="AI8" s="1032"/>
      <c r="AJ8" s="1033"/>
      <c r="AK8" s="1080" t="s">
        <v>484</v>
      </c>
      <c r="AL8" s="1081"/>
      <c r="AM8" s="1081"/>
      <c r="AN8" s="1081"/>
      <c r="AO8" s="1081"/>
      <c r="AP8" s="1081" t="s">
        <v>484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1</v>
      </c>
      <c r="CI8" s="984"/>
      <c r="CJ8" s="984"/>
      <c r="CK8" s="984"/>
      <c r="CL8" s="985"/>
      <c r="CM8" s="983">
        <v>46</v>
      </c>
      <c r="CN8" s="984"/>
      <c r="CO8" s="984"/>
      <c r="CP8" s="984"/>
      <c r="CQ8" s="985"/>
      <c r="CR8" s="983">
        <v>17</v>
      </c>
      <c r="CS8" s="984"/>
      <c r="CT8" s="984"/>
      <c r="CU8" s="984"/>
      <c r="CV8" s="985"/>
      <c r="CW8" s="983">
        <v>5</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549</v>
      </c>
      <c r="BT9" s="1009"/>
      <c r="BU9" s="1009"/>
      <c r="BV9" s="1009"/>
      <c r="BW9" s="1009"/>
      <c r="BX9" s="1009"/>
      <c r="BY9" s="1009"/>
      <c r="BZ9" s="1009"/>
      <c r="CA9" s="1009"/>
      <c r="CB9" s="1009"/>
      <c r="CC9" s="1009"/>
      <c r="CD9" s="1009"/>
      <c r="CE9" s="1009"/>
      <c r="CF9" s="1009"/>
      <c r="CG9" s="1010"/>
      <c r="CH9" s="983">
        <v>25</v>
      </c>
      <c r="CI9" s="984"/>
      <c r="CJ9" s="984"/>
      <c r="CK9" s="984"/>
      <c r="CL9" s="985"/>
      <c r="CM9" s="983">
        <v>659</v>
      </c>
      <c r="CN9" s="984"/>
      <c r="CO9" s="984"/>
      <c r="CP9" s="984"/>
      <c r="CQ9" s="985"/>
      <c r="CR9" s="983">
        <v>112</v>
      </c>
      <c r="CS9" s="984"/>
      <c r="CT9" s="984"/>
      <c r="CU9" s="984"/>
      <c r="CV9" s="985"/>
      <c r="CW9" s="983">
        <v>0</v>
      </c>
      <c r="CX9" s="984"/>
      <c r="CY9" s="984"/>
      <c r="CZ9" s="984"/>
      <c r="DA9" s="985"/>
      <c r="DB9" s="983">
        <v>4</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54</v>
      </c>
      <c r="CN10" s="984"/>
      <c r="CO10" s="984"/>
      <c r="CP10" s="984"/>
      <c r="CQ10" s="985"/>
      <c r="CR10" s="983">
        <v>3</v>
      </c>
      <c r="CS10" s="984"/>
      <c r="CT10" s="984"/>
      <c r="CU10" s="984"/>
      <c r="CV10" s="985"/>
      <c r="CW10" s="983">
        <v>0</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2">
        <v>46718</v>
      </c>
      <c r="R23" s="1063"/>
      <c r="S23" s="1063"/>
      <c r="T23" s="1063"/>
      <c r="U23" s="1063"/>
      <c r="V23" s="1063">
        <v>46219</v>
      </c>
      <c r="W23" s="1063"/>
      <c r="X23" s="1063"/>
      <c r="Y23" s="1063"/>
      <c r="Z23" s="1063"/>
      <c r="AA23" s="1063">
        <v>499</v>
      </c>
      <c r="AB23" s="1063"/>
      <c r="AC23" s="1063"/>
      <c r="AD23" s="1063"/>
      <c r="AE23" s="1064"/>
      <c r="AF23" s="1065">
        <v>405</v>
      </c>
      <c r="AG23" s="1063"/>
      <c r="AH23" s="1063"/>
      <c r="AI23" s="1063"/>
      <c r="AJ23" s="1066"/>
      <c r="AK23" s="1067"/>
      <c r="AL23" s="1068"/>
      <c r="AM23" s="1068"/>
      <c r="AN23" s="1068"/>
      <c r="AO23" s="1068"/>
      <c r="AP23" s="1063">
        <v>32762</v>
      </c>
      <c r="AQ23" s="1063"/>
      <c r="AR23" s="1063"/>
      <c r="AS23" s="1063"/>
      <c r="AT23" s="1063"/>
      <c r="AU23" s="1069"/>
      <c r="AV23" s="1069"/>
      <c r="AW23" s="1069"/>
      <c r="AX23" s="1069"/>
      <c r="AY23" s="1070"/>
      <c r="AZ23" s="1059" t="s">
        <v>371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15282</v>
      </c>
      <c r="R28" s="1048"/>
      <c r="S28" s="1048"/>
      <c r="T28" s="1048"/>
      <c r="U28" s="1048"/>
      <c r="V28" s="1048">
        <v>15358</v>
      </c>
      <c r="W28" s="1048"/>
      <c r="X28" s="1048"/>
      <c r="Y28" s="1048"/>
      <c r="Z28" s="1048"/>
      <c r="AA28" s="1048">
        <v>-76</v>
      </c>
      <c r="AB28" s="1048"/>
      <c r="AC28" s="1048"/>
      <c r="AD28" s="1048"/>
      <c r="AE28" s="1049"/>
      <c r="AF28" s="1050">
        <v>-76</v>
      </c>
      <c r="AG28" s="1048"/>
      <c r="AH28" s="1048"/>
      <c r="AI28" s="1048"/>
      <c r="AJ28" s="1051"/>
      <c r="AK28" s="1052">
        <v>1430</v>
      </c>
      <c r="AL28" s="1040"/>
      <c r="AM28" s="1040"/>
      <c r="AN28" s="1040"/>
      <c r="AO28" s="1040"/>
      <c r="AP28" s="1040" t="s">
        <v>484</v>
      </c>
      <c r="AQ28" s="1040"/>
      <c r="AR28" s="1040"/>
      <c r="AS28" s="1040"/>
      <c r="AT28" s="1040"/>
      <c r="AU28" s="1040" t="s">
        <v>484</v>
      </c>
      <c r="AV28" s="1040"/>
      <c r="AW28" s="1040"/>
      <c r="AX28" s="1040"/>
      <c r="AY28" s="1040"/>
      <c r="AZ28" s="1041" t="s">
        <v>484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383</v>
      </c>
      <c r="C29" s="1026"/>
      <c r="D29" s="1026"/>
      <c r="E29" s="1026"/>
      <c r="F29" s="1026"/>
      <c r="G29" s="1026"/>
      <c r="H29" s="1026"/>
      <c r="I29" s="1026"/>
      <c r="J29" s="1026"/>
      <c r="K29" s="1026"/>
      <c r="L29" s="1026"/>
      <c r="M29" s="1026"/>
      <c r="N29" s="1026"/>
      <c r="O29" s="1026"/>
      <c r="P29" s="1027"/>
      <c r="Q29" s="1037">
        <v>11379</v>
      </c>
      <c r="R29" s="1038"/>
      <c r="S29" s="1038"/>
      <c r="T29" s="1038"/>
      <c r="U29" s="1038"/>
      <c r="V29" s="1038">
        <v>11295</v>
      </c>
      <c r="W29" s="1038"/>
      <c r="X29" s="1038"/>
      <c r="Y29" s="1038"/>
      <c r="Z29" s="1038"/>
      <c r="AA29" s="1038">
        <v>84</v>
      </c>
      <c r="AB29" s="1038"/>
      <c r="AC29" s="1038"/>
      <c r="AD29" s="1038"/>
      <c r="AE29" s="1039"/>
      <c r="AF29" s="1031">
        <v>84</v>
      </c>
      <c r="AG29" s="1032"/>
      <c r="AH29" s="1032"/>
      <c r="AI29" s="1032"/>
      <c r="AJ29" s="1033"/>
      <c r="AK29" s="976">
        <v>1567</v>
      </c>
      <c r="AL29" s="967"/>
      <c r="AM29" s="967"/>
      <c r="AN29" s="967"/>
      <c r="AO29" s="967"/>
      <c r="AP29" s="967" t="s">
        <v>544</v>
      </c>
      <c r="AQ29" s="967"/>
      <c r="AR29" s="967"/>
      <c r="AS29" s="967"/>
      <c r="AT29" s="967"/>
      <c r="AU29" s="967" t="s">
        <v>484</v>
      </c>
      <c r="AV29" s="967"/>
      <c r="AW29" s="967"/>
      <c r="AX29" s="967"/>
      <c r="AY29" s="967"/>
      <c r="AZ29" s="1036" t="s">
        <v>484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384</v>
      </c>
      <c r="C30" s="1026"/>
      <c r="D30" s="1026"/>
      <c r="E30" s="1026"/>
      <c r="F30" s="1026"/>
      <c r="G30" s="1026"/>
      <c r="H30" s="1026"/>
      <c r="I30" s="1026"/>
      <c r="J30" s="1026"/>
      <c r="K30" s="1026"/>
      <c r="L30" s="1026"/>
      <c r="M30" s="1026"/>
      <c r="N30" s="1026"/>
      <c r="O30" s="1026"/>
      <c r="P30" s="1027"/>
      <c r="Q30" s="1037">
        <v>1522</v>
      </c>
      <c r="R30" s="1038"/>
      <c r="S30" s="1038"/>
      <c r="T30" s="1038"/>
      <c r="U30" s="1038"/>
      <c r="V30" s="1038">
        <v>1515</v>
      </c>
      <c r="W30" s="1038"/>
      <c r="X30" s="1038"/>
      <c r="Y30" s="1038"/>
      <c r="Z30" s="1038"/>
      <c r="AA30" s="1038">
        <v>7</v>
      </c>
      <c r="AB30" s="1038"/>
      <c r="AC30" s="1038"/>
      <c r="AD30" s="1038"/>
      <c r="AE30" s="1039"/>
      <c r="AF30" s="1031">
        <v>7</v>
      </c>
      <c r="AG30" s="1032"/>
      <c r="AH30" s="1032"/>
      <c r="AI30" s="1032"/>
      <c r="AJ30" s="1033"/>
      <c r="AK30" s="976">
        <v>365</v>
      </c>
      <c r="AL30" s="967"/>
      <c r="AM30" s="967"/>
      <c r="AN30" s="967"/>
      <c r="AO30" s="967"/>
      <c r="AP30" s="967" t="s">
        <v>484</v>
      </c>
      <c r="AQ30" s="967"/>
      <c r="AR30" s="967"/>
      <c r="AS30" s="967"/>
      <c r="AT30" s="967"/>
      <c r="AU30" s="967" t="s">
        <v>484</v>
      </c>
      <c r="AV30" s="967"/>
      <c r="AW30" s="967"/>
      <c r="AX30" s="967"/>
      <c r="AY30" s="967"/>
      <c r="AZ30" s="1036" t="s">
        <v>484</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385</v>
      </c>
      <c r="C31" s="1026"/>
      <c r="D31" s="1026"/>
      <c r="E31" s="1026"/>
      <c r="F31" s="1026"/>
      <c r="G31" s="1026"/>
      <c r="H31" s="1026"/>
      <c r="I31" s="1026"/>
      <c r="J31" s="1026"/>
      <c r="K31" s="1026"/>
      <c r="L31" s="1026"/>
      <c r="M31" s="1026"/>
      <c r="N31" s="1026"/>
      <c r="O31" s="1026"/>
      <c r="P31" s="1027"/>
      <c r="Q31" s="1037">
        <v>13643</v>
      </c>
      <c r="R31" s="1038"/>
      <c r="S31" s="1038"/>
      <c r="T31" s="1038"/>
      <c r="U31" s="1038"/>
      <c r="V31" s="1038">
        <v>13040</v>
      </c>
      <c r="W31" s="1038"/>
      <c r="X31" s="1038"/>
      <c r="Y31" s="1038"/>
      <c r="Z31" s="1038"/>
      <c r="AA31" s="1038">
        <v>603</v>
      </c>
      <c r="AB31" s="1038"/>
      <c r="AC31" s="1038"/>
      <c r="AD31" s="1038"/>
      <c r="AE31" s="1039"/>
      <c r="AF31" s="1031">
        <v>603</v>
      </c>
      <c r="AG31" s="1032"/>
      <c r="AH31" s="1032"/>
      <c r="AI31" s="1032"/>
      <c r="AJ31" s="1033"/>
      <c r="AK31" s="976" t="s">
        <v>544</v>
      </c>
      <c r="AL31" s="967"/>
      <c r="AM31" s="967"/>
      <c r="AN31" s="967"/>
      <c r="AO31" s="967"/>
      <c r="AP31" s="967" t="s">
        <v>484</v>
      </c>
      <c r="AQ31" s="967"/>
      <c r="AR31" s="967"/>
      <c r="AS31" s="967"/>
      <c r="AT31" s="967"/>
      <c r="AU31" s="967" t="s">
        <v>484</v>
      </c>
      <c r="AV31" s="967"/>
      <c r="AW31" s="967"/>
      <c r="AX31" s="967"/>
      <c r="AY31" s="967"/>
      <c r="AZ31" s="1036" t="s">
        <v>484</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386</v>
      </c>
      <c r="C32" s="1026"/>
      <c r="D32" s="1026"/>
      <c r="E32" s="1026"/>
      <c r="F32" s="1026"/>
      <c r="G32" s="1026"/>
      <c r="H32" s="1026"/>
      <c r="I32" s="1026"/>
      <c r="J32" s="1026"/>
      <c r="K32" s="1026"/>
      <c r="L32" s="1026"/>
      <c r="M32" s="1026"/>
      <c r="N32" s="1026"/>
      <c r="O32" s="1026"/>
      <c r="P32" s="1027"/>
      <c r="Q32" s="1037">
        <v>2366</v>
      </c>
      <c r="R32" s="1038"/>
      <c r="S32" s="1038"/>
      <c r="T32" s="1038"/>
      <c r="U32" s="1038"/>
      <c r="V32" s="1038">
        <v>2866</v>
      </c>
      <c r="W32" s="1038"/>
      <c r="X32" s="1038"/>
      <c r="Y32" s="1038"/>
      <c r="Z32" s="1038"/>
      <c r="AA32" s="1038">
        <v>-500</v>
      </c>
      <c r="AB32" s="1038"/>
      <c r="AC32" s="1038"/>
      <c r="AD32" s="1038"/>
      <c r="AE32" s="1039"/>
      <c r="AF32" s="1031">
        <v>1604</v>
      </c>
      <c r="AG32" s="1032"/>
      <c r="AH32" s="1032"/>
      <c r="AI32" s="1032"/>
      <c r="AJ32" s="1033"/>
      <c r="AK32" s="976">
        <v>18</v>
      </c>
      <c r="AL32" s="967"/>
      <c r="AM32" s="967"/>
      <c r="AN32" s="967"/>
      <c r="AO32" s="967"/>
      <c r="AP32" s="967">
        <v>4622</v>
      </c>
      <c r="AQ32" s="967"/>
      <c r="AR32" s="967"/>
      <c r="AS32" s="967"/>
      <c r="AT32" s="967"/>
      <c r="AU32" s="967">
        <v>9</v>
      </c>
      <c r="AV32" s="967"/>
      <c r="AW32" s="967"/>
      <c r="AX32" s="967"/>
      <c r="AY32" s="967"/>
      <c r="AZ32" s="1036" t="s">
        <v>484</v>
      </c>
      <c r="BA32" s="1036"/>
      <c r="BB32" s="1036"/>
      <c r="BC32" s="1036"/>
      <c r="BD32" s="1036"/>
      <c r="BE32" s="1020" t="s">
        <v>545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387</v>
      </c>
      <c r="C33" s="1026"/>
      <c r="D33" s="1026"/>
      <c r="E33" s="1026"/>
      <c r="F33" s="1026"/>
      <c r="G33" s="1026"/>
      <c r="H33" s="1026"/>
      <c r="I33" s="1026"/>
      <c r="J33" s="1026"/>
      <c r="K33" s="1026"/>
      <c r="L33" s="1026"/>
      <c r="M33" s="1026"/>
      <c r="N33" s="1026"/>
      <c r="O33" s="1026"/>
      <c r="P33" s="1027"/>
      <c r="Q33" s="1037">
        <v>2552</v>
      </c>
      <c r="R33" s="1038"/>
      <c r="S33" s="1038"/>
      <c r="T33" s="1038"/>
      <c r="U33" s="1038"/>
      <c r="V33" s="1038">
        <v>2399</v>
      </c>
      <c r="W33" s="1038"/>
      <c r="X33" s="1038"/>
      <c r="Y33" s="1038"/>
      <c r="Z33" s="1038"/>
      <c r="AA33" s="1038">
        <v>152</v>
      </c>
      <c r="AB33" s="1038"/>
      <c r="AC33" s="1038"/>
      <c r="AD33" s="1038"/>
      <c r="AE33" s="1039"/>
      <c r="AF33" s="1031">
        <v>150</v>
      </c>
      <c r="AG33" s="1032"/>
      <c r="AH33" s="1032"/>
      <c r="AI33" s="1032"/>
      <c r="AJ33" s="1033"/>
      <c r="AK33" s="976">
        <v>242</v>
      </c>
      <c r="AL33" s="967"/>
      <c r="AM33" s="967"/>
      <c r="AN33" s="967"/>
      <c r="AO33" s="967"/>
      <c r="AP33" s="967">
        <v>10670</v>
      </c>
      <c r="AQ33" s="967"/>
      <c r="AR33" s="967"/>
      <c r="AS33" s="967"/>
      <c r="AT33" s="967"/>
      <c r="AU33" s="967">
        <v>2817</v>
      </c>
      <c r="AV33" s="967"/>
      <c r="AW33" s="967"/>
      <c r="AX33" s="967"/>
      <c r="AY33" s="967"/>
      <c r="AZ33" s="1036" t="s">
        <v>484</v>
      </c>
      <c r="BA33" s="1036"/>
      <c r="BB33" s="1036"/>
      <c r="BC33" s="1036"/>
      <c r="BD33" s="1036"/>
      <c r="BE33" s="1020" t="s">
        <v>546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388</v>
      </c>
      <c r="C34" s="1026"/>
      <c r="D34" s="1026"/>
      <c r="E34" s="1026"/>
      <c r="F34" s="1026"/>
      <c r="G34" s="1026"/>
      <c r="H34" s="1026"/>
      <c r="I34" s="1026"/>
      <c r="J34" s="1026"/>
      <c r="K34" s="1026"/>
      <c r="L34" s="1026"/>
      <c r="M34" s="1026"/>
      <c r="N34" s="1026"/>
      <c r="O34" s="1026"/>
      <c r="P34" s="1027"/>
      <c r="Q34" s="1037">
        <v>45</v>
      </c>
      <c r="R34" s="1038"/>
      <c r="S34" s="1038"/>
      <c r="T34" s="1038"/>
      <c r="U34" s="1038"/>
      <c r="V34" s="1038">
        <v>45</v>
      </c>
      <c r="W34" s="1038"/>
      <c r="X34" s="1038"/>
      <c r="Y34" s="1038"/>
      <c r="Z34" s="1038"/>
      <c r="AA34" s="1038" t="s">
        <v>544</v>
      </c>
      <c r="AB34" s="1038"/>
      <c r="AC34" s="1038"/>
      <c r="AD34" s="1038"/>
      <c r="AE34" s="1039"/>
      <c r="AF34" s="1031" t="s">
        <v>544</v>
      </c>
      <c r="AG34" s="1032"/>
      <c r="AH34" s="1032"/>
      <c r="AI34" s="1032"/>
      <c r="AJ34" s="1033"/>
      <c r="AK34" s="976">
        <v>9</v>
      </c>
      <c r="AL34" s="967"/>
      <c r="AM34" s="967"/>
      <c r="AN34" s="967"/>
      <c r="AO34" s="967"/>
      <c r="AP34" s="967" t="s">
        <v>544</v>
      </c>
      <c r="AQ34" s="967"/>
      <c r="AR34" s="967"/>
      <c r="AS34" s="967"/>
      <c r="AT34" s="967"/>
      <c r="AU34" s="967" t="s">
        <v>544</v>
      </c>
      <c r="AV34" s="967"/>
      <c r="AW34" s="967"/>
      <c r="AX34" s="967"/>
      <c r="AY34" s="967"/>
      <c r="AZ34" s="1036" t="s">
        <v>484</v>
      </c>
      <c r="BA34" s="1036"/>
      <c r="BB34" s="1036"/>
      <c r="BC34" s="1036"/>
      <c r="BD34" s="1036"/>
      <c r="BE34" s="1020" t="s">
        <v>546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6"/>
      <c r="AL35" s="967"/>
      <c r="AM35" s="967"/>
      <c r="AN35" s="967"/>
      <c r="AO35" s="967"/>
      <c r="AP35" s="967"/>
      <c r="AQ35" s="967"/>
      <c r="AR35" s="967"/>
      <c r="AS35" s="967"/>
      <c r="AT35" s="967"/>
      <c r="AU35" s="967"/>
      <c r="AV35" s="967"/>
      <c r="AW35" s="967"/>
      <c r="AX35" s="967"/>
      <c r="AY35" s="967"/>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6"/>
      <c r="AL36" s="967"/>
      <c r="AM36" s="967"/>
      <c r="AN36" s="967"/>
      <c r="AO36" s="967"/>
      <c r="AP36" s="967"/>
      <c r="AQ36" s="967"/>
      <c r="AR36" s="967"/>
      <c r="AS36" s="967"/>
      <c r="AT36" s="967"/>
      <c r="AU36" s="967"/>
      <c r="AV36" s="967"/>
      <c r="AW36" s="967"/>
      <c r="AX36" s="967"/>
      <c r="AY36" s="967"/>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6"/>
      <c r="AL37" s="967"/>
      <c r="AM37" s="967"/>
      <c r="AN37" s="967"/>
      <c r="AO37" s="967"/>
      <c r="AP37" s="967"/>
      <c r="AQ37" s="967"/>
      <c r="AR37" s="967"/>
      <c r="AS37" s="967"/>
      <c r="AT37" s="967"/>
      <c r="AU37" s="967"/>
      <c r="AV37" s="967"/>
      <c r="AW37" s="967"/>
      <c r="AX37" s="967"/>
      <c r="AY37" s="967"/>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6"/>
      <c r="AL38" s="967"/>
      <c r="AM38" s="967"/>
      <c r="AN38" s="967"/>
      <c r="AO38" s="967"/>
      <c r="AP38" s="967"/>
      <c r="AQ38" s="967"/>
      <c r="AR38" s="967"/>
      <c r="AS38" s="967"/>
      <c r="AT38" s="967"/>
      <c r="AU38" s="967"/>
      <c r="AV38" s="967"/>
      <c r="AW38" s="967"/>
      <c r="AX38" s="967"/>
      <c r="AY38" s="967"/>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6"/>
      <c r="AL39" s="967"/>
      <c r="AM39" s="967"/>
      <c r="AN39" s="967"/>
      <c r="AO39" s="967"/>
      <c r="AP39" s="967"/>
      <c r="AQ39" s="967"/>
      <c r="AR39" s="967"/>
      <c r="AS39" s="967"/>
      <c r="AT39" s="967"/>
      <c r="AU39" s="967"/>
      <c r="AV39" s="967"/>
      <c r="AW39" s="967"/>
      <c r="AX39" s="967"/>
      <c r="AY39" s="967"/>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6"/>
      <c r="AL40" s="967"/>
      <c r="AM40" s="967"/>
      <c r="AN40" s="967"/>
      <c r="AO40" s="967"/>
      <c r="AP40" s="967"/>
      <c r="AQ40" s="967"/>
      <c r="AR40" s="967"/>
      <c r="AS40" s="967"/>
      <c r="AT40" s="967"/>
      <c r="AU40" s="967"/>
      <c r="AV40" s="967"/>
      <c r="AW40" s="967"/>
      <c r="AX40" s="967"/>
      <c r="AY40" s="967"/>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6"/>
      <c r="AL41" s="967"/>
      <c r="AM41" s="967"/>
      <c r="AN41" s="967"/>
      <c r="AO41" s="967"/>
      <c r="AP41" s="967"/>
      <c r="AQ41" s="967"/>
      <c r="AR41" s="967"/>
      <c r="AS41" s="967"/>
      <c r="AT41" s="967"/>
      <c r="AU41" s="967"/>
      <c r="AV41" s="967"/>
      <c r="AW41" s="967"/>
      <c r="AX41" s="967"/>
      <c r="AY41" s="967"/>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6"/>
      <c r="AL42" s="967"/>
      <c r="AM42" s="967"/>
      <c r="AN42" s="967"/>
      <c r="AO42" s="967"/>
      <c r="AP42" s="967"/>
      <c r="AQ42" s="967"/>
      <c r="AR42" s="967"/>
      <c r="AS42" s="967"/>
      <c r="AT42" s="967"/>
      <c r="AU42" s="967"/>
      <c r="AV42" s="967"/>
      <c r="AW42" s="967"/>
      <c r="AX42" s="967"/>
      <c r="AY42" s="967"/>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6"/>
      <c r="AL43" s="967"/>
      <c r="AM43" s="967"/>
      <c r="AN43" s="967"/>
      <c r="AO43" s="967"/>
      <c r="AP43" s="967"/>
      <c r="AQ43" s="967"/>
      <c r="AR43" s="967"/>
      <c r="AS43" s="967"/>
      <c r="AT43" s="967"/>
      <c r="AU43" s="967"/>
      <c r="AV43" s="967"/>
      <c r="AW43" s="967"/>
      <c r="AX43" s="967"/>
      <c r="AY43" s="967"/>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6"/>
      <c r="AL44" s="967"/>
      <c r="AM44" s="967"/>
      <c r="AN44" s="967"/>
      <c r="AO44" s="967"/>
      <c r="AP44" s="967"/>
      <c r="AQ44" s="967"/>
      <c r="AR44" s="967"/>
      <c r="AS44" s="967"/>
      <c r="AT44" s="967"/>
      <c r="AU44" s="967"/>
      <c r="AV44" s="967"/>
      <c r="AW44" s="967"/>
      <c r="AX44" s="967"/>
      <c r="AY44" s="967"/>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6"/>
      <c r="AL45" s="967"/>
      <c r="AM45" s="967"/>
      <c r="AN45" s="967"/>
      <c r="AO45" s="967"/>
      <c r="AP45" s="967"/>
      <c r="AQ45" s="967"/>
      <c r="AR45" s="967"/>
      <c r="AS45" s="967"/>
      <c r="AT45" s="967"/>
      <c r="AU45" s="967"/>
      <c r="AV45" s="967"/>
      <c r="AW45" s="967"/>
      <c r="AX45" s="967"/>
      <c r="AY45" s="967"/>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6"/>
      <c r="AL46" s="967"/>
      <c r="AM46" s="967"/>
      <c r="AN46" s="967"/>
      <c r="AO46" s="967"/>
      <c r="AP46" s="967"/>
      <c r="AQ46" s="967"/>
      <c r="AR46" s="967"/>
      <c r="AS46" s="967"/>
      <c r="AT46" s="967"/>
      <c r="AU46" s="967"/>
      <c r="AV46" s="967"/>
      <c r="AW46" s="967"/>
      <c r="AX46" s="967"/>
      <c r="AY46" s="967"/>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6"/>
      <c r="AL47" s="967"/>
      <c r="AM47" s="967"/>
      <c r="AN47" s="967"/>
      <c r="AO47" s="967"/>
      <c r="AP47" s="967"/>
      <c r="AQ47" s="967"/>
      <c r="AR47" s="967"/>
      <c r="AS47" s="967"/>
      <c r="AT47" s="967"/>
      <c r="AU47" s="967"/>
      <c r="AV47" s="967"/>
      <c r="AW47" s="967"/>
      <c r="AX47" s="967"/>
      <c r="AY47" s="967"/>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6"/>
      <c r="AL48" s="967"/>
      <c r="AM48" s="967"/>
      <c r="AN48" s="967"/>
      <c r="AO48" s="967"/>
      <c r="AP48" s="967"/>
      <c r="AQ48" s="967"/>
      <c r="AR48" s="967"/>
      <c r="AS48" s="967"/>
      <c r="AT48" s="967"/>
      <c r="AU48" s="967"/>
      <c r="AV48" s="967"/>
      <c r="AW48" s="967"/>
      <c r="AX48" s="967"/>
      <c r="AY48" s="967"/>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6"/>
      <c r="AL49" s="967"/>
      <c r="AM49" s="967"/>
      <c r="AN49" s="967"/>
      <c r="AO49" s="967"/>
      <c r="AP49" s="967"/>
      <c r="AQ49" s="967"/>
      <c r="AR49" s="967"/>
      <c r="AS49" s="967"/>
      <c r="AT49" s="967"/>
      <c r="AU49" s="967"/>
      <c r="AV49" s="967"/>
      <c r="AW49" s="967"/>
      <c r="AX49" s="967"/>
      <c r="AY49" s="967"/>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6"/>
      <c r="AF63" s="1017">
        <v>2373</v>
      </c>
      <c r="AG63" s="955"/>
      <c r="AH63" s="955"/>
      <c r="AI63" s="955"/>
      <c r="AJ63" s="1018"/>
      <c r="AK63" s="1019"/>
      <c r="AL63" s="959"/>
      <c r="AM63" s="959"/>
      <c r="AN63" s="959"/>
      <c r="AO63" s="959"/>
      <c r="AP63" s="955">
        <v>15292</v>
      </c>
      <c r="AQ63" s="955"/>
      <c r="AR63" s="955"/>
      <c r="AS63" s="955"/>
      <c r="AT63" s="955"/>
      <c r="AU63" s="955">
        <v>2826</v>
      </c>
      <c r="AV63" s="955"/>
      <c r="AW63" s="955"/>
      <c r="AX63" s="955"/>
      <c r="AY63" s="955"/>
      <c r="AZ63" s="1013"/>
      <c r="BA63" s="1013"/>
      <c r="BB63" s="1013"/>
      <c r="BC63" s="1013"/>
      <c r="BD63" s="1013"/>
      <c r="BE63" s="956"/>
      <c r="BF63" s="956"/>
      <c r="BG63" s="956"/>
      <c r="BH63" s="956"/>
      <c r="BI63" s="957"/>
      <c r="BJ63" s="1014" t="s">
        <v>111</v>
      </c>
      <c r="BK63" s="947"/>
      <c r="BL63" s="947"/>
      <c r="BM63" s="947"/>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393</v>
      </c>
      <c r="R66" s="996"/>
      <c r="S66" s="996"/>
      <c r="T66" s="996"/>
      <c r="U66" s="997"/>
      <c r="V66" s="995" t="s">
        <v>394</v>
      </c>
      <c r="W66" s="996"/>
      <c r="X66" s="996"/>
      <c r="Y66" s="996"/>
      <c r="Z66" s="997"/>
      <c r="AA66" s="995" t="s">
        <v>395</v>
      </c>
      <c r="AB66" s="996"/>
      <c r="AC66" s="996"/>
      <c r="AD66" s="996"/>
      <c r="AE66" s="997"/>
      <c r="AF66" s="1001" t="s">
        <v>396</v>
      </c>
      <c r="AG66" s="1002"/>
      <c r="AH66" s="1002"/>
      <c r="AI66" s="1002"/>
      <c r="AJ66" s="1003"/>
      <c r="AK66" s="995" t="s">
        <v>397</v>
      </c>
      <c r="AL66" s="990"/>
      <c r="AM66" s="990"/>
      <c r="AN66" s="990"/>
      <c r="AO66" s="991"/>
      <c r="AP66" s="995" t="s">
        <v>398</v>
      </c>
      <c r="AQ66" s="996"/>
      <c r="AR66" s="996"/>
      <c r="AS66" s="996"/>
      <c r="AT66" s="997"/>
      <c r="AU66" s="995" t="s">
        <v>399</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70" t="s">
        <v>551</v>
      </c>
      <c r="C68" s="971"/>
      <c r="D68" s="971"/>
      <c r="E68" s="971"/>
      <c r="F68" s="971"/>
      <c r="G68" s="971"/>
      <c r="H68" s="971"/>
      <c r="I68" s="971"/>
      <c r="J68" s="971"/>
      <c r="K68" s="971"/>
      <c r="L68" s="971"/>
      <c r="M68" s="971"/>
      <c r="N68" s="971"/>
      <c r="O68" s="971"/>
      <c r="P68" s="972"/>
      <c r="Q68" s="974">
        <v>33</v>
      </c>
      <c r="R68" s="975"/>
      <c r="S68" s="975"/>
      <c r="T68" s="975"/>
      <c r="U68" s="976"/>
      <c r="V68" s="977">
        <v>33</v>
      </c>
      <c r="W68" s="975"/>
      <c r="X68" s="975"/>
      <c r="Y68" s="975"/>
      <c r="Z68" s="976"/>
      <c r="AA68" s="977">
        <v>0</v>
      </c>
      <c r="AB68" s="975"/>
      <c r="AC68" s="975"/>
      <c r="AD68" s="975"/>
      <c r="AE68" s="976"/>
      <c r="AF68" s="977">
        <v>0</v>
      </c>
      <c r="AG68" s="975"/>
      <c r="AH68" s="975"/>
      <c r="AI68" s="975"/>
      <c r="AJ68" s="976"/>
      <c r="AK68" s="977">
        <v>1</v>
      </c>
      <c r="AL68" s="975"/>
      <c r="AM68" s="975"/>
      <c r="AN68" s="975"/>
      <c r="AO68" s="976"/>
      <c r="AP68" s="967" t="s">
        <v>544</v>
      </c>
      <c r="AQ68" s="967"/>
      <c r="AR68" s="967"/>
      <c r="AS68" s="967"/>
      <c r="AT68" s="967"/>
      <c r="AU68" s="967" t="s">
        <v>544</v>
      </c>
      <c r="AV68" s="967"/>
      <c r="AW68" s="967"/>
      <c r="AX68" s="967"/>
      <c r="AY68" s="967"/>
      <c r="AZ68" s="981" t="s">
        <v>552</v>
      </c>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553</v>
      </c>
      <c r="C69" s="971"/>
      <c r="D69" s="971"/>
      <c r="E69" s="971"/>
      <c r="F69" s="971"/>
      <c r="G69" s="971"/>
      <c r="H69" s="971"/>
      <c r="I69" s="971"/>
      <c r="J69" s="971"/>
      <c r="K69" s="971"/>
      <c r="L69" s="971"/>
      <c r="M69" s="971"/>
      <c r="N69" s="971"/>
      <c r="O69" s="971"/>
      <c r="P69" s="972"/>
      <c r="Q69" s="974">
        <v>441</v>
      </c>
      <c r="R69" s="975"/>
      <c r="S69" s="975"/>
      <c r="T69" s="975"/>
      <c r="U69" s="976"/>
      <c r="V69" s="977">
        <v>441</v>
      </c>
      <c r="W69" s="975"/>
      <c r="X69" s="975"/>
      <c r="Y69" s="975"/>
      <c r="Z69" s="976"/>
      <c r="AA69" s="967" t="s">
        <v>544</v>
      </c>
      <c r="AB69" s="967"/>
      <c r="AC69" s="967"/>
      <c r="AD69" s="967"/>
      <c r="AE69" s="967"/>
      <c r="AF69" s="967" t="s">
        <v>544</v>
      </c>
      <c r="AG69" s="967"/>
      <c r="AH69" s="967"/>
      <c r="AI69" s="967"/>
      <c r="AJ69" s="967"/>
      <c r="AK69" s="967">
        <v>1</v>
      </c>
      <c r="AL69" s="967"/>
      <c r="AM69" s="967"/>
      <c r="AN69" s="967"/>
      <c r="AO69" s="967"/>
      <c r="AP69" s="967" t="s">
        <v>544</v>
      </c>
      <c r="AQ69" s="967"/>
      <c r="AR69" s="967"/>
      <c r="AS69" s="967"/>
      <c r="AT69" s="967"/>
      <c r="AU69" s="967" t="s">
        <v>544</v>
      </c>
      <c r="AV69" s="967"/>
      <c r="AW69" s="967"/>
      <c r="AX69" s="967"/>
      <c r="AY69" s="967"/>
      <c r="AZ69" s="978" t="s">
        <v>554</v>
      </c>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555</v>
      </c>
      <c r="C70" s="971"/>
      <c r="D70" s="971"/>
      <c r="E70" s="971"/>
      <c r="F70" s="971"/>
      <c r="G70" s="971"/>
      <c r="H70" s="971"/>
      <c r="I70" s="971"/>
      <c r="J70" s="971"/>
      <c r="K70" s="971"/>
      <c r="L70" s="971"/>
      <c r="M70" s="971"/>
      <c r="N70" s="971"/>
      <c r="O70" s="971"/>
      <c r="P70" s="972"/>
      <c r="Q70" s="974">
        <v>85</v>
      </c>
      <c r="R70" s="975"/>
      <c r="S70" s="975"/>
      <c r="T70" s="975"/>
      <c r="U70" s="976"/>
      <c r="V70" s="977">
        <v>85</v>
      </c>
      <c r="W70" s="975"/>
      <c r="X70" s="975"/>
      <c r="Y70" s="975"/>
      <c r="Z70" s="976"/>
      <c r="AA70" s="967" t="s">
        <v>544</v>
      </c>
      <c r="AB70" s="967"/>
      <c r="AC70" s="967"/>
      <c r="AD70" s="967"/>
      <c r="AE70" s="967"/>
      <c r="AF70" s="967" t="s">
        <v>544</v>
      </c>
      <c r="AG70" s="967"/>
      <c r="AH70" s="967"/>
      <c r="AI70" s="967"/>
      <c r="AJ70" s="967"/>
      <c r="AK70" s="977">
        <v>73</v>
      </c>
      <c r="AL70" s="975"/>
      <c r="AM70" s="975"/>
      <c r="AN70" s="975"/>
      <c r="AO70" s="976"/>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556</v>
      </c>
      <c r="C71" s="971"/>
      <c r="D71" s="971"/>
      <c r="E71" s="971"/>
      <c r="F71" s="971"/>
      <c r="G71" s="971"/>
      <c r="H71" s="971"/>
      <c r="I71" s="971"/>
      <c r="J71" s="971"/>
      <c r="K71" s="971"/>
      <c r="L71" s="971"/>
      <c r="M71" s="971"/>
      <c r="N71" s="971"/>
      <c r="O71" s="971"/>
      <c r="P71" s="972"/>
      <c r="Q71" s="974">
        <v>1520</v>
      </c>
      <c r="R71" s="975"/>
      <c r="S71" s="975"/>
      <c r="T71" s="975"/>
      <c r="U71" s="976"/>
      <c r="V71" s="977">
        <v>1508</v>
      </c>
      <c r="W71" s="975"/>
      <c r="X71" s="975"/>
      <c r="Y71" s="975"/>
      <c r="Z71" s="976"/>
      <c r="AA71" s="977">
        <v>12</v>
      </c>
      <c r="AB71" s="975"/>
      <c r="AC71" s="975"/>
      <c r="AD71" s="975"/>
      <c r="AE71" s="976"/>
      <c r="AF71" s="967" t="s">
        <v>544</v>
      </c>
      <c r="AG71" s="967"/>
      <c r="AH71" s="967"/>
      <c r="AI71" s="967"/>
      <c r="AJ71" s="967"/>
      <c r="AK71" s="977">
        <v>630</v>
      </c>
      <c r="AL71" s="975"/>
      <c r="AM71" s="975"/>
      <c r="AN71" s="975"/>
      <c r="AO71" s="976"/>
      <c r="AP71" s="977">
        <v>5316</v>
      </c>
      <c r="AQ71" s="975"/>
      <c r="AR71" s="975"/>
      <c r="AS71" s="975"/>
      <c r="AT71" s="976"/>
      <c r="AU71" s="977">
        <v>4646</v>
      </c>
      <c r="AV71" s="975"/>
      <c r="AW71" s="975"/>
      <c r="AX71" s="975"/>
      <c r="AY71" s="976"/>
      <c r="AZ71" s="968" t="s">
        <v>557</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558</v>
      </c>
      <c r="C72" s="971"/>
      <c r="D72" s="971"/>
      <c r="E72" s="971"/>
      <c r="F72" s="971"/>
      <c r="G72" s="971"/>
      <c r="H72" s="971"/>
      <c r="I72" s="971"/>
      <c r="J72" s="971"/>
      <c r="K72" s="971"/>
      <c r="L72" s="971"/>
      <c r="M72" s="971"/>
      <c r="N72" s="971"/>
      <c r="O72" s="971"/>
      <c r="P72" s="972"/>
      <c r="Q72" s="974">
        <v>28</v>
      </c>
      <c r="R72" s="975"/>
      <c r="S72" s="975"/>
      <c r="T72" s="975"/>
      <c r="U72" s="976"/>
      <c r="V72" s="977">
        <v>28</v>
      </c>
      <c r="W72" s="975"/>
      <c r="X72" s="975"/>
      <c r="Y72" s="975"/>
      <c r="Z72" s="976"/>
      <c r="AA72" s="967" t="s">
        <v>544</v>
      </c>
      <c r="AB72" s="967"/>
      <c r="AC72" s="967"/>
      <c r="AD72" s="967"/>
      <c r="AE72" s="967"/>
      <c r="AF72" s="967" t="s">
        <v>544</v>
      </c>
      <c r="AG72" s="967"/>
      <c r="AH72" s="967"/>
      <c r="AI72" s="967"/>
      <c r="AJ72" s="967"/>
      <c r="AK72" s="977">
        <v>28</v>
      </c>
      <c r="AL72" s="975"/>
      <c r="AM72" s="975"/>
      <c r="AN72" s="975"/>
      <c r="AO72" s="976"/>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559</v>
      </c>
      <c r="C73" s="971"/>
      <c r="D73" s="971"/>
      <c r="E73" s="971"/>
      <c r="F73" s="971"/>
      <c r="G73" s="971"/>
      <c r="H73" s="971"/>
      <c r="I73" s="971"/>
      <c r="J73" s="971"/>
      <c r="K73" s="971"/>
      <c r="L73" s="971"/>
      <c r="M73" s="971"/>
      <c r="N73" s="971"/>
      <c r="O73" s="971"/>
      <c r="P73" s="972"/>
      <c r="Q73" s="974">
        <v>1644</v>
      </c>
      <c r="R73" s="975"/>
      <c r="S73" s="975"/>
      <c r="T73" s="975"/>
      <c r="U73" s="976"/>
      <c r="V73" s="977">
        <v>1632</v>
      </c>
      <c r="W73" s="975"/>
      <c r="X73" s="975"/>
      <c r="Y73" s="975"/>
      <c r="Z73" s="976"/>
      <c r="AA73" s="977">
        <v>12</v>
      </c>
      <c r="AB73" s="975"/>
      <c r="AC73" s="975"/>
      <c r="AD73" s="975"/>
      <c r="AE73" s="976"/>
      <c r="AF73" s="967" t="s">
        <v>544</v>
      </c>
      <c r="AG73" s="967"/>
      <c r="AH73" s="967"/>
      <c r="AI73" s="967"/>
      <c r="AJ73" s="967"/>
      <c r="AK73" s="977">
        <v>301</v>
      </c>
      <c r="AL73" s="975"/>
      <c r="AM73" s="975"/>
      <c r="AN73" s="975"/>
      <c r="AO73" s="976"/>
      <c r="AP73" s="977">
        <v>5316</v>
      </c>
      <c r="AQ73" s="975"/>
      <c r="AR73" s="975"/>
      <c r="AS73" s="975"/>
      <c r="AT73" s="976"/>
      <c r="AU73" s="967" t="s">
        <v>544</v>
      </c>
      <c r="AV73" s="967"/>
      <c r="AW73" s="967"/>
      <c r="AX73" s="967"/>
      <c r="AY73" s="967"/>
      <c r="AZ73" s="968" t="s">
        <v>560</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561</v>
      </c>
      <c r="C74" s="971"/>
      <c r="D74" s="971"/>
      <c r="E74" s="971"/>
      <c r="F74" s="971"/>
      <c r="G74" s="971"/>
      <c r="H74" s="971"/>
      <c r="I74" s="971"/>
      <c r="J74" s="971"/>
      <c r="K74" s="971"/>
      <c r="L74" s="971"/>
      <c r="M74" s="971"/>
      <c r="N74" s="971"/>
      <c r="O74" s="971"/>
      <c r="P74" s="972"/>
      <c r="Q74" s="974">
        <v>60</v>
      </c>
      <c r="R74" s="975"/>
      <c r="S74" s="975"/>
      <c r="T74" s="975"/>
      <c r="U74" s="976"/>
      <c r="V74" s="977">
        <v>51</v>
      </c>
      <c r="W74" s="975"/>
      <c r="X74" s="975"/>
      <c r="Y74" s="975"/>
      <c r="Z74" s="976"/>
      <c r="AA74" s="977">
        <v>9</v>
      </c>
      <c r="AB74" s="975"/>
      <c r="AC74" s="975"/>
      <c r="AD74" s="975"/>
      <c r="AE74" s="976"/>
      <c r="AF74" s="977">
        <v>9</v>
      </c>
      <c r="AG74" s="975"/>
      <c r="AH74" s="975"/>
      <c r="AI74" s="975"/>
      <c r="AJ74" s="976"/>
      <c r="AK74" s="967" t="s">
        <v>544</v>
      </c>
      <c r="AL74" s="967"/>
      <c r="AM74" s="967"/>
      <c r="AN74" s="967"/>
      <c r="AO74" s="967"/>
      <c r="AP74" s="967" t="s">
        <v>544</v>
      </c>
      <c r="AQ74" s="967"/>
      <c r="AR74" s="967"/>
      <c r="AS74" s="967"/>
      <c r="AT74" s="967"/>
      <c r="AU74" s="967" t="s">
        <v>544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562</v>
      </c>
      <c r="C75" s="971"/>
      <c r="D75" s="971"/>
      <c r="E75" s="971"/>
      <c r="F75" s="971"/>
      <c r="G75" s="971"/>
      <c r="H75" s="971"/>
      <c r="I75" s="971"/>
      <c r="J75" s="971"/>
      <c r="K75" s="971"/>
      <c r="L75" s="971"/>
      <c r="M75" s="971"/>
      <c r="N75" s="971"/>
      <c r="O75" s="971"/>
      <c r="P75" s="972"/>
      <c r="Q75" s="974">
        <v>225</v>
      </c>
      <c r="R75" s="975"/>
      <c r="S75" s="975"/>
      <c r="T75" s="975"/>
      <c r="U75" s="976"/>
      <c r="V75" s="977">
        <v>127</v>
      </c>
      <c r="W75" s="975"/>
      <c r="X75" s="975"/>
      <c r="Y75" s="975"/>
      <c r="Z75" s="976"/>
      <c r="AA75" s="977">
        <v>98</v>
      </c>
      <c r="AB75" s="975"/>
      <c r="AC75" s="975"/>
      <c r="AD75" s="975"/>
      <c r="AE75" s="976"/>
      <c r="AF75" s="977">
        <v>98</v>
      </c>
      <c r="AG75" s="975"/>
      <c r="AH75" s="975"/>
      <c r="AI75" s="975"/>
      <c r="AJ75" s="976"/>
      <c r="AK75" s="977">
        <v>25</v>
      </c>
      <c r="AL75" s="975"/>
      <c r="AM75" s="975"/>
      <c r="AN75" s="975"/>
      <c r="AO75" s="976"/>
      <c r="AP75" s="967" t="s">
        <v>544</v>
      </c>
      <c r="AQ75" s="967"/>
      <c r="AR75" s="967"/>
      <c r="AS75" s="967"/>
      <c r="AT75" s="967"/>
      <c r="AU75" s="967" t="s">
        <v>544</v>
      </c>
      <c r="AV75" s="967"/>
      <c r="AW75" s="967"/>
      <c r="AX75" s="967"/>
      <c r="AY75" s="967"/>
      <c r="AZ75" s="968" t="s">
        <v>563</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564</v>
      </c>
      <c r="C76" s="971"/>
      <c r="D76" s="971"/>
      <c r="E76" s="971"/>
      <c r="F76" s="971"/>
      <c r="G76" s="971"/>
      <c r="H76" s="971"/>
      <c r="I76" s="971"/>
      <c r="J76" s="971"/>
      <c r="K76" s="971"/>
      <c r="L76" s="971"/>
      <c r="M76" s="971"/>
      <c r="N76" s="971"/>
      <c r="O76" s="971"/>
      <c r="P76" s="972"/>
      <c r="Q76" s="974">
        <v>183426</v>
      </c>
      <c r="R76" s="975"/>
      <c r="S76" s="975"/>
      <c r="T76" s="975"/>
      <c r="U76" s="976"/>
      <c r="V76" s="977">
        <v>174316</v>
      </c>
      <c r="W76" s="975"/>
      <c r="X76" s="975"/>
      <c r="Y76" s="975"/>
      <c r="Z76" s="976"/>
      <c r="AA76" s="977">
        <v>9110</v>
      </c>
      <c r="AB76" s="975"/>
      <c r="AC76" s="975"/>
      <c r="AD76" s="975"/>
      <c r="AE76" s="976"/>
      <c r="AF76" s="977">
        <v>9110</v>
      </c>
      <c r="AG76" s="975"/>
      <c r="AH76" s="975"/>
      <c r="AI76" s="975"/>
      <c r="AJ76" s="976"/>
      <c r="AK76" s="977">
        <v>1195</v>
      </c>
      <c r="AL76" s="975"/>
      <c r="AM76" s="975"/>
      <c r="AN76" s="975"/>
      <c r="AO76" s="976"/>
      <c r="AP76" s="967" t="s">
        <v>544</v>
      </c>
      <c r="AQ76" s="967"/>
      <c r="AR76" s="967"/>
      <c r="AS76" s="967"/>
      <c r="AT76" s="967"/>
      <c r="AU76" s="967" t="s">
        <v>544</v>
      </c>
      <c r="AV76" s="967"/>
      <c r="AW76" s="967"/>
      <c r="AX76" s="967"/>
      <c r="AY76" s="967"/>
      <c r="AZ76" s="968" t="s">
        <v>565</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9218</v>
      </c>
      <c r="AG88" s="955"/>
      <c r="AH88" s="955"/>
      <c r="AI88" s="955"/>
      <c r="AJ88" s="955"/>
      <c r="AK88" s="959"/>
      <c r="AL88" s="959"/>
      <c r="AM88" s="959"/>
      <c r="AN88" s="959"/>
      <c r="AO88" s="959"/>
      <c r="AP88" s="955">
        <v>5316</v>
      </c>
      <c r="AQ88" s="955"/>
      <c r="AR88" s="955"/>
      <c r="AS88" s="955"/>
      <c r="AT88" s="955"/>
      <c r="AU88" s="955">
        <v>4646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136</v>
      </c>
      <c r="CS102" s="947"/>
      <c r="CT102" s="947"/>
      <c r="CU102" s="947"/>
      <c r="CV102" s="948"/>
      <c r="CW102" s="946">
        <v>5</v>
      </c>
      <c r="CX102" s="947"/>
      <c r="CY102" s="947"/>
      <c r="CZ102" s="947"/>
      <c r="DA102" s="948"/>
      <c r="DB102" s="946">
        <v>4</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287</v>
      </c>
      <c r="AG109" s="888"/>
      <c r="AH109" s="888"/>
      <c r="AI109" s="888"/>
      <c r="AJ109" s="889"/>
      <c r="AK109" s="890" t="s">
        <v>286</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287</v>
      </c>
      <c r="BW109" s="888"/>
      <c r="BX109" s="888"/>
      <c r="BY109" s="888"/>
      <c r="BZ109" s="889"/>
      <c r="CA109" s="890" t="s">
        <v>286</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287</v>
      </c>
      <c r="DM109" s="888"/>
      <c r="DN109" s="888"/>
      <c r="DO109" s="888"/>
      <c r="DP109" s="889"/>
      <c r="DQ109" s="890" t="s">
        <v>286</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3199310</v>
      </c>
      <c r="AB110" s="873"/>
      <c r="AC110" s="873"/>
      <c r="AD110" s="873"/>
      <c r="AE110" s="874"/>
      <c r="AF110" s="875">
        <v>3182718</v>
      </c>
      <c r="AG110" s="873"/>
      <c r="AH110" s="873"/>
      <c r="AI110" s="873"/>
      <c r="AJ110" s="874"/>
      <c r="AK110" s="875">
        <v>3241083</v>
      </c>
      <c r="AL110" s="873"/>
      <c r="AM110" s="873"/>
      <c r="AN110" s="873"/>
      <c r="AO110" s="874"/>
      <c r="AP110" s="876">
        <v>14.4</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32446186</v>
      </c>
      <c r="BR110" s="800"/>
      <c r="BS110" s="800"/>
      <c r="BT110" s="800"/>
      <c r="BU110" s="800"/>
      <c r="BV110" s="800">
        <v>32077449</v>
      </c>
      <c r="BW110" s="800"/>
      <c r="BX110" s="800"/>
      <c r="BY110" s="800"/>
      <c r="BZ110" s="800"/>
      <c r="CA110" s="800">
        <v>32762468</v>
      </c>
      <c r="CB110" s="800"/>
      <c r="CC110" s="800"/>
      <c r="CD110" s="800"/>
      <c r="CE110" s="800"/>
      <c r="CF110" s="861">
        <v>145.9</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2976229</v>
      </c>
      <c r="BR112" s="771"/>
      <c r="BS112" s="771"/>
      <c r="BT112" s="771"/>
      <c r="BU112" s="771"/>
      <c r="BV112" s="771">
        <v>2926331</v>
      </c>
      <c r="BW112" s="771"/>
      <c r="BX112" s="771"/>
      <c r="BY112" s="771"/>
      <c r="BZ112" s="771"/>
      <c r="CA112" s="771">
        <v>2826200</v>
      </c>
      <c r="CB112" s="771"/>
      <c r="CC112" s="771"/>
      <c r="CD112" s="771"/>
      <c r="CE112" s="771"/>
      <c r="CF112" s="848">
        <v>12.6</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227823</v>
      </c>
      <c r="AB113" s="909"/>
      <c r="AC113" s="909"/>
      <c r="AD113" s="909"/>
      <c r="AE113" s="910"/>
      <c r="AF113" s="911">
        <v>230700</v>
      </c>
      <c r="AG113" s="909"/>
      <c r="AH113" s="909"/>
      <c r="AI113" s="909"/>
      <c r="AJ113" s="910"/>
      <c r="AK113" s="911">
        <v>234427</v>
      </c>
      <c r="AL113" s="909"/>
      <c r="AM113" s="909"/>
      <c r="AN113" s="909"/>
      <c r="AO113" s="910"/>
      <c r="AP113" s="912">
        <v>1</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1747920</v>
      </c>
      <c r="BR113" s="771"/>
      <c r="BS113" s="771"/>
      <c r="BT113" s="771"/>
      <c r="BU113" s="771"/>
      <c r="BV113" s="771">
        <v>4081932</v>
      </c>
      <c r="BW113" s="771"/>
      <c r="BX113" s="771"/>
      <c r="BY113" s="771"/>
      <c r="BZ113" s="771"/>
      <c r="CA113" s="771">
        <v>4646097</v>
      </c>
      <c r="CB113" s="771"/>
      <c r="CC113" s="771"/>
      <c r="CD113" s="771"/>
      <c r="CE113" s="771"/>
      <c r="CF113" s="848">
        <v>20.7</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22652</v>
      </c>
      <c r="AB114" s="784"/>
      <c r="AC114" s="784"/>
      <c r="AD114" s="784"/>
      <c r="AE114" s="785"/>
      <c r="AF114" s="786">
        <v>15331</v>
      </c>
      <c r="AG114" s="784"/>
      <c r="AH114" s="784"/>
      <c r="AI114" s="784"/>
      <c r="AJ114" s="785"/>
      <c r="AK114" s="786">
        <v>29134</v>
      </c>
      <c r="AL114" s="784"/>
      <c r="AM114" s="784"/>
      <c r="AN114" s="784"/>
      <c r="AO114" s="785"/>
      <c r="AP114" s="754">
        <v>0.1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7399772</v>
      </c>
      <c r="BR114" s="771"/>
      <c r="BS114" s="771"/>
      <c r="BT114" s="771"/>
      <c r="BU114" s="771"/>
      <c r="BV114" s="771">
        <v>7038187</v>
      </c>
      <c r="BW114" s="771"/>
      <c r="BX114" s="771"/>
      <c r="BY114" s="771"/>
      <c r="BZ114" s="771"/>
      <c r="CA114" s="771">
        <v>6527247</v>
      </c>
      <c r="CB114" s="771"/>
      <c r="CC114" s="771"/>
      <c r="CD114" s="771"/>
      <c r="CE114" s="771"/>
      <c r="CF114" s="848">
        <v>29.1</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v>4020</v>
      </c>
      <c r="CB115" s="771"/>
      <c r="CC115" s="771"/>
      <c r="CD115" s="771"/>
      <c r="CE115" s="771"/>
      <c r="CF115" s="848">
        <v>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238</v>
      </c>
      <c r="AB116" s="784"/>
      <c r="AC116" s="784"/>
      <c r="AD116" s="784"/>
      <c r="AE116" s="785"/>
      <c r="AF116" s="786" t="s">
        <v>111</v>
      </c>
      <c r="AG116" s="784"/>
      <c r="AH116" s="784"/>
      <c r="AI116" s="784"/>
      <c r="AJ116" s="785"/>
      <c r="AK116" s="786">
        <v>1764</v>
      </c>
      <c r="AL116" s="784"/>
      <c r="AM116" s="784"/>
      <c r="AN116" s="784"/>
      <c r="AO116" s="785"/>
      <c r="AP116" s="754">
        <v>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3450033</v>
      </c>
      <c r="AB117" s="895"/>
      <c r="AC117" s="895"/>
      <c r="AD117" s="895"/>
      <c r="AE117" s="896"/>
      <c r="AF117" s="898">
        <v>3428749</v>
      </c>
      <c r="AG117" s="895"/>
      <c r="AH117" s="895"/>
      <c r="AI117" s="895"/>
      <c r="AJ117" s="896"/>
      <c r="AK117" s="898">
        <v>3506408</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287</v>
      </c>
      <c r="AG118" s="888"/>
      <c r="AH118" s="888"/>
      <c r="AI118" s="888"/>
      <c r="AJ118" s="889"/>
      <c r="AK118" s="890" t="s">
        <v>286</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44570107</v>
      </c>
      <c r="BR118" s="858"/>
      <c r="BS118" s="858"/>
      <c r="BT118" s="858"/>
      <c r="BU118" s="858"/>
      <c r="BV118" s="858">
        <v>46123899</v>
      </c>
      <c r="BW118" s="858"/>
      <c r="BX118" s="858"/>
      <c r="BY118" s="858"/>
      <c r="BZ118" s="858"/>
      <c r="CA118" s="858">
        <v>46766032</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12609572</v>
      </c>
      <c r="BR119" s="800"/>
      <c r="BS119" s="800"/>
      <c r="BT119" s="800"/>
      <c r="BU119" s="800"/>
      <c r="BV119" s="800">
        <v>12518633</v>
      </c>
      <c r="BW119" s="800"/>
      <c r="BX119" s="800"/>
      <c r="BY119" s="800"/>
      <c r="BZ119" s="800"/>
      <c r="CA119" s="800">
        <v>13411667</v>
      </c>
      <c r="CB119" s="800"/>
      <c r="CC119" s="800"/>
      <c r="CD119" s="800"/>
      <c r="CE119" s="800"/>
      <c r="CF119" s="861">
        <v>59.7</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7949351</v>
      </c>
      <c r="BR120" s="771"/>
      <c r="BS120" s="771"/>
      <c r="BT120" s="771"/>
      <c r="BU120" s="771"/>
      <c r="BV120" s="771">
        <v>7585314</v>
      </c>
      <c r="BW120" s="771"/>
      <c r="BX120" s="771"/>
      <c r="BY120" s="771"/>
      <c r="BZ120" s="771"/>
      <c r="CA120" s="771">
        <v>7119384</v>
      </c>
      <c r="CB120" s="771"/>
      <c r="CC120" s="771"/>
      <c r="CD120" s="771"/>
      <c r="CE120" s="771"/>
      <c r="CF120" s="848">
        <v>31.7</v>
      </c>
      <c r="CG120" s="849"/>
      <c r="CH120" s="849"/>
      <c r="CI120" s="849"/>
      <c r="CJ120" s="849"/>
      <c r="CK120" s="850" t="s">
        <v>444</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2971189</v>
      </c>
      <c r="DH120" s="800"/>
      <c r="DI120" s="800"/>
      <c r="DJ120" s="800"/>
      <c r="DK120" s="800"/>
      <c r="DL120" s="800">
        <v>2916654</v>
      </c>
      <c r="DM120" s="800"/>
      <c r="DN120" s="800"/>
      <c r="DO120" s="800"/>
      <c r="DP120" s="800"/>
      <c r="DQ120" s="800">
        <v>2816956</v>
      </c>
      <c r="DR120" s="800"/>
      <c r="DS120" s="800"/>
      <c r="DT120" s="800"/>
      <c r="DU120" s="800"/>
      <c r="DV120" s="801">
        <v>12.5</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27367840</v>
      </c>
      <c r="BR121" s="858"/>
      <c r="BS121" s="858"/>
      <c r="BT121" s="858"/>
      <c r="BU121" s="858"/>
      <c r="BV121" s="858">
        <v>29519372</v>
      </c>
      <c r="BW121" s="858"/>
      <c r="BX121" s="858"/>
      <c r="BY121" s="858"/>
      <c r="BZ121" s="858"/>
      <c r="CA121" s="858">
        <v>30809980</v>
      </c>
      <c r="CB121" s="858"/>
      <c r="CC121" s="858"/>
      <c r="CD121" s="858"/>
      <c r="CE121" s="858"/>
      <c r="CF121" s="859">
        <v>137.19999999999999</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5040</v>
      </c>
      <c r="DH121" s="771"/>
      <c r="DI121" s="771"/>
      <c r="DJ121" s="771"/>
      <c r="DK121" s="771"/>
      <c r="DL121" s="771">
        <v>9677</v>
      </c>
      <c r="DM121" s="771"/>
      <c r="DN121" s="771"/>
      <c r="DO121" s="771"/>
      <c r="DP121" s="771"/>
      <c r="DQ121" s="771">
        <v>9244</v>
      </c>
      <c r="DR121" s="771"/>
      <c r="DS121" s="771"/>
      <c r="DT121" s="771"/>
      <c r="DU121" s="771"/>
      <c r="DV121" s="823">
        <v>0</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447</v>
      </c>
      <c r="BP122" s="838"/>
      <c r="BQ122" s="839">
        <v>47926763</v>
      </c>
      <c r="BR122" s="840"/>
      <c r="BS122" s="840"/>
      <c r="BT122" s="840"/>
      <c r="BU122" s="840"/>
      <c r="BV122" s="840">
        <v>49623319</v>
      </c>
      <c r="BW122" s="840"/>
      <c r="BX122" s="840"/>
      <c r="BY122" s="840"/>
      <c r="BZ122" s="840"/>
      <c r="CA122" s="840">
        <v>51341031</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458</v>
      </c>
      <c r="AY127" s="758"/>
      <c r="AZ127" s="758"/>
      <c r="BA127" s="758"/>
      <c r="BB127" s="758"/>
      <c r="BC127" s="758"/>
      <c r="BD127" s="758"/>
      <c r="BE127" s="759"/>
      <c r="BF127" s="760" t="s">
        <v>111</v>
      </c>
      <c r="BG127" s="761"/>
      <c r="BH127" s="761"/>
      <c r="BI127" s="761"/>
      <c r="BJ127" s="761"/>
      <c r="BK127" s="761"/>
      <c r="BL127" s="762"/>
      <c r="BM127" s="760">
        <v>12.1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v>4020</v>
      </c>
      <c r="DR127" s="820"/>
      <c r="DS127" s="820"/>
      <c r="DT127" s="820"/>
      <c r="DU127" s="820"/>
      <c r="DV127" s="821">
        <v>0</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794696</v>
      </c>
      <c r="AB128" s="724"/>
      <c r="AC128" s="724"/>
      <c r="AD128" s="724"/>
      <c r="AE128" s="725"/>
      <c r="AF128" s="726">
        <v>825358</v>
      </c>
      <c r="AG128" s="724"/>
      <c r="AH128" s="724"/>
      <c r="AI128" s="724"/>
      <c r="AJ128" s="725"/>
      <c r="AK128" s="726">
        <v>780285</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17.100000000000001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24335297</v>
      </c>
      <c r="AB129" s="784"/>
      <c r="AC129" s="784"/>
      <c r="AD129" s="784"/>
      <c r="AE129" s="785"/>
      <c r="AF129" s="786">
        <v>24765646</v>
      </c>
      <c r="AG129" s="784"/>
      <c r="AH129" s="784"/>
      <c r="AI129" s="784"/>
      <c r="AJ129" s="785"/>
      <c r="AK129" s="786">
        <v>24705444</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1987599</v>
      </c>
      <c r="AB130" s="784"/>
      <c r="AC130" s="784"/>
      <c r="AD130" s="784"/>
      <c r="AE130" s="785"/>
      <c r="AF130" s="786">
        <v>2072072</v>
      </c>
      <c r="AG130" s="784"/>
      <c r="AH130" s="784"/>
      <c r="AI130" s="784"/>
      <c r="AJ130" s="785"/>
      <c r="AK130" s="786">
        <v>2245912</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22347698</v>
      </c>
      <c r="AB131" s="717"/>
      <c r="AC131" s="717"/>
      <c r="AD131" s="717"/>
      <c r="AE131" s="718"/>
      <c r="AF131" s="719">
        <v>22693574</v>
      </c>
      <c r="AG131" s="717"/>
      <c r="AH131" s="717"/>
      <c r="AI131" s="717"/>
      <c r="AJ131" s="718"/>
      <c r="AK131" s="719">
        <v>22459532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2.9879518790000001</v>
      </c>
      <c r="AB132" s="740"/>
      <c r="AC132" s="740"/>
      <c r="AD132" s="740"/>
      <c r="AE132" s="741"/>
      <c r="AF132" s="742">
        <v>2.341274254</v>
      </c>
      <c r="AG132" s="740"/>
      <c r="AH132" s="740"/>
      <c r="AI132" s="740"/>
      <c r="AJ132" s="741"/>
      <c r="AK132" s="742">
        <v>2.13811668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3.2</v>
      </c>
      <c r="AB133" s="749"/>
      <c r="AC133" s="749"/>
      <c r="AD133" s="749"/>
      <c r="AE133" s="750"/>
      <c r="AF133" s="748">
        <v>2.9</v>
      </c>
      <c r="AG133" s="749"/>
      <c r="AH133" s="749"/>
      <c r="AI133" s="749"/>
      <c r="AJ133" s="750"/>
      <c r="AK133" s="748">
        <v>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94"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31" t="s">
        <v>480</v>
      </c>
      <c r="H9" s="1132"/>
      <c r="I9" s="1132"/>
      <c r="J9" s="1133"/>
      <c r="K9" s="263">
        <v>8245465</v>
      </c>
      <c r="L9" s="264">
        <v>68088</v>
      </c>
      <c r="M9" s="265">
        <v>58961</v>
      </c>
      <c r="N9" s="266">
        <v>15.5</v>
      </c>
    </row>
    <row r="10" spans="1:16" x14ac:dyDescent="0.15">
      <c r="A10" s="248"/>
      <c r="B10" s="244"/>
      <c r="C10" s="244"/>
      <c r="D10" s="244"/>
      <c r="E10" s="244"/>
      <c r="F10" s="244"/>
      <c r="G10" s="1131" t="s">
        <v>481</v>
      </c>
      <c r="H10" s="1132"/>
      <c r="I10" s="1132"/>
      <c r="J10" s="1133"/>
      <c r="K10" s="267">
        <v>166821</v>
      </c>
      <c r="L10" s="268">
        <v>1378</v>
      </c>
      <c r="M10" s="269">
        <v>3996</v>
      </c>
      <c r="N10" s="270">
        <v>-65.5</v>
      </c>
    </row>
    <row r="11" spans="1:16" ht="13.5" customHeight="1" x14ac:dyDescent="0.15">
      <c r="A11" s="248"/>
      <c r="B11" s="244"/>
      <c r="C11" s="244"/>
      <c r="D11" s="244"/>
      <c r="E11" s="244"/>
      <c r="F11" s="244"/>
      <c r="G11" s="1131" t="s">
        <v>482</v>
      </c>
      <c r="H11" s="1132"/>
      <c r="I11" s="1132"/>
      <c r="J11" s="1133"/>
      <c r="K11" s="267">
        <v>6383</v>
      </c>
      <c r="L11" s="268">
        <v>53</v>
      </c>
      <c r="M11" s="269">
        <v>3773</v>
      </c>
      <c r="N11" s="270">
        <v>-98.6</v>
      </c>
    </row>
    <row r="12" spans="1:16" ht="13.5" customHeight="1" x14ac:dyDescent="0.15">
      <c r="A12" s="248"/>
      <c r="B12" s="244"/>
      <c r="C12" s="244"/>
      <c r="D12" s="244"/>
      <c r="E12" s="244"/>
      <c r="F12" s="244"/>
      <c r="G12" s="1131" t="s">
        <v>483</v>
      </c>
      <c r="H12" s="1132"/>
      <c r="I12" s="1132"/>
      <c r="J12" s="1133"/>
      <c r="K12" s="267" t="s">
        <v>484</v>
      </c>
      <c r="L12" s="268" t="s">
        <v>484</v>
      </c>
      <c r="M12" s="269">
        <v>594</v>
      </c>
      <c r="N12" s="270" t="s">
        <v>484</v>
      </c>
    </row>
    <row r="13" spans="1:16" ht="13.5" customHeight="1" x14ac:dyDescent="0.15">
      <c r="A13" s="248"/>
      <c r="B13" s="244"/>
      <c r="C13" s="244"/>
      <c r="D13" s="244"/>
      <c r="E13" s="244"/>
      <c r="F13" s="244"/>
      <c r="G13" s="1131" t="s">
        <v>485</v>
      </c>
      <c r="H13" s="1132"/>
      <c r="I13" s="1132"/>
      <c r="J13" s="1133"/>
      <c r="K13" s="267" t="s">
        <v>484</v>
      </c>
      <c r="L13" s="268" t="s">
        <v>484</v>
      </c>
      <c r="M13" s="269">
        <v>1</v>
      </c>
      <c r="N13" s="270" t="s">
        <v>484</v>
      </c>
    </row>
    <row r="14" spans="1:16" ht="13.5" customHeight="1" x14ac:dyDescent="0.15">
      <c r="A14" s="248"/>
      <c r="B14" s="244"/>
      <c r="C14" s="244"/>
      <c r="D14" s="244"/>
      <c r="E14" s="244"/>
      <c r="F14" s="244"/>
      <c r="G14" s="1131" t="s">
        <v>486</v>
      </c>
      <c r="H14" s="1132"/>
      <c r="I14" s="1132"/>
      <c r="J14" s="1133"/>
      <c r="K14" s="267">
        <v>314548</v>
      </c>
      <c r="L14" s="268">
        <v>2597</v>
      </c>
      <c r="M14" s="269">
        <v>2438</v>
      </c>
      <c r="N14" s="270">
        <v>6.5</v>
      </c>
    </row>
    <row r="15" spans="1:16" ht="13.5" customHeight="1" x14ac:dyDescent="0.15">
      <c r="A15" s="248"/>
      <c r="B15" s="244"/>
      <c r="C15" s="244"/>
      <c r="D15" s="244"/>
      <c r="E15" s="244"/>
      <c r="F15" s="244"/>
      <c r="G15" s="1131" t="s">
        <v>487</v>
      </c>
      <c r="H15" s="1132"/>
      <c r="I15" s="1132"/>
      <c r="J15" s="1133"/>
      <c r="K15" s="267">
        <v>116798</v>
      </c>
      <c r="L15" s="268">
        <v>964</v>
      </c>
      <c r="M15" s="269">
        <v>1435</v>
      </c>
      <c r="N15" s="270">
        <v>-32.799999999999997</v>
      </c>
    </row>
    <row r="16" spans="1:16" x14ac:dyDescent="0.15">
      <c r="A16" s="248"/>
      <c r="B16" s="244"/>
      <c r="C16" s="244"/>
      <c r="D16" s="244"/>
      <c r="E16" s="244"/>
      <c r="F16" s="244"/>
      <c r="G16" s="1134" t="s">
        <v>488</v>
      </c>
      <c r="H16" s="1135"/>
      <c r="I16" s="1135"/>
      <c r="J16" s="1136"/>
      <c r="K16" s="268">
        <v>-469042</v>
      </c>
      <c r="L16" s="268">
        <v>-3873</v>
      </c>
      <c r="M16" s="269">
        <v>-6041</v>
      </c>
      <c r="N16" s="270">
        <v>-35.9</v>
      </c>
    </row>
    <row r="17" spans="1:16" x14ac:dyDescent="0.15">
      <c r="A17" s="248"/>
      <c r="B17" s="244"/>
      <c r="C17" s="244"/>
      <c r="D17" s="244"/>
      <c r="E17" s="244"/>
      <c r="F17" s="244"/>
      <c r="G17" s="1134" t="s">
        <v>170</v>
      </c>
      <c r="H17" s="1135"/>
      <c r="I17" s="1135"/>
      <c r="J17" s="1136"/>
      <c r="K17" s="268">
        <v>8380973</v>
      </c>
      <c r="L17" s="268">
        <v>69207</v>
      </c>
      <c r="M17" s="269">
        <v>65157</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28" t="s">
        <v>493</v>
      </c>
      <c r="H21" s="1129"/>
      <c r="I21" s="1129"/>
      <c r="J21" s="1130"/>
      <c r="K21" s="280">
        <v>7.31</v>
      </c>
      <c r="L21" s="281">
        <v>6.38</v>
      </c>
      <c r="M21" s="282">
        <v>0.93</v>
      </c>
      <c r="N21" s="249"/>
      <c r="O21" s="283"/>
      <c r="P21" s="279"/>
    </row>
    <row r="22" spans="1:16" s="284" customFormat="1" x14ac:dyDescent="0.15">
      <c r="A22" s="279"/>
      <c r="B22" s="249"/>
      <c r="C22" s="249"/>
      <c r="D22" s="249"/>
      <c r="E22" s="249"/>
      <c r="F22" s="249"/>
      <c r="G22" s="1128" t="s">
        <v>494</v>
      </c>
      <c r="H22" s="1129"/>
      <c r="I22" s="1129"/>
      <c r="J22" s="1130"/>
      <c r="K22" s="285">
        <v>100.7</v>
      </c>
      <c r="L22" s="286">
        <v>99.2</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19" t="s">
        <v>497</v>
      </c>
      <c r="H32" s="1120"/>
      <c r="I32" s="1120"/>
      <c r="J32" s="1121"/>
      <c r="K32" s="294">
        <v>3241083</v>
      </c>
      <c r="L32" s="294">
        <v>26764</v>
      </c>
      <c r="M32" s="295">
        <v>38103</v>
      </c>
      <c r="N32" s="296">
        <v>-29.8</v>
      </c>
    </row>
    <row r="33" spans="1:16" ht="13.5" customHeight="1" x14ac:dyDescent="0.15">
      <c r="A33" s="248"/>
      <c r="B33" s="244"/>
      <c r="C33" s="244"/>
      <c r="D33" s="244"/>
      <c r="E33" s="244"/>
      <c r="F33" s="244"/>
      <c r="G33" s="1119" t="s">
        <v>498</v>
      </c>
      <c r="H33" s="1120"/>
      <c r="I33" s="1120"/>
      <c r="J33" s="1121"/>
      <c r="K33" s="294" t="s">
        <v>484</v>
      </c>
      <c r="L33" s="294" t="s">
        <v>484</v>
      </c>
      <c r="M33" s="295" t="s">
        <v>484</v>
      </c>
      <c r="N33" s="296" t="s">
        <v>484</v>
      </c>
    </row>
    <row r="34" spans="1:16" ht="27" customHeight="1" x14ac:dyDescent="0.15">
      <c r="A34" s="248"/>
      <c r="B34" s="244"/>
      <c r="C34" s="244"/>
      <c r="D34" s="244"/>
      <c r="E34" s="244"/>
      <c r="F34" s="244"/>
      <c r="G34" s="1119" t="s">
        <v>499</v>
      </c>
      <c r="H34" s="1120"/>
      <c r="I34" s="1120"/>
      <c r="J34" s="1121"/>
      <c r="K34" s="294" t="s">
        <v>484</v>
      </c>
      <c r="L34" s="294" t="s">
        <v>484</v>
      </c>
      <c r="M34" s="295">
        <v>32</v>
      </c>
      <c r="N34" s="296" t="s">
        <v>484</v>
      </c>
    </row>
    <row r="35" spans="1:16" ht="27" customHeight="1" x14ac:dyDescent="0.15">
      <c r="A35" s="248"/>
      <c r="B35" s="244"/>
      <c r="C35" s="244"/>
      <c r="D35" s="244"/>
      <c r="E35" s="244"/>
      <c r="F35" s="244"/>
      <c r="G35" s="1119" t="s">
        <v>500</v>
      </c>
      <c r="H35" s="1120"/>
      <c r="I35" s="1120"/>
      <c r="J35" s="1121"/>
      <c r="K35" s="294">
        <v>234427</v>
      </c>
      <c r="L35" s="294">
        <v>1936</v>
      </c>
      <c r="M35" s="295">
        <v>9772</v>
      </c>
      <c r="N35" s="296">
        <v>-80.2</v>
      </c>
    </row>
    <row r="36" spans="1:16" ht="27" customHeight="1" x14ac:dyDescent="0.15">
      <c r="A36" s="248"/>
      <c r="B36" s="244"/>
      <c r="C36" s="244"/>
      <c r="D36" s="244"/>
      <c r="E36" s="244"/>
      <c r="F36" s="244"/>
      <c r="G36" s="1119" t="s">
        <v>501</v>
      </c>
      <c r="H36" s="1120"/>
      <c r="I36" s="1120"/>
      <c r="J36" s="1121"/>
      <c r="K36" s="294">
        <v>29134</v>
      </c>
      <c r="L36" s="294">
        <v>241</v>
      </c>
      <c r="M36" s="295">
        <v>1367</v>
      </c>
      <c r="N36" s="296">
        <v>-82.4</v>
      </c>
    </row>
    <row r="37" spans="1:16" ht="13.5" customHeight="1" x14ac:dyDescent="0.15">
      <c r="A37" s="248"/>
      <c r="B37" s="244"/>
      <c r="C37" s="244"/>
      <c r="D37" s="244"/>
      <c r="E37" s="244"/>
      <c r="F37" s="244"/>
      <c r="G37" s="1119" t="s">
        <v>502</v>
      </c>
      <c r="H37" s="1120"/>
      <c r="I37" s="1120"/>
      <c r="J37" s="1121"/>
      <c r="K37" s="294" t="s">
        <v>484</v>
      </c>
      <c r="L37" s="294" t="s">
        <v>484</v>
      </c>
      <c r="M37" s="295">
        <v>888</v>
      </c>
      <c r="N37" s="296" t="s">
        <v>484</v>
      </c>
    </row>
    <row r="38" spans="1:16" ht="27" customHeight="1" x14ac:dyDescent="0.15">
      <c r="A38" s="248"/>
      <c r="B38" s="244"/>
      <c r="C38" s="244"/>
      <c r="D38" s="244"/>
      <c r="E38" s="244"/>
      <c r="F38" s="244"/>
      <c r="G38" s="1122" t="s">
        <v>503</v>
      </c>
      <c r="H38" s="1123"/>
      <c r="I38" s="1123"/>
      <c r="J38" s="1124"/>
      <c r="K38" s="297">
        <v>1764</v>
      </c>
      <c r="L38" s="297">
        <v>15</v>
      </c>
      <c r="M38" s="298">
        <v>2</v>
      </c>
      <c r="N38" s="299">
        <v>650</v>
      </c>
      <c r="O38" s="293"/>
    </row>
    <row r="39" spans="1:16" x14ac:dyDescent="0.15">
      <c r="A39" s="248"/>
      <c r="B39" s="244"/>
      <c r="C39" s="244"/>
      <c r="D39" s="244"/>
      <c r="E39" s="244"/>
      <c r="F39" s="244"/>
      <c r="G39" s="1122" t="s">
        <v>504</v>
      </c>
      <c r="H39" s="1123"/>
      <c r="I39" s="1123"/>
      <c r="J39" s="1124"/>
      <c r="K39" s="300">
        <v>-780285</v>
      </c>
      <c r="L39" s="300">
        <v>-6443</v>
      </c>
      <c r="M39" s="301">
        <v>-6931</v>
      </c>
      <c r="N39" s="302">
        <v>-7</v>
      </c>
      <c r="O39" s="293"/>
    </row>
    <row r="40" spans="1:16" ht="27" customHeight="1" x14ac:dyDescent="0.15">
      <c r="A40" s="248"/>
      <c r="B40" s="244"/>
      <c r="C40" s="244"/>
      <c r="D40" s="244"/>
      <c r="E40" s="244"/>
      <c r="F40" s="244"/>
      <c r="G40" s="1119" t="s">
        <v>505</v>
      </c>
      <c r="H40" s="1120"/>
      <c r="I40" s="1120"/>
      <c r="J40" s="1121"/>
      <c r="K40" s="300">
        <v>-2245912</v>
      </c>
      <c r="L40" s="300">
        <v>-18546</v>
      </c>
      <c r="M40" s="301">
        <v>-31548</v>
      </c>
      <c r="N40" s="302">
        <v>-41.2</v>
      </c>
      <c r="O40" s="293"/>
    </row>
    <row r="41" spans="1:16" x14ac:dyDescent="0.15">
      <c r="A41" s="248"/>
      <c r="B41" s="244"/>
      <c r="C41" s="244"/>
      <c r="D41" s="244"/>
      <c r="E41" s="244"/>
      <c r="F41" s="244"/>
      <c r="G41" s="1125" t="s">
        <v>281</v>
      </c>
      <c r="H41" s="1126"/>
      <c r="I41" s="1126"/>
      <c r="J41" s="1127"/>
      <c r="K41" s="294">
        <v>480211</v>
      </c>
      <c r="L41" s="300">
        <v>3965</v>
      </c>
      <c r="M41" s="301">
        <v>11686</v>
      </c>
      <c r="N41" s="302">
        <v>-66.099999999999994</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2" t="s">
        <v>475</v>
      </c>
      <c r="J49" s="1114" t="s">
        <v>509</v>
      </c>
      <c r="K49" s="1115"/>
      <c r="L49" s="1115"/>
      <c r="M49" s="1115"/>
      <c r="N49" s="1116"/>
    </row>
    <row r="50" spans="1:14" x14ac:dyDescent="0.15">
      <c r="A50" s="248"/>
      <c r="B50" s="244"/>
      <c r="C50" s="244"/>
      <c r="D50" s="244"/>
      <c r="E50" s="244"/>
      <c r="F50" s="244"/>
      <c r="G50" s="312"/>
      <c r="H50" s="313"/>
      <c r="I50" s="1113"/>
      <c r="J50" s="314" t="s">
        <v>510</v>
      </c>
      <c r="K50" s="315" t="s">
        <v>511</v>
      </c>
      <c r="L50" s="316" t="s">
        <v>512</v>
      </c>
      <c r="M50" s="317" t="s">
        <v>513</v>
      </c>
      <c r="N50" s="318" t="s">
        <v>514</v>
      </c>
    </row>
    <row r="51" spans="1:14" x14ac:dyDescent="0.15">
      <c r="A51" s="248"/>
      <c r="B51" s="244"/>
      <c r="C51" s="244"/>
      <c r="D51" s="244"/>
      <c r="E51" s="244"/>
      <c r="F51" s="244"/>
      <c r="G51" s="310" t="s">
        <v>515</v>
      </c>
      <c r="H51" s="311"/>
      <c r="I51" s="319">
        <v>4377876</v>
      </c>
      <c r="J51" s="320">
        <v>36461</v>
      </c>
      <c r="K51" s="321">
        <v>4.5999999999999996</v>
      </c>
      <c r="L51" s="322">
        <v>35965</v>
      </c>
      <c r="M51" s="323">
        <v>4.7</v>
      </c>
      <c r="N51" s="324">
        <v>-0.1</v>
      </c>
    </row>
    <row r="52" spans="1:14" x14ac:dyDescent="0.15">
      <c r="A52" s="248"/>
      <c r="B52" s="244"/>
      <c r="C52" s="244"/>
      <c r="D52" s="244"/>
      <c r="E52" s="244"/>
      <c r="F52" s="244"/>
      <c r="G52" s="325"/>
      <c r="H52" s="326" t="s">
        <v>516</v>
      </c>
      <c r="I52" s="327">
        <v>3276610</v>
      </c>
      <c r="J52" s="328">
        <v>27289</v>
      </c>
      <c r="K52" s="329">
        <v>11.6</v>
      </c>
      <c r="L52" s="330">
        <v>20136</v>
      </c>
      <c r="M52" s="331">
        <v>1.6</v>
      </c>
      <c r="N52" s="332">
        <v>10</v>
      </c>
    </row>
    <row r="53" spans="1:14" x14ac:dyDescent="0.15">
      <c r="A53" s="248"/>
      <c r="B53" s="244"/>
      <c r="C53" s="244"/>
      <c r="D53" s="244"/>
      <c r="E53" s="244"/>
      <c r="F53" s="244"/>
      <c r="G53" s="310" t="s">
        <v>517</v>
      </c>
      <c r="H53" s="311"/>
      <c r="I53" s="319">
        <v>4336432</v>
      </c>
      <c r="J53" s="320">
        <v>36294</v>
      </c>
      <c r="K53" s="321">
        <v>-0.5</v>
      </c>
      <c r="L53" s="322">
        <v>41433</v>
      </c>
      <c r="M53" s="323">
        <v>15.2</v>
      </c>
      <c r="N53" s="324">
        <v>-15.7</v>
      </c>
    </row>
    <row r="54" spans="1:14" x14ac:dyDescent="0.15">
      <c r="A54" s="248"/>
      <c r="B54" s="244"/>
      <c r="C54" s="244"/>
      <c r="D54" s="244"/>
      <c r="E54" s="244"/>
      <c r="F54" s="244"/>
      <c r="G54" s="325"/>
      <c r="H54" s="326" t="s">
        <v>516</v>
      </c>
      <c r="I54" s="327">
        <v>2705092</v>
      </c>
      <c r="J54" s="328">
        <v>22641</v>
      </c>
      <c r="K54" s="329">
        <v>-17</v>
      </c>
      <c r="L54" s="330">
        <v>22351</v>
      </c>
      <c r="M54" s="331">
        <v>11</v>
      </c>
      <c r="N54" s="332">
        <v>-28</v>
      </c>
    </row>
    <row r="55" spans="1:14" x14ac:dyDescent="0.15">
      <c r="A55" s="248"/>
      <c r="B55" s="244"/>
      <c r="C55" s="244"/>
      <c r="D55" s="244"/>
      <c r="E55" s="244"/>
      <c r="F55" s="244"/>
      <c r="G55" s="310" t="s">
        <v>518</v>
      </c>
      <c r="H55" s="311"/>
      <c r="I55" s="319">
        <v>3082586</v>
      </c>
      <c r="J55" s="320">
        <v>25268</v>
      </c>
      <c r="K55" s="321">
        <v>-30.4</v>
      </c>
      <c r="L55" s="322">
        <v>43493</v>
      </c>
      <c r="M55" s="323">
        <v>5</v>
      </c>
      <c r="N55" s="324">
        <v>-35.4</v>
      </c>
    </row>
    <row r="56" spans="1:14" x14ac:dyDescent="0.15">
      <c r="A56" s="248"/>
      <c r="B56" s="244"/>
      <c r="C56" s="244"/>
      <c r="D56" s="244"/>
      <c r="E56" s="244"/>
      <c r="F56" s="244"/>
      <c r="G56" s="325"/>
      <c r="H56" s="326" t="s">
        <v>516</v>
      </c>
      <c r="I56" s="327">
        <v>1631621</v>
      </c>
      <c r="J56" s="328">
        <v>13374</v>
      </c>
      <c r="K56" s="329">
        <v>-40.9</v>
      </c>
      <c r="L56" s="330">
        <v>23254</v>
      </c>
      <c r="M56" s="331">
        <v>4</v>
      </c>
      <c r="N56" s="332">
        <v>-44.9</v>
      </c>
    </row>
    <row r="57" spans="1:14" x14ac:dyDescent="0.15">
      <c r="A57" s="248"/>
      <c r="B57" s="244"/>
      <c r="C57" s="244"/>
      <c r="D57" s="244"/>
      <c r="E57" s="244"/>
      <c r="F57" s="244"/>
      <c r="G57" s="310" t="s">
        <v>519</v>
      </c>
      <c r="H57" s="311"/>
      <c r="I57" s="319">
        <v>3550942</v>
      </c>
      <c r="J57" s="320">
        <v>29138</v>
      </c>
      <c r="K57" s="321">
        <v>15.3</v>
      </c>
      <c r="L57" s="322">
        <v>50840</v>
      </c>
      <c r="M57" s="323">
        <v>16.899999999999999</v>
      </c>
      <c r="N57" s="324">
        <v>-1.6</v>
      </c>
    </row>
    <row r="58" spans="1:14" x14ac:dyDescent="0.15">
      <c r="A58" s="248"/>
      <c r="B58" s="244"/>
      <c r="C58" s="244"/>
      <c r="D58" s="244"/>
      <c r="E58" s="244"/>
      <c r="F58" s="244"/>
      <c r="G58" s="325"/>
      <c r="H58" s="326" t="s">
        <v>516</v>
      </c>
      <c r="I58" s="327">
        <v>1932499</v>
      </c>
      <c r="J58" s="328">
        <v>15858</v>
      </c>
      <c r="K58" s="329">
        <v>18.600000000000001</v>
      </c>
      <c r="L58" s="330">
        <v>25367</v>
      </c>
      <c r="M58" s="331">
        <v>9.1</v>
      </c>
      <c r="N58" s="332">
        <v>9.5</v>
      </c>
    </row>
    <row r="59" spans="1:14" x14ac:dyDescent="0.15">
      <c r="A59" s="248"/>
      <c r="B59" s="244"/>
      <c r="C59" s="244"/>
      <c r="D59" s="244"/>
      <c r="E59" s="244"/>
      <c r="F59" s="244"/>
      <c r="G59" s="310" t="s">
        <v>520</v>
      </c>
      <c r="H59" s="311"/>
      <c r="I59" s="319">
        <v>4968118</v>
      </c>
      <c r="J59" s="320">
        <v>41025</v>
      </c>
      <c r="K59" s="321">
        <v>40.799999999999997</v>
      </c>
      <c r="L59" s="322">
        <v>53605</v>
      </c>
      <c r="M59" s="323">
        <v>5.4</v>
      </c>
      <c r="N59" s="324">
        <v>35.4</v>
      </c>
    </row>
    <row r="60" spans="1:14" x14ac:dyDescent="0.15">
      <c r="A60" s="248"/>
      <c r="B60" s="244"/>
      <c r="C60" s="244"/>
      <c r="D60" s="244"/>
      <c r="E60" s="244"/>
      <c r="F60" s="244"/>
      <c r="G60" s="325"/>
      <c r="H60" s="326" t="s">
        <v>516</v>
      </c>
      <c r="I60" s="333">
        <v>2617461</v>
      </c>
      <c r="J60" s="328">
        <v>21614</v>
      </c>
      <c r="K60" s="329">
        <v>36.299999999999997</v>
      </c>
      <c r="L60" s="330">
        <v>28343</v>
      </c>
      <c r="M60" s="331">
        <v>11.7</v>
      </c>
      <c r="N60" s="332">
        <v>24.6</v>
      </c>
    </row>
    <row r="61" spans="1:14" x14ac:dyDescent="0.15">
      <c r="A61" s="248"/>
      <c r="B61" s="244"/>
      <c r="C61" s="244"/>
      <c r="D61" s="244"/>
      <c r="E61" s="244"/>
      <c r="F61" s="244"/>
      <c r="G61" s="310" t="s">
        <v>521</v>
      </c>
      <c r="H61" s="334"/>
      <c r="I61" s="335">
        <v>4063191</v>
      </c>
      <c r="J61" s="336">
        <v>33637</v>
      </c>
      <c r="K61" s="337">
        <v>6</v>
      </c>
      <c r="L61" s="338">
        <v>45067</v>
      </c>
      <c r="M61" s="339">
        <v>9.4</v>
      </c>
      <c r="N61" s="324">
        <v>-3.4</v>
      </c>
    </row>
    <row r="62" spans="1:14" x14ac:dyDescent="0.15">
      <c r="A62" s="248"/>
      <c r="B62" s="244"/>
      <c r="C62" s="244"/>
      <c r="D62" s="244"/>
      <c r="E62" s="244"/>
      <c r="F62" s="244"/>
      <c r="G62" s="325"/>
      <c r="H62" s="326" t="s">
        <v>516</v>
      </c>
      <c r="I62" s="327">
        <v>2432657</v>
      </c>
      <c r="J62" s="328">
        <v>20155</v>
      </c>
      <c r="K62" s="329">
        <v>1.7</v>
      </c>
      <c r="L62" s="330">
        <v>23890</v>
      </c>
      <c r="M62" s="331">
        <v>7.5</v>
      </c>
      <c r="N62" s="332">
        <v>-5.8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7" t="s">
        <v>3</v>
      </c>
      <c r="D47" s="1137"/>
      <c r="E47" s="1138"/>
      <c r="F47" s="11">
        <v>25.04</v>
      </c>
      <c r="G47" s="12">
        <v>27.24</v>
      </c>
      <c r="H47" s="12">
        <v>30.76</v>
      </c>
      <c r="I47" s="12">
        <v>30.41</v>
      </c>
      <c r="J47" s="13">
        <v>31.98</v>
      </c>
    </row>
    <row r="48" spans="2:10" ht="57.75" customHeight="1" x14ac:dyDescent="0.15">
      <c r="B48" s="14"/>
      <c r="C48" s="1139" t="s">
        <v>4</v>
      </c>
      <c r="D48" s="1139"/>
      <c r="E48" s="1140"/>
      <c r="F48" s="15">
        <v>3.09</v>
      </c>
      <c r="G48" s="16">
        <v>4.58</v>
      </c>
      <c r="H48" s="16">
        <v>1.95</v>
      </c>
      <c r="I48" s="16">
        <v>2.89</v>
      </c>
      <c r="J48" s="17">
        <v>1.64</v>
      </c>
    </row>
    <row r="49" spans="2:10" ht="57.75" customHeight="1" thickBot="1" x14ac:dyDescent="0.2">
      <c r="B49" s="18"/>
      <c r="C49" s="1141" t="s">
        <v>5</v>
      </c>
      <c r="D49" s="1141"/>
      <c r="E49" s="1142"/>
      <c r="F49" s="19">
        <v>2.02</v>
      </c>
      <c r="G49" s="20">
        <v>3.94</v>
      </c>
      <c r="H49" s="20">
        <v>0.95</v>
      </c>
      <c r="I49" s="20">
        <v>1.17</v>
      </c>
      <c r="J49" s="21">
        <v>0.24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49" t="s">
        <v>528</v>
      </c>
      <c r="D34" s="1149"/>
      <c r="E34" s="1150"/>
      <c r="F34" s="32" t="s">
        <v>529</v>
      </c>
      <c r="G34" s="33" t="s">
        <v>530</v>
      </c>
      <c r="H34" s="33" t="s">
        <v>531</v>
      </c>
      <c r="I34" s="33">
        <v>0.05</v>
      </c>
      <c r="J34" s="34" t="s">
        <v>532</v>
      </c>
      <c r="K34" s="22"/>
      <c r="L34" s="22"/>
      <c r="M34" s="22"/>
      <c r="N34" s="22"/>
      <c r="O34" s="22"/>
      <c r="P34" s="22"/>
    </row>
    <row r="35" spans="1:16" ht="39" customHeight="1" x14ac:dyDescent="0.15">
      <c r="A35" s="22"/>
      <c r="B35" s="35"/>
      <c r="C35" s="1143" t="s">
        <v>533</v>
      </c>
      <c r="D35" s="1144"/>
      <c r="E35" s="1145"/>
      <c r="F35" s="36">
        <v>8.2200000000000006</v>
      </c>
      <c r="G35" s="37">
        <v>9.01</v>
      </c>
      <c r="H35" s="37">
        <v>8.93</v>
      </c>
      <c r="I35" s="37">
        <v>7.91</v>
      </c>
      <c r="J35" s="38">
        <v>6.49</v>
      </c>
      <c r="K35" s="22"/>
      <c r="L35" s="22"/>
      <c r="M35" s="22"/>
      <c r="N35" s="22"/>
      <c r="O35" s="22"/>
      <c r="P35" s="22"/>
    </row>
    <row r="36" spans="1:16" ht="39" customHeight="1" x14ac:dyDescent="0.15">
      <c r="A36" s="22"/>
      <c r="B36" s="35"/>
      <c r="C36" s="1143" t="s">
        <v>534</v>
      </c>
      <c r="D36" s="1144"/>
      <c r="E36" s="1145"/>
      <c r="F36" s="36">
        <v>2.64</v>
      </c>
      <c r="G36" s="37">
        <v>3.33</v>
      </c>
      <c r="H36" s="37">
        <v>3.31</v>
      </c>
      <c r="I36" s="37">
        <v>3.84</v>
      </c>
      <c r="J36" s="38">
        <v>2.44</v>
      </c>
      <c r="K36" s="22"/>
      <c r="L36" s="22"/>
      <c r="M36" s="22"/>
      <c r="N36" s="22"/>
      <c r="O36" s="22"/>
      <c r="P36" s="22"/>
    </row>
    <row r="37" spans="1:16" ht="39" customHeight="1" x14ac:dyDescent="0.15">
      <c r="A37" s="22"/>
      <c r="B37" s="35"/>
      <c r="C37" s="1143" t="s">
        <v>535</v>
      </c>
      <c r="D37" s="1144"/>
      <c r="E37" s="1145"/>
      <c r="F37" s="36">
        <v>3.09</v>
      </c>
      <c r="G37" s="37">
        <v>4.57</v>
      </c>
      <c r="H37" s="37">
        <v>1.94</v>
      </c>
      <c r="I37" s="37">
        <v>2.89</v>
      </c>
      <c r="J37" s="38">
        <v>1.64</v>
      </c>
      <c r="K37" s="22"/>
      <c r="L37" s="22"/>
      <c r="M37" s="22"/>
      <c r="N37" s="22"/>
      <c r="O37" s="22"/>
      <c r="P37" s="22"/>
    </row>
    <row r="38" spans="1:16" ht="39" customHeight="1" x14ac:dyDescent="0.15">
      <c r="A38" s="22"/>
      <c r="B38" s="35"/>
      <c r="C38" s="1143" t="s">
        <v>536</v>
      </c>
      <c r="D38" s="1144"/>
      <c r="E38" s="1145"/>
      <c r="F38" s="36">
        <v>0.62</v>
      </c>
      <c r="G38" s="37">
        <v>0.81</v>
      </c>
      <c r="H38" s="37">
        <v>0.86</v>
      </c>
      <c r="I38" s="37">
        <v>0.93</v>
      </c>
      <c r="J38" s="38">
        <v>0.6</v>
      </c>
      <c r="K38" s="22"/>
      <c r="L38" s="22"/>
      <c r="M38" s="22"/>
      <c r="N38" s="22"/>
      <c r="O38" s="22"/>
      <c r="P38" s="22"/>
    </row>
    <row r="39" spans="1:16" ht="39" customHeight="1" x14ac:dyDescent="0.15">
      <c r="A39" s="22"/>
      <c r="B39" s="35"/>
      <c r="C39" s="1143" t="s">
        <v>537</v>
      </c>
      <c r="D39" s="1144"/>
      <c r="E39" s="1145"/>
      <c r="F39" s="36">
        <v>0.1</v>
      </c>
      <c r="G39" s="37">
        <v>0.46</v>
      </c>
      <c r="H39" s="37">
        <v>0.28999999999999998</v>
      </c>
      <c r="I39" s="37">
        <v>0.52</v>
      </c>
      <c r="J39" s="38">
        <v>0.34</v>
      </c>
      <c r="K39" s="22"/>
      <c r="L39" s="22"/>
      <c r="M39" s="22"/>
      <c r="N39" s="22"/>
      <c r="O39" s="22"/>
      <c r="P39" s="22"/>
    </row>
    <row r="40" spans="1:16" ht="39" customHeight="1" x14ac:dyDescent="0.15">
      <c r="A40" s="22"/>
      <c r="B40" s="35"/>
      <c r="C40" s="1143" t="s">
        <v>538</v>
      </c>
      <c r="D40" s="1144"/>
      <c r="E40" s="1145"/>
      <c r="F40" s="36">
        <v>0.02</v>
      </c>
      <c r="G40" s="37">
        <v>0.02</v>
      </c>
      <c r="H40" s="37">
        <v>0.03</v>
      </c>
      <c r="I40" s="37">
        <v>0.02</v>
      </c>
      <c r="J40" s="38">
        <v>0.02</v>
      </c>
      <c r="K40" s="22"/>
      <c r="L40" s="22"/>
      <c r="M40" s="22"/>
      <c r="N40" s="22"/>
      <c r="O40" s="22"/>
      <c r="P40" s="22"/>
    </row>
    <row r="41" spans="1:16" ht="39" customHeight="1" x14ac:dyDescent="0.15">
      <c r="A41" s="22"/>
      <c r="B41" s="35"/>
      <c r="C41" s="1143" t="s">
        <v>539</v>
      </c>
      <c r="D41" s="1144"/>
      <c r="E41" s="1145"/>
      <c r="F41" s="36">
        <v>0</v>
      </c>
      <c r="G41" s="37">
        <v>0</v>
      </c>
      <c r="H41" s="37">
        <v>0</v>
      </c>
      <c r="I41" s="37">
        <v>0</v>
      </c>
      <c r="J41" s="38">
        <v>0</v>
      </c>
      <c r="K41" s="22"/>
      <c r="L41" s="22"/>
      <c r="M41" s="22"/>
      <c r="N41" s="22"/>
      <c r="O41" s="22"/>
      <c r="P41" s="22"/>
    </row>
    <row r="42" spans="1:16" ht="39" customHeight="1" x14ac:dyDescent="0.15">
      <c r="A42" s="22"/>
      <c r="B42" s="39"/>
      <c r="C42" s="1143" t="s">
        <v>540</v>
      </c>
      <c r="D42" s="1144"/>
      <c r="E42" s="1145"/>
      <c r="F42" s="36" t="s">
        <v>484</v>
      </c>
      <c r="G42" s="37" t="s">
        <v>484</v>
      </c>
      <c r="H42" s="37" t="s">
        <v>484</v>
      </c>
      <c r="I42" s="37" t="s">
        <v>484</v>
      </c>
      <c r="J42" s="38" t="s">
        <v>484</v>
      </c>
      <c r="K42" s="22"/>
      <c r="L42" s="22"/>
      <c r="M42" s="22"/>
      <c r="N42" s="22"/>
      <c r="O42" s="22"/>
      <c r="P42" s="22"/>
    </row>
    <row r="43" spans="1:16" ht="39" customHeight="1" thickBot="1" x14ac:dyDescent="0.2">
      <c r="A43" s="22"/>
      <c r="B43" s="40"/>
      <c r="C43" s="1146" t="s">
        <v>541</v>
      </c>
      <c r="D43" s="1147"/>
      <c r="E43" s="11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3114</v>
      </c>
      <c r="L45" s="60">
        <v>3276</v>
      </c>
      <c r="M45" s="60">
        <v>3199</v>
      </c>
      <c r="N45" s="60">
        <v>3183</v>
      </c>
      <c r="O45" s="61">
        <v>3241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x14ac:dyDescent="0.15">
      <c r="A48" s="48"/>
      <c r="B48" s="1161"/>
      <c r="C48" s="1162"/>
      <c r="D48" s="62"/>
      <c r="E48" s="1153" t="s">
        <v>15</v>
      </c>
      <c r="F48" s="1153"/>
      <c r="G48" s="1153"/>
      <c r="H48" s="1153"/>
      <c r="I48" s="1153"/>
      <c r="J48" s="1154"/>
      <c r="K48" s="63">
        <v>216</v>
      </c>
      <c r="L48" s="64">
        <v>217</v>
      </c>
      <c r="M48" s="64">
        <v>209</v>
      </c>
      <c r="N48" s="64">
        <v>211</v>
      </c>
      <c r="O48" s="65">
        <v>234</v>
      </c>
      <c r="P48" s="48"/>
      <c r="Q48" s="48"/>
      <c r="R48" s="48"/>
      <c r="S48" s="48"/>
      <c r="T48" s="48"/>
      <c r="U48" s="48"/>
    </row>
    <row r="49" spans="1:21" ht="30.75" customHeight="1" x14ac:dyDescent="0.15">
      <c r="A49" s="48"/>
      <c r="B49" s="1161"/>
      <c r="C49" s="1162"/>
      <c r="D49" s="62"/>
      <c r="E49" s="1153" t="s">
        <v>16</v>
      </c>
      <c r="F49" s="1153"/>
      <c r="G49" s="1153"/>
      <c r="H49" s="1153"/>
      <c r="I49" s="1153"/>
      <c r="J49" s="1154"/>
      <c r="K49" s="63">
        <v>35</v>
      </c>
      <c r="L49" s="64">
        <v>35</v>
      </c>
      <c r="M49" s="64">
        <v>23</v>
      </c>
      <c r="N49" s="64">
        <v>15</v>
      </c>
      <c r="O49" s="65">
        <v>29</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484</v>
      </c>
      <c r="L50" s="64" t="s">
        <v>484</v>
      </c>
      <c r="M50" s="64">
        <v>0</v>
      </c>
      <c r="N50" s="64" t="s">
        <v>484</v>
      </c>
      <c r="O50" s="65" t="s">
        <v>484</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0</v>
      </c>
      <c r="M51" s="64" t="s">
        <v>484</v>
      </c>
      <c r="N51" s="64" t="s">
        <v>484</v>
      </c>
      <c r="O51" s="65">
        <v>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2637</v>
      </c>
      <c r="L52" s="64">
        <v>2699</v>
      </c>
      <c r="M52" s="64">
        <v>2783</v>
      </c>
      <c r="N52" s="64">
        <v>2898</v>
      </c>
      <c r="O52" s="65">
        <v>3026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729</v>
      </c>
      <c r="L53" s="69">
        <v>829</v>
      </c>
      <c r="M53" s="69">
        <v>648</v>
      </c>
      <c r="N53" s="69">
        <v>511</v>
      </c>
      <c r="O53" s="70">
        <v>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2016-05-01T05:50:57Z</cp:lastPrinted>
  <dcterms:created xsi:type="dcterms:W3CDTF">2016-02-15T02:23:08Z</dcterms:created>
  <dcterms:modified xsi:type="dcterms:W3CDTF">2016-06-01T02:24:54Z</dcterms:modified>
</cp:coreProperties>
</file>