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T6" i="5"/>
  <c r="AI10" i="4" s="1"/>
  <c r="S6" i="5"/>
  <c r="R6" i="5"/>
  <c r="AQ8" i="4" s="1"/>
  <c r="Q6" i="5"/>
  <c r="P6" i="5"/>
  <c r="O6" i="5"/>
  <c r="N6" i="5"/>
  <c r="M6" i="5"/>
  <c r="L6" i="5"/>
  <c r="Z8" i="4" s="1"/>
  <c r="K6" i="5"/>
  <c r="J6" i="5"/>
  <c r="J8" i="4" s="1"/>
  <c r="I6" i="5"/>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Q10" i="4"/>
  <c r="Z10" i="4"/>
  <c r="R10" i="4"/>
  <c r="J10" i="4"/>
  <c r="B10" i="4"/>
  <c r="AY8" i="4"/>
  <c r="AI8" i="4"/>
  <c r="R8" i="4"/>
  <c r="B8"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<sst xmlns="http://schemas.openxmlformats.org/spreadsheetml/2006/main" count="217" uniqueCount="107">
  <si>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</si>
  <si>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</si>
  <si>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</si>
  <si>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</si>
  <si>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</si>
  <si>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</si>
  <si>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</si>
  <si>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</si>
  <si>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</si>
  <si>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</si>
  <si>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</si>
  <si>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</si>
  <si>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</si>
  <si>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</si>
  <si>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</si>
  <si>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</si>
  <si>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</si>
  <si>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</si>
  <si>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</si>
  <si>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</si>
  <si>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</si>
  <si>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</si>
  <si>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</si>
  <si>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</si>
  <si>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</si>
  <si>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</si>
  <si>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</si>
  <si>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</si>
  <si>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</si>
  <si>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</si>
  <si>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</si>
  <si>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</si>
  <si>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</si>
  <si>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</si>
  <si>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</si>
  <si>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</si>
  <si>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</si>
  <si>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</si>
  <si>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</si>
  <si>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</si>
  <si>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</si>
  <si>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</si>
  <si>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</si>
  <si>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</si>
  <si>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</si>
  <si>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</si>
  <si>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</si>
  <si>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</si>
  <si>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</si>
  <si>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</si>
  <si>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</si>
  <si>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</si>
  <si>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</si>
  <si>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</si>
  <si>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</si>
  <si>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</si>
  <si>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</si>
  <si>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</si>
  <si>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</si>
  <si>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</si>
  <si>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</si>
  <si>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</si>
  <si>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</si>
  <si>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</si>
  <si>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</si>
  <si>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</si>
  <si>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</si>
  <si>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</si>
  <si>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</si>
  <si>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</si>
  <si>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</si>
  <si>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</si>
  <si>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</si>
  <si>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</si>
  <si>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</si>
  <si>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</si>
  <si>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</si>
  <si>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</si>
  <si>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</si>
  <si>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</si>
  <si>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</si>
  <si>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</si>
  <si>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</si>
  <si>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</si>
  <si>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</si>
  <si>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</si>
  <si>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</si>
  <si>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</si>
  <si>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</si>
  <si>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</si>
  <si>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</si>
  <si>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</si>
  <si>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</si>
  <si>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大分県　別府市</t>
  </si>
  <si>
    <t>法適用</t>
  </si>
  <si>
    <t>水道事業</t>
  </si>
  <si>
    <t>末端給水事業</t>
  </si>
  <si>
    <t>A3</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</si>
  <si>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</si>
  <si>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</si>
  <si>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</si>
  <si>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</si>
  <si>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</si>
  <si>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</si>
  <si>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市においては、施設の効率性、収益性、財務の安全性については、概ね良好と判断していますが、水道料金収入が減収する中で、厳しい財政状況が予想されることから、各指標を見る中で、十分に分析を行い、対策を講じなければならないと考えます。</t>
    <phoneticPr fontId="4"/>
  </si>
  <si>
    <r>
      <rPr>
        <b/>
        <sz val="9.5"/>
        <color rgb="FFFF0000"/>
        <rFont val="ＭＳ ゴシック"/>
        <family val="3"/>
        <charset val="128"/>
      </rPr>
      <t>①経常収支比率</t>
    </r>
    <r>
      <rPr>
        <sz val="9.5"/>
        <color theme="1"/>
        <rFont val="ＭＳ ゴシック"/>
        <family val="3"/>
        <charset val="128"/>
      </rPr>
      <t xml:space="preserve">
100％を上回っており、概ね健全な経営状況にあるといえます。
</t>
    </r>
    <r>
      <rPr>
        <b/>
        <sz val="9.5"/>
        <color rgb="FFFF0000"/>
        <rFont val="ＭＳ ゴシック"/>
        <family val="3"/>
        <charset val="128"/>
      </rPr>
      <t>②累積欠損金比率</t>
    </r>
    <r>
      <rPr>
        <sz val="9.5"/>
        <color theme="1"/>
        <rFont val="ＭＳ ゴシック"/>
        <family val="3"/>
        <charset val="128"/>
      </rPr>
      <t xml:space="preserve">
0％であり、累積欠損金が発生しておらず、全体的に健全な経営状況にあると考えます。
</t>
    </r>
    <r>
      <rPr>
        <b/>
        <sz val="9.5"/>
        <color rgb="FFFF0000"/>
        <rFont val="ＭＳ ゴシック"/>
        <family val="3"/>
        <charset val="128"/>
      </rPr>
      <t>③流動比率</t>
    </r>
    <r>
      <rPr>
        <sz val="9.5"/>
        <color theme="1"/>
        <rFont val="ＭＳ ゴシック"/>
        <family val="3"/>
        <charset val="128"/>
      </rPr>
      <t xml:space="preserve">
類似団体平均よりやや低い水準となっていますが、100％を大きく上回っているため、支払能力には問題ないものと考えます。
</t>
    </r>
    <r>
      <rPr>
        <b/>
        <sz val="9.5"/>
        <color rgb="FFFF0000"/>
        <rFont val="ＭＳ ゴシック"/>
        <family val="3"/>
        <charset val="128"/>
      </rPr>
      <t>④企業債残高対給水収益比率</t>
    </r>
    <r>
      <rPr>
        <sz val="9.5"/>
        <color theme="1"/>
        <rFont val="ＭＳ ゴシック"/>
        <family val="3"/>
        <charset val="128"/>
      </rPr>
      <t xml:space="preserve">
この指標は、料金水準や企業債の借入状況によって変動しますが、1ヶ月20㎥当たりの家庭用料金を見ると全国平均と類似団体平均の間に位置しており、料金水準は高くない状況であり、また、企業債の借入残高も類似団体平均を下回っていることから、設備投資、それらに係る財源の調達が適正に行われているといえます。
</t>
    </r>
    <r>
      <rPr>
        <b/>
        <sz val="9.5"/>
        <color rgb="FFFF0000"/>
        <rFont val="ＭＳ ゴシック"/>
        <family val="3"/>
        <charset val="128"/>
      </rPr>
      <t>⑤料金回収率</t>
    </r>
    <r>
      <rPr>
        <sz val="9.5"/>
        <color theme="1"/>
        <rFont val="ＭＳ ゴシック"/>
        <family val="3"/>
        <charset val="128"/>
      </rPr>
      <t xml:space="preserve">
100％を上回っており、概ね健全な経営状況にあるといえます。
</t>
    </r>
    <r>
      <rPr>
        <b/>
        <sz val="9.5"/>
        <color rgb="FFFF0000"/>
        <rFont val="ＭＳ ゴシック"/>
        <family val="3"/>
        <charset val="128"/>
      </rPr>
      <t>⑥給水原価</t>
    </r>
    <r>
      <rPr>
        <sz val="9.5"/>
        <color theme="1"/>
        <rFont val="ＭＳ ゴシック"/>
        <family val="3"/>
        <charset val="128"/>
      </rPr>
      <t xml:space="preserve">
類似団体平均より低い水準となっています。
</t>
    </r>
    <r>
      <rPr>
        <b/>
        <sz val="9.5"/>
        <color rgb="FFFF0000"/>
        <rFont val="ＭＳ ゴシック"/>
        <family val="3"/>
        <charset val="128"/>
      </rPr>
      <t>⑦施設利用率</t>
    </r>
    <r>
      <rPr>
        <sz val="9.5"/>
        <color theme="1"/>
        <rFont val="ＭＳ ゴシック"/>
        <family val="3"/>
        <charset val="128"/>
      </rPr>
      <t xml:space="preserve">
類似団体平均よりやや低い水準となっていますが、ここには掲載されていない最大稼働率が類似団体平均より高い水準にあることから施設能力に余裕があるとは一概に言えないものと考えられます。
</t>
    </r>
    <r>
      <rPr>
        <b/>
        <sz val="9.5"/>
        <color rgb="FFFF0000"/>
        <rFont val="ＭＳ ゴシック"/>
        <family val="3"/>
        <charset val="128"/>
      </rPr>
      <t>⑧有収率</t>
    </r>
    <r>
      <rPr>
        <sz val="9.5"/>
        <color theme="1"/>
        <rFont val="ＭＳ ゴシック"/>
        <family val="3"/>
        <charset val="128"/>
      </rPr>
      <t xml:space="preserve">
類似団体平均よりやや低い水準ですが、本市は経年管の占める割合が類似団体より多く、また、高地区と低地区の高低差が約300mあること、水道管と温泉管の併設等他に見られない特性があることがその要因と考えられます。</t>
    </r>
    <rPh sb="95" eb="97">
      <t>ルイジ</t>
    </rPh>
    <rPh sb="97" eb="99">
      <t>ダンタイ</t>
    </rPh>
    <rPh sb="99" eb="101">
      <t>ヘイキン</t>
    </rPh>
    <rPh sb="222" eb="224">
      <t>ルイジ</t>
    </rPh>
    <rPh sb="224" eb="226">
      <t>ダンタイ</t>
    </rPh>
    <rPh sb="265" eb="267">
      <t>ルイジ</t>
    </rPh>
    <rPh sb="267" eb="269">
      <t>ダンタイ</t>
    </rPh>
    <rPh sb="360" eb="362">
      <t>ルイジ</t>
    </rPh>
    <rPh sb="362" eb="364">
      <t>ダンタイ</t>
    </rPh>
    <rPh sb="364" eb="366">
      <t>ヘイキン</t>
    </rPh>
    <rPh sb="388" eb="390">
      <t>ルイジ</t>
    </rPh>
    <rPh sb="390" eb="392">
      <t>ダンタイ</t>
    </rPh>
    <rPh sb="392" eb="394">
      <t>ヘイキン</t>
    </rPh>
    <rPh sb="429" eb="431">
      <t>ルイジ</t>
    </rPh>
    <rPh sb="431" eb="433">
      <t>ダンタイ</t>
    </rPh>
    <rPh sb="483" eb="485">
      <t>ルイジ</t>
    </rPh>
    <rPh sb="485" eb="487">
      <t>ダンタイ</t>
    </rPh>
    <rPh sb="487" eb="489">
      <t>ヘイキン</t>
    </rPh>
    <rPh sb="514" eb="516">
      <t>ルイジ</t>
    </rPh>
    <rPh sb="516" eb="518">
      <t>ダンタイ</t>
    </rPh>
    <phoneticPr fontId="4"/>
  </si>
  <si>
    <r>
      <rPr>
        <b/>
        <sz val="9.5"/>
        <color rgb="FFFF0000"/>
        <rFont val="ＭＳ ゴシック"/>
        <family val="3"/>
        <charset val="128"/>
      </rPr>
      <t>①有形固定資産減価償却率</t>
    </r>
    <r>
      <rPr>
        <sz val="9.5"/>
        <color theme="1"/>
        <rFont val="ＭＳ ゴシック"/>
        <family val="3"/>
        <charset val="128"/>
      </rPr>
      <t xml:space="preserve">
類似団体平均より低い水準となっていますが、年々比率が上昇傾向にあります。
</t>
    </r>
    <r>
      <rPr>
        <b/>
        <sz val="9.5"/>
        <color rgb="FFFF0000"/>
        <rFont val="ＭＳ ゴシック"/>
        <family val="3"/>
        <charset val="128"/>
      </rPr>
      <t>②管路経年化率</t>
    </r>
    <r>
      <rPr>
        <sz val="9.5"/>
        <color theme="1"/>
        <rFont val="ＭＳ ゴシック"/>
        <family val="3"/>
        <charset val="128"/>
      </rPr>
      <t xml:space="preserve">
類似団体平均と比較して高い水準となっていますが、これは、本市の上水道が大正6年に給水を開始して以来100年近くが経過しているため、法定耐用年数を経過した管路が多く存在するためであるものと考えられます。
</t>
    </r>
    <r>
      <rPr>
        <b/>
        <sz val="9.5"/>
        <color rgb="FFFF0000"/>
        <rFont val="ＭＳ ゴシック"/>
        <family val="3"/>
        <charset val="128"/>
      </rPr>
      <t>③管路更新率</t>
    </r>
    <r>
      <rPr>
        <sz val="9.5"/>
        <color theme="1"/>
        <rFont val="ＭＳ ゴシック"/>
        <family val="3"/>
        <charset val="128"/>
      </rPr>
      <t xml:space="preserve">
厳しい財政状況により、類似団体比較においても低いものとなっています。</t>
    </r>
    <rPh sb="13" eb="15">
      <t>ルイジ</t>
    </rPh>
    <rPh sb="15" eb="17">
      <t>ダンタイ</t>
    </rPh>
    <rPh sb="17" eb="19">
      <t>ヘイキン</t>
    </rPh>
    <rPh sb="58" eb="60">
      <t>ルイジ</t>
    </rPh>
    <rPh sb="60" eb="62">
      <t>ダンタイ</t>
    </rPh>
    <rPh sb="62" eb="64">
      <t>ヘイキン</t>
    </rPh>
    <rPh sb="177" eb="179">
      <t>ルイジ</t>
    </rPh>
    <rPh sb="179" eb="181">
      <t>ダンタイ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</si>
</sst>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4">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9.5"/>
      <color theme="1"/>
      <name val="ＭＳ ゴシック"/>
      <family val="3"/>
      <charset val="128"/>
    </font>
    <font>
      <b/>
      <sz val="9.5"/>
      <color rgb="FFFF0000"/>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22" fillId="0" borderId="9"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0.82</c:v>
                </c:pt>
                <c:pt idx="1">
                  <c:v>0.63</c:v>
                </c:pt>
                <c:pt idx="2">
                  <c:v>0.81</c:v>
                </c:pt>
                <c:pt idx="3">
                  <c:v>0.61</c:v>
                </c:pt>
                <c:pt idx="4">
                  <c:v>0.75</c:v>
                </c:pt>
              </c:numCache>
            </c:numRef>
          </c:val>
        </c:ser>
        <c:dLbls>
          <c:showLegendKey val="0"/>
          <c:showVal val="0"/>
          <c:showCatName val="0"/>
          <c:showSerName val="0"/>
          <c:showPercent val="0"/>
          <c:showBubbleSize val="0"/>
        </c:dLbls>
        <c:gapWidth val="150"/>
        <c:axId val="77472896"/>
        <c:axId val="77474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1.01</c:v>
                </c:pt>
                <c:pt idx="1">
                  <c:v>0.88</c:v>
                </c:pt>
                <c:pt idx="2">
                  <c:v>0.85</c:v>
                </c:pt>
                <c:pt idx="3">
                  <c:v>0.75</c:v>
                </c:pt>
                <c:pt idx="4">
                  <c:v>0.95</c:v>
                </c:pt>
              </c:numCache>
            </c:numRef>
          </c:val>
          <c:smooth val="0"/>
        </c:ser>
        <c:dLbls>
          <c:showLegendKey val="0"/>
          <c:showVal val="0"/>
          <c:showCatName val="0"/>
          <c:showSerName val="0"/>
          <c:showPercent val="0"/>
          <c:showBubbleSize val="0"/>
        </c:dLbls>
        <c:marker val="1"/>
        <c:smooth val="0"/>
        <c:axId val="77472896"/>
        <c:axId val="77474816"/>
      </c:lineChart>
      <c:dateAx>
        <c:axId val="77472896"/>
        <c:scaling>
          <c:orientation val="minMax"/>
        </c:scaling>
        <c:delete val="1"/>
        <c:axPos val="b"/>
        <c:numFmt formatCode="ge" sourceLinked="1"/>
        <c:majorTickMark val="none"/>
        <c:minorTickMark val="none"/>
        <c:tickLblPos val="none"/>
        <c:crossAx val="77474816"/>
        <c:crosses val="autoZero"/>
        <c:auto val="1"/>
        <c:lblOffset val="100"/>
        <c:baseTimeUnit val="years"/>
      </c:dateAx>
      <c:valAx>
        <c:axId val="77474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472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61.56</c:v>
                </c:pt>
                <c:pt idx="1">
                  <c:v>59.59</c:v>
                </c:pt>
                <c:pt idx="2">
                  <c:v>59.19</c:v>
                </c:pt>
                <c:pt idx="3">
                  <c:v>58.06</c:v>
                </c:pt>
                <c:pt idx="4">
                  <c:v>57.65</c:v>
                </c:pt>
              </c:numCache>
            </c:numRef>
          </c:val>
        </c:ser>
        <c:dLbls>
          <c:showLegendKey val="0"/>
          <c:showVal val="0"/>
          <c:showCatName val="0"/>
          <c:showSerName val="0"/>
          <c:showPercent val="0"/>
          <c:showBubbleSize val="0"/>
        </c:dLbls>
        <c:gapWidth val="150"/>
        <c:axId val="85095936"/>
        <c:axId val="85097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62.81</c:v>
                </c:pt>
                <c:pt idx="1">
                  <c:v>62.5</c:v>
                </c:pt>
                <c:pt idx="2">
                  <c:v>62.45</c:v>
                </c:pt>
                <c:pt idx="3">
                  <c:v>62.12</c:v>
                </c:pt>
                <c:pt idx="4">
                  <c:v>62.26</c:v>
                </c:pt>
              </c:numCache>
            </c:numRef>
          </c:val>
          <c:smooth val="0"/>
        </c:ser>
        <c:dLbls>
          <c:showLegendKey val="0"/>
          <c:showVal val="0"/>
          <c:showCatName val="0"/>
          <c:showSerName val="0"/>
          <c:showPercent val="0"/>
          <c:showBubbleSize val="0"/>
        </c:dLbls>
        <c:marker val="1"/>
        <c:smooth val="0"/>
        <c:axId val="85095936"/>
        <c:axId val="85097856"/>
      </c:lineChart>
      <c:dateAx>
        <c:axId val="85095936"/>
        <c:scaling>
          <c:orientation val="minMax"/>
        </c:scaling>
        <c:delete val="1"/>
        <c:axPos val="b"/>
        <c:numFmt formatCode="ge" sourceLinked="1"/>
        <c:majorTickMark val="none"/>
        <c:minorTickMark val="none"/>
        <c:tickLblPos val="none"/>
        <c:crossAx val="85097856"/>
        <c:crosses val="autoZero"/>
        <c:auto val="1"/>
        <c:lblOffset val="100"/>
        <c:baseTimeUnit val="years"/>
      </c:dateAx>
      <c:valAx>
        <c:axId val="85097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095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85.73</c:v>
                </c:pt>
                <c:pt idx="1">
                  <c:v>86.77</c:v>
                </c:pt>
                <c:pt idx="2">
                  <c:v>86.81</c:v>
                </c:pt>
                <c:pt idx="3">
                  <c:v>85.82</c:v>
                </c:pt>
                <c:pt idx="4">
                  <c:v>86.12</c:v>
                </c:pt>
              </c:numCache>
            </c:numRef>
          </c:val>
        </c:ser>
        <c:dLbls>
          <c:showLegendKey val="0"/>
          <c:showVal val="0"/>
          <c:showCatName val="0"/>
          <c:showSerName val="0"/>
          <c:showPercent val="0"/>
          <c:showBubbleSize val="0"/>
        </c:dLbls>
        <c:gapWidth val="150"/>
        <c:axId val="85148800"/>
        <c:axId val="85150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89.45</c:v>
                </c:pt>
                <c:pt idx="1">
                  <c:v>89.62</c:v>
                </c:pt>
                <c:pt idx="2">
                  <c:v>89.76</c:v>
                </c:pt>
                <c:pt idx="3">
                  <c:v>89.45</c:v>
                </c:pt>
                <c:pt idx="4">
                  <c:v>89.5</c:v>
                </c:pt>
              </c:numCache>
            </c:numRef>
          </c:val>
          <c:smooth val="0"/>
        </c:ser>
        <c:dLbls>
          <c:showLegendKey val="0"/>
          <c:showVal val="0"/>
          <c:showCatName val="0"/>
          <c:showSerName val="0"/>
          <c:showPercent val="0"/>
          <c:showBubbleSize val="0"/>
        </c:dLbls>
        <c:marker val="1"/>
        <c:smooth val="0"/>
        <c:axId val="85148800"/>
        <c:axId val="85150720"/>
      </c:lineChart>
      <c:dateAx>
        <c:axId val="85148800"/>
        <c:scaling>
          <c:orientation val="minMax"/>
        </c:scaling>
        <c:delete val="1"/>
        <c:axPos val="b"/>
        <c:numFmt formatCode="ge" sourceLinked="1"/>
        <c:majorTickMark val="none"/>
        <c:minorTickMark val="none"/>
        <c:tickLblPos val="none"/>
        <c:crossAx val="85150720"/>
        <c:crosses val="autoZero"/>
        <c:auto val="1"/>
        <c:lblOffset val="100"/>
        <c:baseTimeUnit val="years"/>
      </c:dateAx>
      <c:valAx>
        <c:axId val="85150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148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115.07</c:v>
                </c:pt>
                <c:pt idx="1">
                  <c:v>112.7</c:v>
                </c:pt>
                <c:pt idx="2">
                  <c:v>109.31</c:v>
                </c:pt>
                <c:pt idx="3">
                  <c:v>109.38</c:v>
                </c:pt>
                <c:pt idx="4">
                  <c:v>106.48</c:v>
                </c:pt>
              </c:numCache>
            </c:numRef>
          </c:val>
        </c:ser>
        <c:dLbls>
          <c:showLegendKey val="0"/>
          <c:showVal val="0"/>
          <c:showCatName val="0"/>
          <c:showSerName val="0"/>
          <c:showPercent val="0"/>
          <c:showBubbleSize val="0"/>
        </c:dLbls>
        <c:gapWidth val="150"/>
        <c:axId val="77509376"/>
        <c:axId val="77511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107.74</c:v>
                </c:pt>
                <c:pt idx="1">
                  <c:v>107.91</c:v>
                </c:pt>
                <c:pt idx="2">
                  <c:v>108.44</c:v>
                </c:pt>
                <c:pt idx="3">
                  <c:v>113.11</c:v>
                </c:pt>
                <c:pt idx="4">
                  <c:v>114</c:v>
                </c:pt>
              </c:numCache>
            </c:numRef>
          </c:val>
          <c:smooth val="0"/>
        </c:ser>
        <c:dLbls>
          <c:showLegendKey val="0"/>
          <c:showVal val="0"/>
          <c:showCatName val="0"/>
          <c:showSerName val="0"/>
          <c:showPercent val="0"/>
          <c:showBubbleSize val="0"/>
        </c:dLbls>
        <c:marker val="1"/>
        <c:smooth val="0"/>
        <c:axId val="77509376"/>
        <c:axId val="77511296"/>
      </c:lineChart>
      <c:dateAx>
        <c:axId val="77509376"/>
        <c:scaling>
          <c:orientation val="minMax"/>
        </c:scaling>
        <c:delete val="1"/>
        <c:axPos val="b"/>
        <c:numFmt formatCode="ge" sourceLinked="1"/>
        <c:majorTickMark val="none"/>
        <c:minorTickMark val="none"/>
        <c:tickLblPos val="none"/>
        <c:crossAx val="77511296"/>
        <c:crosses val="autoZero"/>
        <c:auto val="1"/>
        <c:lblOffset val="100"/>
        <c:baseTimeUnit val="years"/>
      </c:dateAx>
      <c:valAx>
        <c:axId val="775112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7509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40.5</c:v>
                </c:pt>
                <c:pt idx="1">
                  <c:v>41.61</c:v>
                </c:pt>
                <c:pt idx="2">
                  <c:v>42.52</c:v>
                </c:pt>
                <c:pt idx="3">
                  <c:v>42.93</c:v>
                </c:pt>
                <c:pt idx="4">
                  <c:v>44.44</c:v>
                </c:pt>
              </c:numCache>
            </c:numRef>
          </c:val>
        </c:ser>
        <c:dLbls>
          <c:showLegendKey val="0"/>
          <c:showVal val="0"/>
          <c:showCatName val="0"/>
          <c:showSerName val="0"/>
          <c:showPercent val="0"/>
          <c:showBubbleSize val="0"/>
        </c:dLbls>
        <c:gapWidth val="150"/>
        <c:axId val="77558144"/>
        <c:axId val="77560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39.159999999999997</c:v>
                </c:pt>
                <c:pt idx="1">
                  <c:v>40.21</c:v>
                </c:pt>
                <c:pt idx="2">
                  <c:v>41.12</c:v>
                </c:pt>
                <c:pt idx="3">
                  <c:v>44.91</c:v>
                </c:pt>
                <c:pt idx="4">
                  <c:v>45.89</c:v>
                </c:pt>
              </c:numCache>
            </c:numRef>
          </c:val>
          <c:smooth val="0"/>
        </c:ser>
        <c:dLbls>
          <c:showLegendKey val="0"/>
          <c:showVal val="0"/>
          <c:showCatName val="0"/>
          <c:showSerName val="0"/>
          <c:showPercent val="0"/>
          <c:showBubbleSize val="0"/>
        </c:dLbls>
        <c:marker val="1"/>
        <c:smooth val="0"/>
        <c:axId val="77558144"/>
        <c:axId val="77560064"/>
      </c:lineChart>
      <c:dateAx>
        <c:axId val="77558144"/>
        <c:scaling>
          <c:orientation val="minMax"/>
        </c:scaling>
        <c:delete val="1"/>
        <c:axPos val="b"/>
        <c:numFmt formatCode="ge" sourceLinked="1"/>
        <c:majorTickMark val="none"/>
        <c:minorTickMark val="none"/>
        <c:tickLblPos val="none"/>
        <c:crossAx val="77560064"/>
        <c:crosses val="autoZero"/>
        <c:auto val="1"/>
        <c:lblOffset val="100"/>
        <c:baseTimeUnit val="years"/>
      </c:dateAx>
      <c:valAx>
        <c:axId val="77560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55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26.97</c:v>
                </c:pt>
                <c:pt idx="1">
                  <c:v>28.25</c:v>
                </c:pt>
                <c:pt idx="2">
                  <c:v>30.34</c:v>
                </c:pt>
                <c:pt idx="3">
                  <c:v>37.94</c:v>
                </c:pt>
                <c:pt idx="4">
                  <c:v>38.700000000000003</c:v>
                </c:pt>
              </c:numCache>
            </c:numRef>
          </c:val>
        </c:ser>
        <c:dLbls>
          <c:showLegendKey val="0"/>
          <c:showVal val="0"/>
          <c:showCatName val="0"/>
          <c:showSerName val="0"/>
          <c:showPercent val="0"/>
          <c:showBubbleSize val="0"/>
        </c:dLbls>
        <c:gapWidth val="150"/>
        <c:axId val="84287488"/>
        <c:axId val="84289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9.14</c:v>
                </c:pt>
                <c:pt idx="1">
                  <c:v>10.19</c:v>
                </c:pt>
                <c:pt idx="2">
                  <c:v>10.9</c:v>
                </c:pt>
                <c:pt idx="3">
                  <c:v>12.03</c:v>
                </c:pt>
                <c:pt idx="4">
                  <c:v>13.14</c:v>
                </c:pt>
              </c:numCache>
            </c:numRef>
          </c:val>
          <c:smooth val="0"/>
        </c:ser>
        <c:dLbls>
          <c:showLegendKey val="0"/>
          <c:showVal val="0"/>
          <c:showCatName val="0"/>
          <c:showSerName val="0"/>
          <c:showPercent val="0"/>
          <c:showBubbleSize val="0"/>
        </c:dLbls>
        <c:marker val="1"/>
        <c:smooth val="0"/>
        <c:axId val="84287488"/>
        <c:axId val="84289408"/>
      </c:lineChart>
      <c:dateAx>
        <c:axId val="84287488"/>
        <c:scaling>
          <c:orientation val="minMax"/>
        </c:scaling>
        <c:delete val="1"/>
        <c:axPos val="b"/>
        <c:numFmt formatCode="ge" sourceLinked="1"/>
        <c:majorTickMark val="none"/>
        <c:minorTickMark val="none"/>
        <c:tickLblPos val="none"/>
        <c:crossAx val="84289408"/>
        <c:crosses val="autoZero"/>
        <c:auto val="1"/>
        <c:lblOffset val="100"/>
        <c:baseTimeUnit val="years"/>
      </c:dateAx>
      <c:valAx>
        <c:axId val="84289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287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4324736"/>
        <c:axId val="84326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0.45</c:v>
                </c:pt>
                <c:pt idx="1">
                  <c:v>0.57999999999999996</c:v>
                </c:pt>
                <c:pt idx="2">
                  <c:v>0.81</c:v>
                </c:pt>
                <c:pt idx="3" formatCode="#,##0.00;&quot;△&quot;#,##0.00">
                  <c:v>0</c:v>
                </c:pt>
                <c:pt idx="4">
                  <c:v>0.03</c:v>
                </c:pt>
              </c:numCache>
            </c:numRef>
          </c:val>
          <c:smooth val="0"/>
        </c:ser>
        <c:dLbls>
          <c:showLegendKey val="0"/>
          <c:showVal val="0"/>
          <c:showCatName val="0"/>
          <c:showSerName val="0"/>
          <c:showPercent val="0"/>
          <c:showBubbleSize val="0"/>
        </c:dLbls>
        <c:marker val="1"/>
        <c:smooth val="0"/>
        <c:axId val="84324736"/>
        <c:axId val="84326656"/>
      </c:lineChart>
      <c:dateAx>
        <c:axId val="84324736"/>
        <c:scaling>
          <c:orientation val="minMax"/>
        </c:scaling>
        <c:delete val="1"/>
        <c:axPos val="b"/>
        <c:numFmt formatCode="ge" sourceLinked="1"/>
        <c:majorTickMark val="none"/>
        <c:minorTickMark val="none"/>
        <c:tickLblPos val="none"/>
        <c:crossAx val="84326656"/>
        <c:crosses val="autoZero"/>
        <c:auto val="1"/>
        <c:lblOffset val="100"/>
        <c:baseTimeUnit val="years"/>
      </c:dateAx>
      <c:valAx>
        <c:axId val="84326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4324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648.37</c:v>
                </c:pt>
                <c:pt idx="1">
                  <c:v>599.73</c:v>
                </c:pt>
                <c:pt idx="2">
                  <c:v>526.73</c:v>
                </c:pt>
                <c:pt idx="3">
                  <c:v>226.29</c:v>
                </c:pt>
                <c:pt idx="4">
                  <c:v>253.47</c:v>
                </c:pt>
              </c:numCache>
            </c:numRef>
          </c:val>
        </c:ser>
        <c:dLbls>
          <c:showLegendKey val="0"/>
          <c:showVal val="0"/>
          <c:showCatName val="0"/>
          <c:showSerName val="0"/>
          <c:showPercent val="0"/>
          <c:showBubbleSize val="0"/>
        </c:dLbls>
        <c:gapWidth val="150"/>
        <c:axId val="85209088"/>
        <c:axId val="85211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608.24</c:v>
                </c:pt>
                <c:pt idx="1">
                  <c:v>633.30999999999995</c:v>
                </c:pt>
                <c:pt idx="2">
                  <c:v>648.09</c:v>
                </c:pt>
                <c:pt idx="3">
                  <c:v>344.19</c:v>
                </c:pt>
                <c:pt idx="4">
                  <c:v>352.05</c:v>
                </c:pt>
              </c:numCache>
            </c:numRef>
          </c:val>
          <c:smooth val="0"/>
        </c:ser>
        <c:dLbls>
          <c:showLegendKey val="0"/>
          <c:showVal val="0"/>
          <c:showCatName val="0"/>
          <c:showSerName val="0"/>
          <c:showPercent val="0"/>
          <c:showBubbleSize val="0"/>
        </c:dLbls>
        <c:marker val="1"/>
        <c:smooth val="0"/>
        <c:axId val="85209088"/>
        <c:axId val="85211008"/>
      </c:lineChart>
      <c:dateAx>
        <c:axId val="85209088"/>
        <c:scaling>
          <c:orientation val="minMax"/>
        </c:scaling>
        <c:delete val="1"/>
        <c:axPos val="b"/>
        <c:numFmt formatCode="ge" sourceLinked="1"/>
        <c:majorTickMark val="none"/>
        <c:minorTickMark val="none"/>
        <c:tickLblPos val="none"/>
        <c:crossAx val="85211008"/>
        <c:crosses val="autoZero"/>
        <c:auto val="1"/>
        <c:lblOffset val="100"/>
        <c:baseTimeUnit val="years"/>
      </c:dateAx>
      <c:valAx>
        <c:axId val="852110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5209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222.35</c:v>
                </c:pt>
                <c:pt idx="1">
                  <c:v>220.04</c:v>
                </c:pt>
                <c:pt idx="2">
                  <c:v>211.75</c:v>
                </c:pt>
                <c:pt idx="3">
                  <c:v>209.49</c:v>
                </c:pt>
                <c:pt idx="4">
                  <c:v>199.35</c:v>
                </c:pt>
              </c:numCache>
            </c:numRef>
          </c:val>
        </c:ser>
        <c:dLbls>
          <c:showLegendKey val="0"/>
          <c:showVal val="0"/>
          <c:showCatName val="0"/>
          <c:showSerName val="0"/>
          <c:showPercent val="0"/>
          <c:showBubbleSize val="0"/>
        </c:dLbls>
        <c:gapWidth val="150"/>
        <c:axId val="85228544"/>
        <c:axId val="85259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263.83999999999997</c:v>
                </c:pt>
                <c:pt idx="1">
                  <c:v>257.41000000000003</c:v>
                </c:pt>
                <c:pt idx="2">
                  <c:v>253.86</c:v>
                </c:pt>
                <c:pt idx="3">
                  <c:v>252.09</c:v>
                </c:pt>
                <c:pt idx="4">
                  <c:v>250.76</c:v>
                </c:pt>
              </c:numCache>
            </c:numRef>
          </c:val>
          <c:smooth val="0"/>
        </c:ser>
        <c:dLbls>
          <c:showLegendKey val="0"/>
          <c:showVal val="0"/>
          <c:showCatName val="0"/>
          <c:showSerName val="0"/>
          <c:showPercent val="0"/>
          <c:showBubbleSize val="0"/>
        </c:dLbls>
        <c:marker val="1"/>
        <c:smooth val="0"/>
        <c:axId val="85228544"/>
        <c:axId val="85259392"/>
      </c:lineChart>
      <c:dateAx>
        <c:axId val="85228544"/>
        <c:scaling>
          <c:orientation val="minMax"/>
        </c:scaling>
        <c:delete val="1"/>
        <c:axPos val="b"/>
        <c:numFmt formatCode="ge" sourceLinked="1"/>
        <c:majorTickMark val="none"/>
        <c:minorTickMark val="none"/>
        <c:tickLblPos val="none"/>
        <c:crossAx val="85259392"/>
        <c:crosses val="autoZero"/>
        <c:auto val="1"/>
        <c:lblOffset val="100"/>
        <c:baseTimeUnit val="years"/>
      </c:dateAx>
      <c:valAx>
        <c:axId val="852593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5228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109.57</c:v>
                </c:pt>
                <c:pt idx="1">
                  <c:v>107.85</c:v>
                </c:pt>
                <c:pt idx="2">
                  <c:v>104.68</c:v>
                </c:pt>
                <c:pt idx="3">
                  <c:v>104.02</c:v>
                </c:pt>
                <c:pt idx="4">
                  <c:v>102.02</c:v>
                </c:pt>
              </c:numCache>
            </c:numRef>
          </c:val>
        </c:ser>
        <c:dLbls>
          <c:showLegendKey val="0"/>
          <c:showVal val="0"/>
          <c:showCatName val="0"/>
          <c:showSerName val="0"/>
          <c:showPercent val="0"/>
          <c:showBubbleSize val="0"/>
        </c:dLbls>
        <c:gapWidth val="150"/>
        <c:axId val="84966016"/>
        <c:axId val="84968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100.16</c:v>
                </c:pt>
                <c:pt idx="1">
                  <c:v>100.16</c:v>
                </c:pt>
                <c:pt idx="2">
                  <c:v>100.07</c:v>
                </c:pt>
                <c:pt idx="3">
                  <c:v>106.22</c:v>
                </c:pt>
                <c:pt idx="4">
                  <c:v>106.69</c:v>
                </c:pt>
              </c:numCache>
            </c:numRef>
          </c:val>
          <c:smooth val="0"/>
        </c:ser>
        <c:dLbls>
          <c:showLegendKey val="0"/>
          <c:showVal val="0"/>
          <c:showCatName val="0"/>
          <c:showSerName val="0"/>
          <c:showPercent val="0"/>
          <c:showBubbleSize val="0"/>
        </c:dLbls>
        <c:marker val="1"/>
        <c:smooth val="0"/>
        <c:axId val="84966016"/>
        <c:axId val="84968192"/>
      </c:lineChart>
      <c:dateAx>
        <c:axId val="84966016"/>
        <c:scaling>
          <c:orientation val="minMax"/>
        </c:scaling>
        <c:delete val="1"/>
        <c:axPos val="b"/>
        <c:numFmt formatCode="ge" sourceLinked="1"/>
        <c:majorTickMark val="none"/>
        <c:minorTickMark val="none"/>
        <c:tickLblPos val="none"/>
        <c:crossAx val="84968192"/>
        <c:crosses val="autoZero"/>
        <c:auto val="1"/>
        <c:lblOffset val="100"/>
        <c:baseTimeUnit val="years"/>
      </c:dateAx>
      <c:valAx>
        <c:axId val="8496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966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147.18</c:v>
                </c:pt>
                <c:pt idx="1">
                  <c:v>149.1</c:v>
                </c:pt>
                <c:pt idx="2">
                  <c:v>154.22999999999999</c:v>
                </c:pt>
                <c:pt idx="3">
                  <c:v>155.03</c:v>
                </c:pt>
                <c:pt idx="4">
                  <c:v>158.08000000000001</c:v>
                </c:pt>
              </c:numCache>
            </c:numRef>
          </c:val>
        </c:ser>
        <c:dLbls>
          <c:showLegendKey val="0"/>
          <c:showVal val="0"/>
          <c:showCatName val="0"/>
          <c:showSerName val="0"/>
          <c:showPercent val="0"/>
          <c:showBubbleSize val="0"/>
        </c:dLbls>
        <c:gapWidth val="150"/>
        <c:axId val="84993920"/>
        <c:axId val="85069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166.38</c:v>
                </c:pt>
                <c:pt idx="1">
                  <c:v>166.17</c:v>
                </c:pt>
                <c:pt idx="2">
                  <c:v>164.93</c:v>
                </c:pt>
                <c:pt idx="3">
                  <c:v>155.22999999999999</c:v>
                </c:pt>
                <c:pt idx="4">
                  <c:v>154.91999999999999</c:v>
                </c:pt>
              </c:numCache>
            </c:numRef>
          </c:val>
          <c:smooth val="0"/>
        </c:ser>
        <c:dLbls>
          <c:showLegendKey val="0"/>
          <c:showVal val="0"/>
          <c:showCatName val="0"/>
          <c:showSerName val="0"/>
          <c:showPercent val="0"/>
          <c:showBubbleSize val="0"/>
        </c:dLbls>
        <c:marker val="1"/>
        <c:smooth val="0"/>
        <c:axId val="84993920"/>
        <c:axId val="85069824"/>
      </c:lineChart>
      <c:dateAx>
        <c:axId val="84993920"/>
        <c:scaling>
          <c:orientation val="minMax"/>
        </c:scaling>
        <c:delete val="1"/>
        <c:axPos val="b"/>
        <c:numFmt formatCode="ge" sourceLinked="1"/>
        <c:majorTickMark val="none"/>
        <c:minorTickMark val="none"/>
        <c:tickLblPos val="none"/>
        <c:crossAx val="85069824"/>
        <c:crosses val="autoZero"/>
        <c:auto val="1"/>
        <c:lblOffset val="100"/>
        <c:baseTimeUnit val="years"/>
      </c:dateAx>
      <c:valAx>
        <c:axId val="85069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993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16" zoomScaleNormal="100" workbookViewId="0">
      <selection activeCell="BL64" sqref="BL64:BZ65"/>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大分県　別府市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A3</v>
      </c>
      <c r="AA8" s="72"/>
      <c r="AB8" s="72"/>
      <c r="AC8" s="72"/>
      <c r="AD8" s="72"/>
      <c r="AE8" s="72"/>
      <c r="AF8" s="72"/>
      <c r="AG8" s="73"/>
      <c r="AH8" s="3"/>
      <c r="AI8" s="74">
        <f>データ!Q6</f>
        <v>120658</v>
      </c>
      <c r="AJ8" s="75"/>
      <c r="AK8" s="75"/>
      <c r="AL8" s="75"/>
      <c r="AM8" s="75"/>
      <c r="AN8" s="75"/>
      <c r="AO8" s="75"/>
      <c r="AP8" s="76"/>
      <c r="AQ8" s="57">
        <f>データ!R6</f>
        <v>125.34</v>
      </c>
      <c r="AR8" s="57"/>
      <c r="AS8" s="57"/>
      <c r="AT8" s="57"/>
      <c r="AU8" s="57"/>
      <c r="AV8" s="57"/>
      <c r="AW8" s="57"/>
      <c r="AX8" s="57"/>
      <c r="AY8" s="57">
        <f>データ!S6</f>
        <v>962.65</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70.040000000000006</v>
      </c>
      <c r="K10" s="57"/>
      <c r="L10" s="57"/>
      <c r="M10" s="57"/>
      <c r="N10" s="57"/>
      <c r="O10" s="57"/>
      <c r="P10" s="57"/>
      <c r="Q10" s="57"/>
      <c r="R10" s="57">
        <f>データ!O6</f>
        <v>98.58</v>
      </c>
      <c r="S10" s="57"/>
      <c r="T10" s="57"/>
      <c r="U10" s="57"/>
      <c r="V10" s="57"/>
      <c r="W10" s="57"/>
      <c r="X10" s="57"/>
      <c r="Y10" s="57"/>
      <c r="Z10" s="65">
        <f>データ!P6</f>
        <v>2869</v>
      </c>
      <c r="AA10" s="65"/>
      <c r="AB10" s="65"/>
      <c r="AC10" s="65"/>
      <c r="AD10" s="65"/>
      <c r="AE10" s="65"/>
      <c r="AF10" s="65"/>
      <c r="AG10" s="65"/>
      <c r="AH10" s="2"/>
      <c r="AI10" s="65">
        <f>データ!T6</f>
        <v>118236</v>
      </c>
      <c r="AJ10" s="65"/>
      <c r="AK10" s="65"/>
      <c r="AL10" s="65"/>
      <c r="AM10" s="65"/>
      <c r="AN10" s="65"/>
      <c r="AO10" s="65"/>
      <c r="AP10" s="65"/>
      <c r="AQ10" s="57">
        <f>データ!U6</f>
        <v>29.2</v>
      </c>
      <c r="AR10" s="57"/>
      <c r="AS10" s="57"/>
      <c r="AT10" s="57"/>
      <c r="AU10" s="57"/>
      <c r="AV10" s="57"/>
      <c r="AW10" s="57"/>
      <c r="AX10" s="57"/>
      <c r="AY10" s="57">
        <f>データ!V6</f>
        <v>4049.18</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105</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106</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104</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442020</v>
      </c>
      <c r="D6" s="31">
        <f t="shared" si="3"/>
        <v>46</v>
      </c>
      <c r="E6" s="31">
        <f t="shared" si="3"/>
        <v>1</v>
      </c>
      <c r="F6" s="31">
        <f t="shared" si="3"/>
        <v>0</v>
      </c>
      <c r="G6" s="31">
        <f t="shared" si="3"/>
        <v>1</v>
      </c>
      <c r="H6" s="31" t="str">
        <f t="shared" si="3"/>
        <v>大分県　別府市</v>
      </c>
      <c r="I6" s="31" t="str">
        <f t="shared" si="3"/>
        <v>法適用</v>
      </c>
      <c r="J6" s="31" t="str">
        <f t="shared" si="3"/>
        <v>水道事業</v>
      </c>
      <c r="K6" s="31" t="str">
        <f t="shared" si="3"/>
        <v>末端給水事業</v>
      </c>
      <c r="L6" s="31" t="str">
        <f t="shared" si="3"/>
        <v>A3</v>
      </c>
      <c r="M6" s="32" t="str">
        <f t="shared" si="3"/>
        <v>-</v>
      </c>
      <c r="N6" s="32">
        <f t="shared" si="3"/>
        <v>70.040000000000006</v>
      </c>
      <c r="O6" s="32">
        <f t="shared" si="3"/>
        <v>98.58</v>
      </c>
      <c r="P6" s="32">
        <f t="shared" si="3"/>
        <v>2869</v>
      </c>
      <c r="Q6" s="32">
        <f t="shared" si="3"/>
        <v>120658</v>
      </c>
      <c r="R6" s="32">
        <f t="shared" si="3"/>
        <v>125.34</v>
      </c>
      <c r="S6" s="32">
        <f t="shared" si="3"/>
        <v>962.65</v>
      </c>
      <c r="T6" s="32">
        <f t="shared" si="3"/>
        <v>118236</v>
      </c>
      <c r="U6" s="32">
        <f t="shared" si="3"/>
        <v>29.2</v>
      </c>
      <c r="V6" s="32">
        <f t="shared" si="3"/>
        <v>4049.18</v>
      </c>
      <c r="W6" s="33">
        <f>IF(W7="",NA(),W7)</f>
        <v>115.07</v>
      </c>
      <c r="X6" s="33">
        <f t="shared" ref="X6:AF6" si="4">IF(X7="",NA(),X7)</f>
        <v>112.7</v>
      </c>
      <c r="Y6" s="33">
        <f t="shared" si="4"/>
        <v>109.31</v>
      </c>
      <c r="Z6" s="33">
        <f t="shared" si="4"/>
        <v>109.38</v>
      </c>
      <c r="AA6" s="33">
        <f t="shared" si="4"/>
        <v>106.48</v>
      </c>
      <c r="AB6" s="33">
        <f t="shared" si="4"/>
        <v>107.74</v>
      </c>
      <c r="AC6" s="33">
        <f t="shared" si="4"/>
        <v>107.91</v>
      </c>
      <c r="AD6" s="33">
        <f t="shared" si="4"/>
        <v>108.44</v>
      </c>
      <c r="AE6" s="33">
        <f t="shared" si="4"/>
        <v>113.11</v>
      </c>
      <c r="AF6" s="33">
        <f t="shared" si="4"/>
        <v>114</v>
      </c>
      <c r="AG6" s="32" t="str">
        <f>IF(AG7="","",IF(AG7="-","【-】","【"&amp;SUBSTITUTE(TEXT(AG7,"#,##0.00"),"-","△")&amp;"】"))</f>
        <v>【113.56】</v>
      </c>
      <c r="AH6" s="32">
        <f>IF(AH7="",NA(),AH7)</f>
        <v>0</v>
      </c>
      <c r="AI6" s="32">
        <f t="shared" ref="AI6:AQ6" si="5">IF(AI7="",NA(),AI7)</f>
        <v>0</v>
      </c>
      <c r="AJ6" s="32">
        <f t="shared" si="5"/>
        <v>0</v>
      </c>
      <c r="AK6" s="32">
        <f t="shared" si="5"/>
        <v>0</v>
      </c>
      <c r="AL6" s="32">
        <f t="shared" si="5"/>
        <v>0</v>
      </c>
      <c r="AM6" s="33">
        <f t="shared" si="5"/>
        <v>0.45</v>
      </c>
      <c r="AN6" s="33">
        <f t="shared" si="5"/>
        <v>0.57999999999999996</v>
      </c>
      <c r="AO6" s="33">
        <f t="shared" si="5"/>
        <v>0.81</v>
      </c>
      <c r="AP6" s="32">
        <f t="shared" si="5"/>
        <v>0</v>
      </c>
      <c r="AQ6" s="33">
        <f t="shared" si="5"/>
        <v>0.03</v>
      </c>
      <c r="AR6" s="32" t="str">
        <f>IF(AR7="","",IF(AR7="-","【-】","【"&amp;SUBSTITUTE(TEXT(AR7,"#,##0.00"),"-","△")&amp;"】"))</f>
        <v>【0.87】</v>
      </c>
      <c r="AS6" s="33">
        <f>IF(AS7="",NA(),AS7)</f>
        <v>648.37</v>
      </c>
      <c r="AT6" s="33">
        <f t="shared" ref="AT6:BB6" si="6">IF(AT7="",NA(),AT7)</f>
        <v>599.73</v>
      </c>
      <c r="AU6" s="33">
        <f t="shared" si="6"/>
        <v>526.73</v>
      </c>
      <c r="AV6" s="33">
        <f t="shared" si="6"/>
        <v>226.29</v>
      </c>
      <c r="AW6" s="33">
        <f t="shared" si="6"/>
        <v>253.47</v>
      </c>
      <c r="AX6" s="33">
        <f t="shared" si="6"/>
        <v>608.24</v>
      </c>
      <c r="AY6" s="33">
        <f t="shared" si="6"/>
        <v>633.30999999999995</v>
      </c>
      <c r="AZ6" s="33">
        <f t="shared" si="6"/>
        <v>648.09</v>
      </c>
      <c r="BA6" s="33">
        <f t="shared" si="6"/>
        <v>344.19</v>
      </c>
      <c r="BB6" s="33">
        <f t="shared" si="6"/>
        <v>352.05</v>
      </c>
      <c r="BC6" s="32" t="str">
        <f>IF(BC7="","",IF(BC7="-","【-】","【"&amp;SUBSTITUTE(TEXT(BC7,"#,##0.00"),"-","△")&amp;"】"))</f>
        <v>【262.74】</v>
      </c>
      <c r="BD6" s="33">
        <f>IF(BD7="",NA(),BD7)</f>
        <v>222.35</v>
      </c>
      <c r="BE6" s="33">
        <f t="shared" ref="BE6:BM6" si="7">IF(BE7="",NA(),BE7)</f>
        <v>220.04</v>
      </c>
      <c r="BF6" s="33">
        <f t="shared" si="7"/>
        <v>211.75</v>
      </c>
      <c r="BG6" s="33">
        <f t="shared" si="7"/>
        <v>209.49</v>
      </c>
      <c r="BH6" s="33">
        <f t="shared" si="7"/>
        <v>199.35</v>
      </c>
      <c r="BI6" s="33">
        <f t="shared" si="7"/>
        <v>263.83999999999997</v>
      </c>
      <c r="BJ6" s="33">
        <f t="shared" si="7"/>
        <v>257.41000000000003</v>
      </c>
      <c r="BK6" s="33">
        <f t="shared" si="7"/>
        <v>253.86</v>
      </c>
      <c r="BL6" s="33">
        <f t="shared" si="7"/>
        <v>252.09</v>
      </c>
      <c r="BM6" s="33">
        <f t="shared" si="7"/>
        <v>250.76</v>
      </c>
      <c r="BN6" s="32" t="str">
        <f>IF(BN7="","",IF(BN7="-","【-】","【"&amp;SUBSTITUTE(TEXT(BN7,"#,##0.00"),"-","△")&amp;"】"))</f>
        <v>【276.38】</v>
      </c>
      <c r="BO6" s="33">
        <f>IF(BO7="",NA(),BO7)</f>
        <v>109.57</v>
      </c>
      <c r="BP6" s="33">
        <f t="shared" ref="BP6:BX6" si="8">IF(BP7="",NA(),BP7)</f>
        <v>107.85</v>
      </c>
      <c r="BQ6" s="33">
        <f t="shared" si="8"/>
        <v>104.68</v>
      </c>
      <c r="BR6" s="33">
        <f t="shared" si="8"/>
        <v>104.02</v>
      </c>
      <c r="BS6" s="33">
        <f t="shared" si="8"/>
        <v>102.02</v>
      </c>
      <c r="BT6" s="33">
        <f t="shared" si="8"/>
        <v>100.16</v>
      </c>
      <c r="BU6" s="33">
        <f t="shared" si="8"/>
        <v>100.16</v>
      </c>
      <c r="BV6" s="33">
        <f t="shared" si="8"/>
        <v>100.07</v>
      </c>
      <c r="BW6" s="33">
        <f t="shared" si="8"/>
        <v>106.22</v>
      </c>
      <c r="BX6" s="33">
        <f t="shared" si="8"/>
        <v>106.69</v>
      </c>
      <c r="BY6" s="32" t="str">
        <f>IF(BY7="","",IF(BY7="-","【-】","【"&amp;SUBSTITUTE(TEXT(BY7,"#,##0.00"),"-","△")&amp;"】"))</f>
        <v>【104.99】</v>
      </c>
      <c r="BZ6" s="33">
        <f>IF(BZ7="",NA(),BZ7)</f>
        <v>147.18</v>
      </c>
      <c r="CA6" s="33">
        <f t="shared" ref="CA6:CI6" si="9">IF(CA7="",NA(),CA7)</f>
        <v>149.1</v>
      </c>
      <c r="CB6" s="33">
        <f t="shared" si="9"/>
        <v>154.22999999999999</v>
      </c>
      <c r="CC6" s="33">
        <f t="shared" si="9"/>
        <v>155.03</v>
      </c>
      <c r="CD6" s="33">
        <f t="shared" si="9"/>
        <v>158.08000000000001</v>
      </c>
      <c r="CE6" s="33">
        <f t="shared" si="9"/>
        <v>166.38</v>
      </c>
      <c r="CF6" s="33">
        <f t="shared" si="9"/>
        <v>166.17</v>
      </c>
      <c r="CG6" s="33">
        <f t="shared" si="9"/>
        <v>164.93</v>
      </c>
      <c r="CH6" s="33">
        <f t="shared" si="9"/>
        <v>155.22999999999999</v>
      </c>
      <c r="CI6" s="33">
        <f t="shared" si="9"/>
        <v>154.91999999999999</v>
      </c>
      <c r="CJ6" s="32" t="str">
        <f>IF(CJ7="","",IF(CJ7="-","【-】","【"&amp;SUBSTITUTE(TEXT(CJ7,"#,##0.00"),"-","△")&amp;"】"))</f>
        <v>【163.72】</v>
      </c>
      <c r="CK6" s="33">
        <f>IF(CK7="",NA(),CK7)</f>
        <v>61.56</v>
      </c>
      <c r="CL6" s="33">
        <f t="shared" ref="CL6:CT6" si="10">IF(CL7="",NA(),CL7)</f>
        <v>59.59</v>
      </c>
      <c r="CM6" s="33">
        <f t="shared" si="10"/>
        <v>59.19</v>
      </c>
      <c r="CN6" s="33">
        <f t="shared" si="10"/>
        <v>58.06</v>
      </c>
      <c r="CO6" s="33">
        <f t="shared" si="10"/>
        <v>57.65</v>
      </c>
      <c r="CP6" s="33">
        <f t="shared" si="10"/>
        <v>62.81</v>
      </c>
      <c r="CQ6" s="33">
        <f t="shared" si="10"/>
        <v>62.5</v>
      </c>
      <c r="CR6" s="33">
        <f t="shared" si="10"/>
        <v>62.45</v>
      </c>
      <c r="CS6" s="33">
        <f t="shared" si="10"/>
        <v>62.12</v>
      </c>
      <c r="CT6" s="33">
        <f t="shared" si="10"/>
        <v>62.26</v>
      </c>
      <c r="CU6" s="32" t="str">
        <f>IF(CU7="","",IF(CU7="-","【-】","【"&amp;SUBSTITUTE(TEXT(CU7,"#,##0.00"),"-","△")&amp;"】"))</f>
        <v>【59.76】</v>
      </c>
      <c r="CV6" s="33">
        <f>IF(CV7="",NA(),CV7)</f>
        <v>85.73</v>
      </c>
      <c r="CW6" s="33">
        <f t="shared" ref="CW6:DE6" si="11">IF(CW7="",NA(),CW7)</f>
        <v>86.77</v>
      </c>
      <c r="CX6" s="33">
        <f t="shared" si="11"/>
        <v>86.81</v>
      </c>
      <c r="CY6" s="33">
        <f t="shared" si="11"/>
        <v>85.82</v>
      </c>
      <c r="CZ6" s="33">
        <f t="shared" si="11"/>
        <v>86.12</v>
      </c>
      <c r="DA6" s="33">
        <f t="shared" si="11"/>
        <v>89.45</v>
      </c>
      <c r="DB6" s="33">
        <f t="shared" si="11"/>
        <v>89.62</v>
      </c>
      <c r="DC6" s="33">
        <f t="shared" si="11"/>
        <v>89.76</v>
      </c>
      <c r="DD6" s="33">
        <f t="shared" si="11"/>
        <v>89.45</v>
      </c>
      <c r="DE6" s="33">
        <f t="shared" si="11"/>
        <v>89.5</v>
      </c>
      <c r="DF6" s="32" t="str">
        <f>IF(DF7="","",IF(DF7="-","【-】","【"&amp;SUBSTITUTE(TEXT(DF7,"#,##0.00"),"-","△")&amp;"】"))</f>
        <v>【89.95】</v>
      </c>
      <c r="DG6" s="33">
        <f>IF(DG7="",NA(),DG7)</f>
        <v>40.5</v>
      </c>
      <c r="DH6" s="33">
        <f t="shared" ref="DH6:DP6" si="12">IF(DH7="",NA(),DH7)</f>
        <v>41.61</v>
      </c>
      <c r="DI6" s="33">
        <f t="shared" si="12"/>
        <v>42.52</v>
      </c>
      <c r="DJ6" s="33">
        <f t="shared" si="12"/>
        <v>42.93</v>
      </c>
      <c r="DK6" s="33">
        <f t="shared" si="12"/>
        <v>44.44</v>
      </c>
      <c r="DL6" s="33">
        <f t="shared" si="12"/>
        <v>39.159999999999997</v>
      </c>
      <c r="DM6" s="33">
        <f t="shared" si="12"/>
        <v>40.21</v>
      </c>
      <c r="DN6" s="33">
        <f t="shared" si="12"/>
        <v>41.12</v>
      </c>
      <c r="DO6" s="33">
        <f t="shared" si="12"/>
        <v>44.91</v>
      </c>
      <c r="DP6" s="33">
        <f t="shared" si="12"/>
        <v>45.89</v>
      </c>
      <c r="DQ6" s="32" t="str">
        <f>IF(DQ7="","",IF(DQ7="-","【-】","【"&amp;SUBSTITUTE(TEXT(DQ7,"#,##0.00"),"-","△")&amp;"】"))</f>
        <v>【47.18】</v>
      </c>
      <c r="DR6" s="33">
        <f>IF(DR7="",NA(),DR7)</f>
        <v>26.97</v>
      </c>
      <c r="DS6" s="33">
        <f t="shared" ref="DS6:EA6" si="13">IF(DS7="",NA(),DS7)</f>
        <v>28.25</v>
      </c>
      <c r="DT6" s="33">
        <f t="shared" si="13"/>
        <v>30.34</v>
      </c>
      <c r="DU6" s="33">
        <f t="shared" si="13"/>
        <v>37.94</v>
      </c>
      <c r="DV6" s="33">
        <f t="shared" si="13"/>
        <v>38.700000000000003</v>
      </c>
      <c r="DW6" s="33">
        <f t="shared" si="13"/>
        <v>9.14</v>
      </c>
      <c r="DX6" s="33">
        <f t="shared" si="13"/>
        <v>10.19</v>
      </c>
      <c r="DY6" s="33">
        <f t="shared" si="13"/>
        <v>10.9</v>
      </c>
      <c r="DZ6" s="33">
        <f t="shared" si="13"/>
        <v>12.03</v>
      </c>
      <c r="EA6" s="33">
        <f t="shared" si="13"/>
        <v>13.14</v>
      </c>
      <c r="EB6" s="32" t="str">
        <f>IF(EB7="","",IF(EB7="-","【-】","【"&amp;SUBSTITUTE(TEXT(EB7,"#,##0.00"),"-","△")&amp;"】"))</f>
        <v>【13.18】</v>
      </c>
      <c r="EC6" s="33">
        <f>IF(EC7="",NA(),EC7)</f>
        <v>0.82</v>
      </c>
      <c r="ED6" s="33">
        <f t="shared" ref="ED6:EL6" si="14">IF(ED7="",NA(),ED7)</f>
        <v>0.63</v>
      </c>
      <c r="EE6" s="33">
        <f t="shared" si="14"/>
        <v>0.81</v>
      </c>
      <c r="EF6" s="33">
        <f t="shared" si="14"/>
        <v>0.61</v>
      </c>
      <c r="EG6" s="33">
        <f t="shared" si="14"/>
        <v>0.75</v>
      </c>
      <c r="EH6" s="33">
        <f t="shared" si="14"/>
        <v>1.01</v>
      </c>
      <c r="EI6" s="33">
        <f t="shared" si="14"/>
        <v>0.88</v>
      </c>
      <c r="EJ6" s="33">
        <f t="shared" si="14"/>
        <v>0.85</v>
      </c>
      <c r="EK6" s="33">
        <f t="shared" si="14"/>
        <v>0.75</v>
      </c>
      <c r="EL6" s="33">
        <f t="shared" si="14"/>
        <v>0.95</v>
      </c>
      <c r="EM6" s="32" t="str">
        <f>IF(EM7="","",IF(EM7="-","【-】","【"&amp;SUBSTITUTE(TEXT(EM7,"#,##0.00"),"-","△")&amp;"】"))</f>
        <v>【0.85】</v>
      </c>
    </row>
    <row r="7" spans="1:143" s="34" customFormat="1">
      <c r="A7" s="26"/>
      <c r="B7" s="35">
        <v>2015</v>
      </c>
      <c r="C7" s="35">
        <v>442020</v>
      </c>
      <c r="D7" s="35">
        <v>46</v>
      </c>
      <c r="E7" s="35">
        <v>1</v>
      </c>
      <c r="F7" s="35">
        <v>0</v>
      </c>
      <c r="G7" s="35">
        <v>1</v>
      </c>
      <c r="H7" s="35" t="s">
        <v>93</v>
      </c>
      <c r="I7" s="35" t="s">
        <v>94</v>
      </c>
      <c r="J7" s="35" t="s">
        <v>95</v>
      </c>
      <c r="K7" s="35" t="s">
        <v>96</v>
      </c>
      <c r="L7" s="35" t="s">
        <v>97</v>
      </c>
      <c r="M7" s="36" t="s">
        <v>98</v>
      </c>
      <c r="N7" s="36">
        <v>70.040000000000006</v>
      </c>
      <c r="O7" s="36">
        <v>98.58</v>
      </c>
      <c r="P7" s="36">
        <v>2869</v>
      </c>
      <c r="Q7" s="36">
        <v>120658</v>
      </c>
      <c r="R7" s="36">
        <v>125.34</v>
      </c>
      <c r="S7" s="36">
        <v>962.65</v>
      </c>
      <c r="T7" s="36">
        <v>118236</v>
      </c>
      <c r="U7" s="36">
        <v>29.2</v>
      </c>
      <c r="V7" s="36">
        <v>4049.18</v>
      </c>
      <c r="W7" s="36">
        <v>115.07</v>
      </c>
      <c r="X7" s="36">
        <v>112.7</v>
      </c>
      <c r="Y7" s="36">
        <v>109.31</v>
      </c>
      <c r="Z7" s="36">
        <v>109.38</v>
      </c>
      <c r="AA7" s="36">
        <v>106.48</v>
      </c>
      <c r="AB7" s="36">
        <v>107.74</v>
      </c>
      <c r="AC7" s="36">
        <v>107.91</v>
      </c>
      <c r="AD7" s="36">
        <v>108.44</v>
      </c>
      <c r="AE7" s="36">
        <v>113.11</v>
      </c>
      <c r="AF7" s="36">
        <v>114</v>
      </c>
      <c r="AG7" s="36">
        <v>113.56</v>
      </c>
      <c r="AH7" s="36">
        <v>0</v>
      </c>
      <c r="AI7" s="36">
        <v>0</v>
      </c>
      <c r="AJ7" s="36">
        <v>0</v>
      </c>
      <c r="AK7" s="36">
        <v>0</v>
      </c>
      <c r="AL7" s="36">
        <v>0</v>
      </c>
      <c r="AM7" s="36">
        <v>0.45</v>
      </c>
      <c r="AN7" s="36">
        <v>0.57999999999999996</v>
      </c>
      <c r="AO7" s="36">
        <v>0.81</v>
      </c>
      <c r="AP7" s="36">
        <v>0</v>
      </c>
      <c r="AQ7" s="36">
        <v>0.03</v>
      </c>
      <c r="AR7" s="36">
        <v>0.87</v>
      </c>
      <c r="AS7" s="36">
        <v>648.37</v>
      </c>
      <c r="AT7" s="36">
        <v>599.73</v>
      </c>
      <c r="AU7" s="36">
        <v>526.73</v>
      </c>
      <c r="AV7" s="36">
        <v>226.29</v>
      </c>
      <c r="AW7" s="36">
        <v>253.47</v>
      </c>
      <c r="AX7" s="36">
        <v>608.24</v>
      </c>
      <c r="AY7" s="36">
        <v>633.30999999999995</v>
      </c>
      <c r="AZ7" s="36">
        <v>648.09</v>
      </c>
      <c r="BA7" s="36">
        <v>344.19</v>
      </c>
      <c r="BB7" s="36">
        <v>352.05</v>
      </c>
      <c r="BC7" s="36">
        <v>262.74</v>
      </c>
      <c r="BD7" s="36">
        <v>222.35</v>
      </c>
      <c r="BE7" s="36">
        <v>220.04</v>
      </c>
      <c r="BF7" s="36">
        <v>211.75</v>
      </c>
      <c r="BG7" s="36">
        <v>209.49</v>
      </c>
      <c r="BH7" s="36">
        <v>199.35</v>
      </c>
      <c r="BI7" s="36">
        <v>263.83999999999997</v>
      </c>
      <c r="BJ7" s="36">
        <v>257.41000000000003</v>
      </c>
      <c r="BK7" s="36">
        <v>253.86</v>
      </c>
      <c r="BL7" s="36">
        <v>252.09</v>
      </c>
      <c r="BM7" s="36">
        <v>250.76</v>
      </c>
      <c r="BN7" s="36">
        <v>276.38</v>
      </c>
      <c r="BO7" s="36">
        <v>109.57</v>
      </c>
      <c r="BP7" s="36">
        <v>107.85</v>
      </c>
      <c r="BQ7" s="36">
        <v>104.68</v>
      </c>
      <c r="BR7" s="36">
        <v>104.02</v>
      </c>
      <c r="BS7" s="36">
        <v>102.02</v>
      </c>
      <c r="BT7" s="36">
        <v>100.16</v>
      </c>
      <c r="BU7" s="36">
        <v>100.16</v>
      </c>
      <c r="BV7" s="36">
        <v>100.07</v>
      </c>
      <c r="BW7" s="36">
        <v>106.22</v>
      </c>
      <c r="BX7" s="36">
        <v>106.69</v>
      </c>
      <c r="BY7" s="36">
        <v>104.99</v>
      </c>
      <c r="BZ7" s="36">
        <v>147.18</v>
      </c>
      <c r="CA7" s="36">
        <v>149.1</v>
      </c>
      <c r="CB7" s="36">
        <v>154.22999999999999</v>
      </c>
      <c r="CC7" s="36">
        <v>155.03</v>
      </c>
      <c r="CD7" s="36">
        <v>158.08000000000001</v>
      </c>
      <c r="CE7" s="36">
        <v>166.38</v>
      </c>
      <c r="CF7" s="36">
        <v>166.17</v>
      </c>
      <c r="CG7" s="36">
        <v>164.93</v>
      </c>
      <c r="CH7" s="36">
        <v>155.22999999999999</v>
      </c>
      <c r="CI7" s="36">
        <v>154.91999999999999</v>
      </c>
      <c r="CJ7" s="36">
        <v>163.72</v>
      </c>
      <c r="CK7" s="36">
        <v>61.56</v>
      </c>
      <c r="CL7" s="36">
        <v>59.59</v>
      </c>
      <c r="CM7" s="36">
        <v>59.19</v>
      </c>
      <c r="CN7" s="36">
        <v>58.06</v>
      </c>
      <c r="CO7" s="36">
        <v>57.65</v>
      </c>
      <c r="CP7" s="36">
        <v>62.81</v>
      </c>
      <c r="CQ7" s="36">
        <v>62.5</v>
      </c>
      <c r="CR7" s="36">
        <v>62.45</v>
      </c>
      <c r="CS7" s="36">
        <v>62.12</v>
      </c>
      <c r="CT7" s="36">
        <v>62.26</v>
      </c>
      <c r="CU7" s="36">
        <v>59.76</v>
      </c>
      <c r="CV7" s="36">
        <v>85.73</v>
      </c>
      <c r="CW7" s="36">
        <v>86.77</v>
      </c>
      <c r="CX7" s="36">
        <v>86.81</v>
      </c>
      <c r="CY7" s="36">
        <v>85.82</v>
      </c>
      <c r="CZ7" s="36">
        <v>86.12</v>
      </c>
      <c r="DA7" s="36">
        <v>89.45</v>
      </c>
      <c r="DB7" s="36">
        <v>89.62</v>
      </c>
      <c r="DC7" s="36">
        <v>89.76</v>
      </c>
      <c r="DD7" s="36">
        <v>89.45</v>
      </c>
      <c r="DE7" s="36">
        <v>89.5</v>
      </c>
      <c r="DF7" s="36">
        <v>89.95</v>
      </c>
      <c r="DG7" s="36">
        <v>40.5</v>
      </c>
      <c r="DH7" s="36">
        <v>41.61</v>
      </c>
      <c r="DI7" s="36">
        <v>42.52</v>
      </c>
      <c r="DJ7" s="36">
        <v>42.93</v>
      </c>
      <c r="DK7" s="36">
        <v>44.44</v>
      </c>
      <c r="DL7" s="36">
        <v>39.159999999999997</v>
      </c>
      <c r="DM7" s="36">
        <v>40.21</v>
      </c>
      <c r="DN7" s="36">
        <v>41.12</v>
      </c>
      <c r="DO7" s="36">
        <v>44.91</v>
      </c>
      <c r="DP7" s="36">
        <v>45.89</v>
      </c>
      <c r="DQ7" s="36">
        <v>47.18</v>
      </c>
      <c r="DR7" s="36">
        <v>26.97</v>
      </c>
      <c r="DS7" s="36">
        <v>28.25</v>
      </c>
      <c r="DT7" s="36">
        <v>30.34</v>
      </c>
      <c r="DU7" s="36">
        <v>37.94</v>
      </c>
      <c r="DV7" s="36">
        <v>38.700000000000003</v>
      </c>
      <c r="DW7" s="36">
        <v>9.14</v>
      </c>
      <c r="DX7" s="36">
        <v>10.19</v>
      </c>
      <c r="DY7" s="36">
        <v>10.9</v>
      </c>
      <c r="DZ7" s="36">
        <v>12.03</v>
      </c>
      <c r="EA7" s="36">
        <v>13.14</v>
      </c>
      <c r="EB7" s="36">
        <v>13.18</v>
      </c>
      <c r="EC7" s="36">
        <v>0.82</v>
      </c>
      <c r="ED7" s="36">
        <v>0.63</v>
      </c>
      <c r="EE7" s="36">
        <v>0.81</v>
      </c>
      <c r="EF7" s="36">
        <v>0.61</v>
      </c>
      <c r="EG7" s="36">
        <v>0.75</v>
      </c>
      <c r="EH7" s="36">
        <v>1.01</v>
      </c>
      <c r="EI7" s="36">
        <v>0.88</v>
      </c>
      <c r="EJ7" s="36">
        <v>0.85</v>
      </c>
      <c r="EK7" s="36">
        <v>0.75</v>
      </c>
      <c r="EL7" s="36">
        <v>0.95</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oitapref</cp:lastModifiedBy>
  <cp:lastPrinted>2017-02-22T23:57:37Z</cp:lastPrinted>
  <dcterms:created xsi:type="dcterms:W3CDTF">2017-02-01T08:50:42Z</dcterms:created>
  <dcterms:modified xsi:type="dcterms:W3CDTF">2017-02-22T23:57:39Z</dcterms:modified>
  <cp:category/>
</cp:coreProperties>
</file>