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6.0.6\財政課\03財務\00庶務\000諸務\01財政事務照会回答関係書\H28\999999地方公営企業関係\290126【重要】公営企業に係る「経営比較分析表」の分析等について（依頼）\県回答\"/>
    </mc:Choice>
  </mc:AlternateContent>
  <workbookProtection workbookPassword="8649" lockStructure="1"/>
  <bookViews>
    <workbookView xWindow="0" yWindow="0" windowWidth="19200" windowHeight="1141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<sst xmlns="http://schemas.openxmlformats.org/spreadsheetml/2006/main" count="217" uniqueCount="107">
  <si>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</si>
  <si>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</si>
  <si>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</si>
  <si>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</si>
  <si>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</si>
  <si>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</si>
  <si>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</si>
  <si>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</si>
  <si>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</si>
  <si>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</si>
  <si>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</si>
  <si>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</si>
  <si>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</si>
  <si>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</si>
  <si>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</si>
  <si>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</si>
  <si>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</si>
  <si>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</si>
  <si>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</si>
  <si>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</si>
  <si>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</si>
  <si>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</si>
  <si>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</si>
  <si>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</si>
  <si>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</si>
  <si>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</si>
  <si>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</si>
  <si>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</si>
  <si>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</si>
  <si>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</si>
  <si>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</si>
  <si>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</si>
  <si>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</si>
  <si>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</si>
  <si>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</si>
  <si>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</si>
  <si>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</si>
  <si>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</si>
  <si>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</si>
  <si>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</si>
  <si>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</si>
  <si>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</si>
  <si>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</si>
  <si>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</si>
  <si>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</si>
  <si>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</si>
  <si>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</si>
  <si>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</si>
  <si>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</si>
  <si>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</si>
  <si>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</si>
  <si>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</si>
  <si>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</si>
  <si>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</si>
  <si>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</si>
  <si>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</si>
  <si>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</si>
  <si>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</si>
  <si>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</si>
  <si>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</si>
  <si>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</si>
  <si>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</si>
  <si>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</si>
  <si>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</si>
  <si>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</si>
  <si>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</si>
  <si>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</si>
  <si>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</si>
  <si>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</si>
  <si>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</si>
  <si>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</si>
  <si>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</si>
  <si>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</si>
  <si>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</si>
  <si>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</si>
  <si>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</si>
  <si>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</si>
  <si>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</si>
  <si>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</si>
  <si>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</si>
  <si>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</si>
  <si>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</si>
  <si>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</si>
  <si>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</si>
  <si>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</si>
  <si>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</si>
  <si>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</si>
  <si>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</si>
  <si>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</si>
  <si>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</si>
  <si>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</si>
  <si>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</si>
  <si>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</si>
  <si>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豊後高田市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</si>
  <si>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</si>
  <si>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</si>
  <si>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</si>
  <si>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</si>
  <si>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</si>
  <si>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</si>
  <si>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</si>
  <si>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</si>
  <si>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</si>
  <si>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</si>
  <si>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rFont val="ＭＳ ゴシック"/>
        <family val="3"/>
        <charset val="128"/>
      </rPr>
      <t>①経常収支比率</t>
    </r>
    <r>
      <rPr>
        <sz val="10"/>
        <rFont val="ＭＳ 明朝"/>
        <family val="1"/>
        <charset val="128"/>
      </rPr>
      <t xml:space="preserve">
　近年の老朽施設更新による減価償却費の増加や電算システム更新よるリース料等経常費用の増加に伴い、類似団体を下回っていたが、人員削減等の事務合理化によって回復してきています。
</t>
    </r>
    <r>
      <rPr>
        <sz val="10"/>
        <rFont val="ＭＳ ゴシック"/>
        <family val="3"/>
        <charset val="128"/>
      </rPr>
      <t>②累積欠損金比率</t>
    </r>
    <r>
      <rPr>
        <sz val="10"/>
        <rFont val="ＭＳ 明朝"/>
        <family val="1"/>
        <charset val="128"/>
      </rPr>
      <t xml:space="preserve">
　平成26年度新会計制度導入に伴う貸倒引当金の義務化に備え、25年度決算で不良債権処理の範囲を拡大し、一時的に欠損が発生しています。
</t>
    </r>
    <r>
      <rPr>
        <sz val="10"/>
        <rFont val="ＭＳ ゴシック"/>
        <family val="3"/>
        <charset val="128"/>
      </rPr>
      <t>③流動比率</t>
    </r>
    <r>
      <rPr>
        <sz val="10"/>
        <rFont val="ＭＳ 明朝"/>
        <family val="1"/>
        <charset val="128"/>
      </rPr>
      <t xml:space="preserve">
　工事請負代金等の現金支払が集中する年度末において、平成H23年度から24年度は、未払金が少なかったため、一時的に上昇したものです。
</t>
    </r>
    <r>
      <rPr>
        <sz val="10"/>
        <rFont val="ＭＳ ゴシック"/>
        <family val="3"/>
        <charset val="128"/>
      </rPr>
      <t>④企業債残高対給水収益比率</t>
    </r>
    <r>
      <rPr>
        <sz val="10"/>
        <rFont val="ＭＳ 明朝"/>
        <family val="1"/>
        <charset val="128"/>
      </rPr>
      <t xml:space="preserve">
　類似団体を下回っているものの、平成23年度からの浄水場・配水池耐震改修事業や簡易水道統合事業等によって、平成29年度まで増加傾向が続く見込みです。
</t>
    </r>
    <r>
      <rPr>
        <sz val="10"/>
        <rFont val="ＭＳ ゴシック"/>
        <family val="3"/>
        <charset val="128"/>
      </rPr>
      <t>⑤料金回収率</t>
    </r>
    <r>
      <rPr>
        <sz val="10"/>
        <rFont val="ＭＳ 明朝"/>
        <family val="1"/>
        <charset val="128"/>
      </rPr>
      <t xml:space="preserve">
　①経常収支比率と同様に、事務合理化による経常経費用の削減によって回復してきています。
</t>
    </r>
    <r>
      <rPr>
        <sz val="10"/>
        <rFont val="ＭＳ ゴシック"/>
        <family val="3"/>
        <charset val="128"/>
      </rPr>
      <t>⑥給水原価</t>
    </r>
    <r>
      <rPr>
        <sz val="10"/>
        <rFont val="ＭＳ 明朝"/>
        <family val="1"/>
        <charset val="128"/>
      </rPr>
      <t xml:space="preserve">
　水源が地下水のため、給水処理は滅菌消毒のみで、給水費用を低く抑えることができます。
</t>
    </r>
    <r>
      <rPr>
        <sz val="10"/>
        <rFont val="ＭＳ ゴシック"/>
        <family val="3"/>
        <charset val="128"/>
      </rPr>
      <t>⑦施設利用率</t>
    </r>
    <r>
      <rPr>
        <sz val="10"/>
        <rFont val="ＭＳ 明朝"/>
        <family val="1"/>
        <charset val="128"/>
      </rPr>
      <t xml:space="preserve">
　災害時の対応等一定程度の施設余力を保ちつつ、類似団体よりも高い水準を維持しています。
</t>
    </r>
    <r>
      <rPr>
        <sz val="10"/>
        <rFont val="ＭＳ ゴシック"/>
        <family val="3"/>
        <charset val="128"/>
      </rPr>
      <t>⑧有収率</t>
    </r>
    <r>
      <rPr>
        <sz val="10"/>
        <rFont val="ＭＳ 明朝"/>
        <family val="1"/>
        <charset val="128"/>
      </rPr>
      <t xml:space="preserve">
　経年管を計画的に更新しているので、老朽化による漏水（料金にならない水）は、類似団体よりも少ないと考えられます。</t>
    </r>
    <rPh sb="9" eb="11">
      <t>キンネン</t>
    </rPh>
    <rPh sb="12" eb="14">
      <t>ロウキュウ</t>
    </rPh>
    <rPh sb="14" eb="16">
      <t>シセツ</t>
    </rPh>
    <rPh sb="16" eb="18">
      <t>コウシン</t>
    </rPh>
    <rPh sb="21" eb="23">
      <t>ゲンカ</t>
    </rPh>
    <rPh sb="23" eb="25">
      <t>ショウキャク</t>
    </rPh>
    <rPh sb="25" eb="26">
      <t>ヒ</t>
    </rPh>
    <rPh sb="27" eb="29">
      <t>ゾウカ</t>
    </rPh>
    <rPh sb="30" eb="32">
      <t>デンサン</t>
    </rPh>
    <rPh sb="36" eb="38">
      <t>コウシン</t>
    </rPh>
    <rPh sb="43" eb="44">
      <t>リョウ</t>
    </rPh>
    <rPh sb="44" eb="45">
      <t>トウ</t>
    </rPh>
    <rPh sb="45" eb="47">
      <t>ケイジョウ</t>
    </rPh>
    <rPh sb="47" eb="49">
      <t>ヒヨウ</t>
    </rPh>
    <rPh sb="50" eb="52">
      <t>ゾウカ</t>
    </rPh>
    <rPh sb="53" eb="54">
      <t>トモナ</t>
    </rPh>
    <rPh sb="69" eb="71">
      <t>ジンイン</t>
    </rPh>
    <rPh sb="71" eb="73">
      <t>サクゲン</t>
    </rPh>
    <rPh sb="73" eb="74">
      <t>トウ</t>
    </rPh>
    <rPh sb="105" eb="107">
      <t>ヘイセイ</t>
    </rPh>
    <rPh sb="109" eb="110">
      <t>ネン</t>
    </rPh>
    <rPh sb="110" eb="111">
      <t>ド</t>
    </rPh>
    <rPh sb="111" eb="112">
      <t>シン</t>
    </rPh>
    <rPh sb="112" eb="114">
      <t>カイケイ</t>
    </rPh>
    <rPh sb="114" eb="116">
      <t>セイド</t>
    </rPh>
    <rPh sb="116" eb="118">
      <t>ドウニュウ</t>
    </rPh>
    <rPh sb="119" eb="120">
      <t>トモナ</t>
    </rPh>
    <rPh sb="121" eb="123">
      <t>カシダオレ</t>
    </rPh>
    <rPh sb="123" eb="125">
      <t>ヒキアテ</t>
    </rPh>
    <rPh sb="125" eb="126">
      <t>キン</t>
    </rPh>
    <rPh sb="127" eb="130">
      <t>ギムカ</t>
    </rPh>
    <rPh sb="131" eb="132">
      <t>ソナ</t>
    </rPh>
    <rPh sb="136" eb="138">
      <t>ネンド</t>
    </rPh>
    <rPh sb="138" eb="140">
      <t>ケッサン</t>
    </rPh>
    <rPh sb="145" eb="147">
      <t>ショリ</t>
    </rPh>
    <rPh sb="148" eb="150">
      <t>ハンイ</t>
    </rPh>
    <rPh sb="151" eb="153">
      <t>カクダイ</t>
    </rPh>
    <rPh sb="159" eb="161">
      <t>ケッソン</t>
    </rPh>
    <rPh sb="186" eb="188">
      <t>ゲンキン</t>
    </rPh>
    <rPh sb="188" eb="190">
      <t>シハラ</t>
    </rPh>
    <rPh sb="191" eb="193">
      <t>シュウチュウ</t>
    </rPh>
    <rPh sb="195" eb="198">
      <t>ネンドマツ</t>
    </rPh>
    <rPh sb="218" eb="219">
      <t>ミ</t>
    </rPh>
    <rPh sb="220" eb="221">
      <t>キン</t>
    </rPh>
    <rPh sb="259" eb="261">
      <t>ルイジ</t>
    </rPh>
    <rPh sb="261" eb="263">
      <t>ダンタイ</t>
    </rPh>
    <rPh sb="264" eb="266">
      <t>シタマワ</t>
    </rPh>
    <rPh sb="294" eb="296">
      <t>ジギョウ</t>
    </rPh>
    <rPh sb="297" eb="299">
      <t>カンイ</t>
    </rPh>
    <rPh sb="299" eb="301">
      <t>スイドウ</t>
    </rPh>
    <rPh sb="301" eb="303">
      <t>トウゴウ</t>
    </rPh>
    <rPh sb="303" eb="305">
      <t>ジギョウ</t>
    </rPh>
    <rPh sb="305" eb="306">
      <t>トウ</t>
    </rPh>
    <rPh sb="311" eb="313">
      <t>ヘイセイ</t>
    </rPh>
    <rPh sb="315" eb="317">
      <t>ネンド</t>
    </rPh>
    <rPh sb="321" eb="323">
      <t>ケイコウ</t>
    </rPh>
    <rPh sb="324" eb="325">
      <t>ツヅ</t>
    </rPh>
    <rPh sb="326" eb="328">
      <t>ミコ</t>
    </rPh>
    <rPh sb="342" eb="344">
      <t>ケイジョウ</t>
    </rPh>
    <rPh sb="344" eb="346">
      <t>シュウシ</t>
    </rPh>
    <rPh sb="346" eb="348">
      <t>ヒリツ</t>
    </rPh>
    <rPh sb="349" eb="351">
      <t>ドウヨウ</t>
    </rPh>
    <rPh sb="361" eb="363">
      <t>ケイジョウ</t>
    </rPh>
    <rPh sb="367" eb="369">
      <t>サクゲン</t>
    </rPh>
    <rPh sb="391" eb="393">
      <t>スイゲン</t>
    </rPh>
    <rPh sb="394" eb="397">
      <t>チカスイ</t>
    </rPh>
    <rPh sb="414" eb="416">
      <t>キュウスイ</t>
    </rPh>
    <rPh sb="416" eb="418">
      <t>ヒヨウ</t>
    </rPh>
    <rPh sb="419" eb="420">
      <t>ヒク</t>
    </rPh>
    <rPh sb="421" eb="422">
      <t>オサ</t>
    </rPh>
    <rPh sb="441" eb="443">
      <t>サイガイ</t>
    </rPh>
    <rPh sb="443" eb="444">
      <t>ジ</t>
    </rPh>
    <rPh sb="445" eb="447">
      <t>タイオウ</t>
    </rPh>
    <rPh sb="447" eb="448">
      <t>トウ</t>
    </rPh>
    <rPh sb="448" eb="450">
      <t>イッテイ</t>
    </rPh>
    <rPh sb="450" eb="452">
      <t>テイド</t>
    </rPh>
    <rPh sb="453" eb="455">
      <t>シセツ</t>
    </rPh>
    <rPh sb="455" eb="457">
      <t>ヨリョク</t>
    </rPh>
    <rPh sb="458" eb="459">
      <t>タモ</t>
    </rPh>
    <rPh sb="475" eb="477">
      <t>イジ</t>
    </rPh>
    <phoneticPr fontId="4"/>
  </si>
  <si>
    <r>
      <rPr>
        <sz val="10"/>
        <color theme="1"/>
        <rFont val="ＭＳ ゴシック"/>
        <family val="3"/>
        <charset val="128"/>
      </rPr>
      <t>①有形固定資産減価償却率</t>
    </r>
    <r>
      <rPr>
        <sz val="10"/>
        <color theme="1"/>
        <rFont val="ＭＳ 明朝"/>
        <family val="1"/>
        <charset val="128"/>
      </rPr>
      <t xml:space="preserve">
　計画的な施設の整備と更新によって、ほぼ一定の水準を保っています。
</t>
    </r>
    <r>
      <rPr>
        <sz val="10"/>
        <color theme="1"/>
        <rFont val="ＭＳ ゴシック"/>
        <family val="3"/>
        <charset val="128"/>
      </rPr>
      <t>②管路経年化率
（訂正：</t>
    </r>
    <r>
      <rPr>
        <sz val="10"/>
        <color theme="1"/>
        <rFont val="ＭＳ 明朝"/>
        <family val="1"/>
        <charset val="128"/>
      </rPr>
      <t>9.24km/118.73km×100=7.78%</t>
    </r>
    <r>
      <rPr>
        <sz val="10"/>
        <color theme="1"/>
        <rFont val="ＭＳ ゴシック"/>
        <family val="3"/>
        <charset val="128"/>
      </rPr>
      <t>）</t>
    </r>
    <r>
      <rPr>
        <sz val="10"/>
        <color theme="1"/>
        <rFont val="ＭＳ 明朝"/>
        <family val="1"/>
        <charset val="128"/>
      </rPr>
      <t xml:space="preserve">
　H27年度の経年化率の急増は、管路総延長の約5パーセントを占めるS50年度布設分（第6次給水拡張事業）が耐用年数を迎え、管路更新延長を大きく上回ったことによるものです。
</t>
    </r>
    <r>
      <rPr>
        <sz val="10"/>
        <color theme="1"/>
        <rFont val="ＭＳ ゴシック"/>
        <family val="3"/>
        <charset val="128"/>
      </rPr>
      <t>③管路更新率
（訂正：</t>
    </r>
    <r>
      <rPr>
        <sz val="10"/>
        <color theme="1"/>
        <rFont val="ＭＳ 明朝"/>
        <family val="1"/>
        <charset val="128"/>
      </rPr>
      <t>1.70km/118.73km</t>
    </r>
    <r>
      <rPr>
        <sz val="10"/>
        <color theme="1"/>
        <rFont val="ＭＳ ゴシック"/>
        <family val="3"/>
        <charset val="128"/>
      </rPr>
      <t>×</t>
    </r>
    <r>
      <rPr>
        <sz val="10"/>
        <color theme="1"/>
        <rFont val="ＭＳ 明朝"/>
        <family val="1"/>
        <charset val="128"/>
      </rPr>
      <t>100=1.43%</t>
    </r>
    <r>
      <rPr>
        <sz val="10"/>
        <color theme="1"/>
        <rFont val="ＭＳ ゴシック"/>
        <family val="3"/>
        <charset val="128"/>
      </rPr>
      <t>）</t>
    </r>
    <r>
      <rPr>
        <sz val="10"/>
        <color theme="1"/>
        <rFont val="ＭＳ 明朝"/>
        <family val="1"/>
        <charset val="128"/>
      </rPr>
      <t xml:space="preserve">
　H27年度は、類似団体と同様に経年管の増加に伴い、管路更新率が上昇していますが、本市は計画的管路更新による固定費の平準化を図っており、当該年度は類似団体を下回りました。</t>
    </r>
    <rPh sb="56" eb="58">
      <t>テイセイ</t>
    </rPh>
    <rPh sb="90" eb="92">
      <t>ネンド</t>
    </rPh>
    <rPh sb="93" eb="96">
      <t>ケイネンカ</t>
    </rPh>
    <rPh sb="96" eb="97">
      <t>リツ</t>
    </rPh>
    <rPh sb="98" eb="100">
      <t>キュウゾウ</t>
    </rPh>
    <rPh sb="122" eb="123">
      <t>ネン</t>
    </rPh>
    <rPh sb="123" eb="124">
      <t>ド</t>
    </rPh>
    <rPh sb="124" eb="126">
      <t>フセツ</t>
    </rPh>
    <rPh sb="126" eb="127">
      <t>ブン</t>
    </rPh>
    <rPh sb="147" eb="149">
      <t>カンロ</t>
    </rPh>
    <rPh sb="149" eb="151">
      <t>コウシン</t>
    </rPh>
    <rPh sb="151" eb="153">
      <t>エンチョウ</t>
    </rPh>
    <rPh sb="154" eb="155">
      <t>オオ</t>
    </rPh>
    <rPh sb="157" eb="159">
      <t>ウワマワ</t>
    </rPh>
    <rPh sb="218" eb="220">
      <t>ルイジ</t>
    </rPh>
    <rPh sb="220" eb="222">
      <t>ダンタイ</t>
    </rPh>
    <rPh sb="223" eb="225">
      <t>ドウヨウ</t>
    </rPh>
    <rPh sb="226" eb="228">
      <t>ケイネン</t>
    </rPh>
    <rPh sb="228" eb="229">
      <t>カン</t>
    </rPh>
    <rPh sb="230" eb="232">
      <t>ゾウカ</t>
    </rPh>
    <rPh sb="233" eb="234">
      <t>トモナ</t>
    </rPh>
    <rPh sb="236" eb="238">
      <t>カンロ</t>
    </rPh>
    <rPh sb="238" eb="240">
      <t>コウシン</t>
    </rPh>
    <rPh sb="240" eb="241">
      <t>リツ</t>
    </rPh>
    <rPh sb="242" eb="244">
      <t>ジョウショウ</t>
    </rPh>
    <rPh sb="251" eb="253">
      <t>ホンシ</t>
    </rPh>
    <rPh sb="254" eb="257">
      <t>ケイカクテキ</t>
    </rPh>
    <rPh sb="257" eb="259">
      <t>カンロ</t>
    </rPh>
    <rPh sb="259" eb="261">
      <t>コウシン</t>
    </rPh>
    <rPh sb="264" eb="266">
      <t>コテイ</t>
    </rPh>
    <rPh sb="268" eb="271">
      <t>ヘイジュンカ</t>
    </rPh>
    <rPh sb="272" eb="273">
      <t>ハカ</t>
    </rPh>
    <rPh sb="288" eb="290">
      <t>シタマワ</t>
    </rPh>
    <phoneticPr fontId="4"/>
  </si>
  <si>
    <t>　現在、豊後高田市水道ビジョン（計画期間：平成21年度から40年度）及び第9次水道事業拡張計画（計画期間：平成21年度から32年度）に基づき、計画的な施設の整備と更新を実施し、経常費用の抑制と固定費の平準化、及び大規模な施設改修事業等に備えた財源確保に努めています。
　その成果として、類似団体よりも高い施設利用効率と低いコスト構造によって健全な収益性を維持し、経営の安定を保っています。
　また、公営企業である水道事業は独立採算が原則であり、今後も能率的な経営と適正な料金水準を維持することが重要です。
　しかしながら、近年の人口減少に伴って料金収入は減少傾向にあり、経年化施設の更新費用を賄うための安定財源の確保が喫緊の課題となっており、給水区域内の未普及解消や給水区域隣接地への給水拡大等新たな収益増加策を検討する必要があります。</t>
    <rPh sb="93" eb="95">
      <t>ヨクセイ</t>
    </rPh>
    <rPh sb="96" eb="99">
      <t>コテイヒ</t>
    </rPh>
    <rPh sb="104" eb="105">
      <t>オヨ</t>
    </rPh>
    <rPh sb="287" eb="288">
      <t>カ</t>
    </rPh>
    <rPh sb="321" eb="323">
      <t>キュウスイ</t>
    </rPh>
    <rPh sb="323" eb="326">
      <t>クイキナイ</t>
    </rPh>
    <rPh sb="327" eb="330">
      <t>ミフキュウ</t>
    </rPh>
    <rPh sb="330" eb="332">
      <t>カイショウ</t>
    </rPh>
    <rPh sb="333" eb="335">
      <t>キュウスイ</t>
    </rPh>
    <rPh sb="335" eb="337">
      <t>クイキ</t>
    </rPh>
    <rPh sb="337" eb="340">
      <t>リンセツチ</t>
    </rPh>
    <rPh sb="342" eb="344">
      <t>キュウスイ</t>
    </rPh>
    <rPh sb="344" eb="346">
      <t>カクダイ</t>
    </rPh>
    <rPh sb="346" eb="347">
      <t>トウ</t>
    </rPh>
    <rPh sb="347" eb="348">
      <t>アラ</t>
    </rPh>
    <rPh sb="350" eb="352">
      <t>シュウエキ</t>
    </rPh>
    <rPh sb="352" eb="354">
      <t>ゾウカ</t>
    </rPh>
    <rPh sb="354" eb="355">
      <t>サク</t>
    </rPh>
    <rPh sb="356" eb="358">
      <t>ケントウ</t>
    </rPh>
    <rPh sb="360" eb="3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</si>
</sst>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明朝"/>
      <family val="1"/>
      <charset val="128"/>
    </font>
    <font>
      <sz val="10"/>
      <name val="ＭＳ ゴシック"/>
      <family val="3"/>
      <charset val="128"/>
    </font>
    <font>
      <sz val="10"/>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vertical="top" wrapText="1"/>
      <protection locked="0"/>
    </xf>
    <xf numFmtId="0" fontId="22" fillId="0" borderId="0" xfId="0" applyFont="1" applyBorder="1" applyAlignment="1" applyProtection="1">
      <alignment vertical="top" wrapText="1"/>
      <protection locked="0"/>
    </xf>
    <xf numFmtId="0" fontId="22" fillId="0" borderId="10" xfId="0" applyFont="1" applyBorder="1" applyAlignment="1" applyProtection="1">
      <alignment vertical="top" wrapText="1"/>
      <protection locked="0"/>
    </xf>
    <xf numFmtId="0" fontId="24" fillId="0" borderId="9"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1.1499999999999999</c:v>
                </c:pt>
                <c:pt idx="1">
                  <c:v>0.48</c:v>
                </c:pt>
                <c:pt idx="2">
                  <c:v>0.99</c:v>
                </c:pt>
                <c:pt idx="3">
                  <c:v>1.1399999999999999</c:v>
                </c:pt>
                <c:pt idx="4" formatCode="#,##0.00;&quot;△&quot;#,##0.00">
                  <c:v>0</c:v>
                </c:pt>
              </c:numCache>
            </c:numRef>
          </c:val>
          <c:extLst>
            <c:ext xmlns:c16="http://schemas.microsoft.com/office/drawing/2014/chart" uri="{C3380CC4-5D6E-409C-BE32-E72D297353CC}">
              <c16:uniqueId val="{00000000-4AAD-40C8-98DA-3F5AB78DBF01}"/>
            </c:ext>
          </c:extLst>
        </c:ser>
        <c:dLbls>
          <c:showLegendKey val="0"/>
          <c:showVal val="0"/>
          <c:showCatName val="0"/>
          <c:showSerName val="0"/>
          <c:showPercent val="0"/>
          <c:showBubbleSize val="0"/>
        </c:dLbls>
        <c:gapWidth val="150"/>
        <c:axId val="153297664"/>
        <c:axId val="1532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extLst>
            <c:ext xmlns:c16="http://schemas.microsoft.com/office/drawing/2014/chart" uri="{C3380CC4-5D6E-409C-BE32-E72D297353CC}">
              <c16:uniqueId val="{00000001-4AAD-40C8-98DA-3F5AB78DBF01}"/>
            </c:ext>
          </c:extLst>
        </c:ser>
        <c:dLbls>
          <c:showLegendKey val="0"/>
          <c:showVal val="0"/>
          <c:showCatName val="0"/>
          <c:showSerName val="0"/>
          <c:showPercent val="0"/>
          <c:showBubbleSize val="0"/>
        </c:dLbls>
        <c:marker val="1"/>
        <c:smooth val="0"/>
        <c:axId val="153297664"/>
        <c:axId val="153299584"/>
      </c:lineChart>
      <c:dateAx>
        <c:axId val="153297664"/>
        <c:scaling>
          <c:orientation val="minMax"/>
        </c:scaling>
        <c:delete val="1"/>
        <c:axPos val="b"/>
        <c:numFmt formatCode="ge" sourceLinked="1"/>
        <c:majorTickMark val="none"/>
        <c:minorTickMark val="none"/>
        <c:tickLblPos val="none"/>
        <c:crossAx val="153299584"/>
        <c:crosses val="autoZero"/>
        <c:auto val="1"/>
        <c:lblOffset val="100"/>
        <c:baseTimeUnit val="years"/>
      </c:dateAx>
      <c:valAx>
        <c:axId val="1532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65.069999999999993</c:v>
                </c:pt>
                <c:pt idx="1">
                  <c:v>63.74</c:v>
                </c:pt>
                <c:pt idx="2">
                  <c:v>62.36</c:v>
                </c:pt>
                <c:pt idx="3">
                  <c:v>61.83</c:v>
                </c:pt>
                <c:pt idx="4">
                  <c:v>62.52</c:v>
                </c:pt>
              </c:numCache>
            </c:numRef>
          </c:val>
          <c:extLst>
            <c:ext xmlns:c16="http://schemas.microsoft.com/office/drawing/2014/chart" uri="{C3380CC4-5D6E-409C-BE32-E72D297353CC}">
              <c16:uniqueId val="{00000000-4B1E-4DA4-9595-D10B7228A500}"/>
            </c:ext>
          </c:extLst>
        </c:ser>
        <c:dLbls>
          <c:showLegendKey val="0"/>
          <c:showVal val="0"/>
          <c:showCatName val="0"/>
          <c:showSerName val="0"/>
          <c:showPercent val="0"/>
          <c:showBubbleSize val="0"/>
        </c:dLbls>
        <c:gapWidth val="150"/>
        <c:axId val="153749376"/>
        <c:axId val="1537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extLst>
            <c:ext xmlns:c16="http://schemas.microsoft.com/office/drawing/2014/chart" uri="{C3380CC4-5D6E-409C-BE32-E72D297353CC}">
              <c16:uniqueId val="{00000001-4B1E-4DA4-9595-D10B7228A500}"/>
            </c:ext>
          </c:extLst>
        </c:ser>
        <c:dLbls>
          <c:showLegendKey val="0"/>
          <c:showVal val="0"/>
          <c:showCatName val="0"/>
          <c:showSerName val="0"/>
          <c:showPercent val="0"/>
          <c:showBubbleSize val="0"/>
        </c:dLbls>
        <c:marker val="1"/>
        <c:smooth val="0"/>
        <c:axId val="153749376"/>
        <c:axId val="153755648"/>
      </c:lineChart>
      <c:dateAx>
        <c:axId val="153749376"/>
        <c:scaling>
          <c:orientation val="minMax"/>
        </c:scaling>
        <c:delete val="1"/>
        <c:axPos val="b"/>
        <c:numFmt formatCode="ge" sourceLinked="1"/>
        <c:majorTickMark val="none"/>
        <c:minorTickMark val="none"/>
        <c:tickLblPos val="none"/>
        <c:crossAx val="153755648"/>
        <c:crosses val="autoZero"/>
        <c:auto val="1"/>
        <c:lblOffset val="100"/>
        <c:baseTimeUnit val="years"/>
      </c:dateAx>
      <c:valAx>
        <c:axId val="1537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c:v>
                </c:pt>
                <c:pt idx="1">
                  <c:v>91.04</c:v>
                </c:pt>
                <c:pt idx="2">
                  <c:v>91.35</c:v>
                </c:pt>
                <c:pt idx="3">
                  <c:v>91.8</c:v>
                </c:pt>
                <c:pt idx="4">
                  <c:v>90.15</c:v>
                </c:pt>
              </c:numCache>
            </c:numRef>
          </c:val>
          <c:extLst>
            <c:ext xmlns:c16="http://schemas.microsoft.com/office/drawing/2014/chart" uri="{C3380CC4-5D6E-409C-BE32-E72D297353CC}">
              <c16:uniqueId val="{00000000-C2F8-4B55-9933-9723C43EE625}"/>
            </c:ext>
          </c:extLst>
        </c:ser>
        <c:dLbls>
          <c:showLegendKey val="0"/>
          <c:showVal val="0"/>
          <c:showCatName val="0"/>
          <c:showSerName val="0"/>
          <c:showPercent val="0"/>
          <c:showBubbleSize val="0"/>
        </c:dLbls>
        <c:gapWidth val="150"/>
        <c:axId val="153892352"/>
        <c:axId val="153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extLst>
            <c:ext xmlns:c16="http://schemas.microsoft.com/office/drawing/2014/chart" uri="{C3380CC4-5D6E-409C-BE32-E72D297353CC}">
              <c16:uniqueId val="{00000001-C2F8-4B55-9933-9723C43EE625}"/>
            </c:ext>
          </c:extLst>
        </c:ser>
        <c:dLbls>
          <c:showLegendKey val="0"/>
          <c:showVal val="0"/>
          <c:showCatName val="0"/>
          <c:showSerName val="0"/>
          <c:showPercent val="0"/>
          <c:showBubbleSize val="0"/>
        </c:dLbls>
        <c:marker val="1"/>
        <c:smooth val="0"/>
        <c:axId val="153892352"/>
        <c:axId val="153894272"/>
      </c:lineChart>
      <c:dateAx>
        <c:axId val="153892352"/>
        <c:scaling>
          <c:orientation val="minMax"/>
        </c:scaling>
        <c:delete val="1"/>
        <c:axPos val="b"/>
        <c:numFmt formatCode="ge" sourceLinked="1"/>
        <c:majorTickMark val="none"/>
        <c:minorTickMark val="none"/>
        <c:tickLblPos val="none"/>
        <c:crossAx val="153894272"/>
        <c:crosses val="autoZero"/>
        <c:auto val="1"/>
        <c:lblOffset val="100"/>
        <c:baseTimeUnit val="years"/>
      </c:dateAx>
      <c:valAx>
        <c:axId val="1538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119.74</c:v>
                </c:pt>
                <c:pt idx="1">
                  <c:v>111.2</c:v>
                </c:pt>
                <c:pt idx="2">
                  <c:v>102.03</c:v>
                </c:pt>
                <c:pt idx="3">
                  <c:v>107.64</c:v>
                </c:pt>
                <c:pt idx="4">
                  <c:v>113.48</c:v>
                </c:pt>
              </c:numCache>
            </c:numRef>
          </c:val>
          <c:extLst>
            <c:ext xmlns:c16="http://schemas.microsoft.com/office/drawing/2014/chart" uri="{C3380CC4-5D6E-409C-BE32-E72D297353CC}">
              <c16:uniqueId val="{00000000-233F-42D1-93AF-F40860029FA8}"/>
            </c:ext>
          </c:extLst>
        </c:ser>
        <c:dLbls>
          <c:showLegendKey val="0"/>
          <c:showVal val="0"/>
          <c:showCatName val="0"/>
          <c:showSerName val="0"/>
          <c:showPercent val="0"/>
          <c:showBubbleSize val="0"/>
        </c:dLbls>
        <c:gapWidth val="150"/>
        <c:axId val="153305472"/>
        <c:axId val="1533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extLst>
            <c:ext xmlns:c16="http://schemas.microsoft.com/office/drawing/2014/chart" uri="{C3380CC4-5D6E-409C-BE32-E72D297353CC}">
              <c16:uniqueId val="{00000001-233F-42D1-93AF-F40860029FA8}"/>
            </c:ext>
          </c:extLst>
        </c:ser>
        <c:dLbls>
          <c:showLegendKey val="0"/>
          <c:showVal val="0"/>
          <c:showCatName val="0"/>
          <c:showSerName val="0"/>
          <c:showPercent val="0"/>
          <c:showBubbleSize val="0"/>
        </c:dLbls>
        <c:marker val="1"/>
        <c:smooth val="0"/>
        <c:axId val="153305472"/>
        <c:axId val="153307392"/>
      </c:lineChart>
      <c:dateAx>
        <c:axId val="153305472"/>
        <c:scaling>
          <c:orientation val="minMax"/>
        </c:scaling>
        <c:delete val="1"/>
        <c:axPos val="b"/>
        <c:numFmt formatCode="ge" sourceLinked="1"/>
        <c:majorTickMark val="none"/>
        <c:minorTickMark val="none"/>
        <c:tickLblPos val="none"/>
        <c:crossAx val="153307392"/>
        <c:crosses val="autoZero"/>
        <c:auto val="1"/>
        <c:lblOffset val="100"/>
        <c:baseTimeUnit val="years"/>
      </c:dateAx>
      <c:valAx>
        <c:axId val="15330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37.94</c:v>
                </c:pt>
                <c:pt idx="1">
                  <c:v>37.130000000000003</c:v>
                </c:pt>
                <c:pt idx="2">
                  <c:v>37.380000000000003</c:v>
                </c:pt>
                <c:pt idx="3">
                  <c:v>37.24</c:v>
                </c:pt>
                <c:pt idx="4">
                  <c:v>38.79</c:v>
                </c:pt>
              </c:numCache>
            </c:numRef>
          </c:val>
          <c:extLst>
            <c:ext xmlns:c16="http://schemas.microsoft.com/office/drawing/2014/chart" uri="{C3380CC4-5D6E-409C-BE32-E72D297353CC}">
              <c16:uniqueId val="{00000000-636D-4CBB-9A1F-67A159717D29}"/>
            </c:ext>
          </c:extLst>
        </c:ser>
        <c:dLbls>
          <c:showLegendKey val="0"/>
          <c:showVal val="0"/>
          <c:showCatName val="0"/>
          <c:showSerName val="0"/>
          <c:showPercent val="0"/>
          <c:showBubbleSize val="0"/>
        </c:dLbls>
        <c:gapWidth val="150"/>
        <c:axId val="153358336"/>
        <c:axId val="1533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extLst>
            <c:ext xmlns:c16="http://schemas.microsoft.com/office/drawing/2014/chart" uri="{C3380CC4-5D6E-409C-BE32-E72D297353CC}">
              <c16:uniqueId val="{00000001-636D-4CBB-9A1F-67A159717D29}"/>
            </c:ext>
          </c:extLst>
        </c:ser>
        <c:dLbls>
          <c:showLegendKey val="0"/>
          <c:showVal val="0"/>
          <c:showCatName val="0"/>
          <c:showSerName val="0"/>
          <c:showPercent val="0"/>
          <c:showBubbleSize val="0"/>
        </c:dLbls>
        <c:marker val="1"/>
        <c:smooth val="0"/>
        <c:axId val="153358336"/>
        <c:axId val="153360256"/>
      </c:lineChart>
      <c:dateAx>
        <c:axId val="153358336"/>
        <c:scaling>
          <c:orientation val="minMax"/>
        </c:scaling>
        <c:delete val="1"/>
        <c:axPos val="b"/>
        <c:numFmt formatCode="ge" sourceLinked="1"/>
        <c:majorTickMark val="none"/>
        <c:minorTickMark val="none"/>
        <c:tickLblPos val="none"/>
        <c:crossAx val="153360256"/>
        <c:crosses val="autoZero"/>
        <c:auto val="1"/>
        <c:lblOffset val="100"/>
        <c:baseTimeUnit val="years"/>
      </c:dateAx>
      <c:valAx>
        <c:axId val="1533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2.4300000000000002</c:v>
                </c:pt>
                <c:pt idx="1">
                  <c:v>2.4300000000000002</c:v>
                </c:pt>
                <c:pt idx="2">
                  <c:v>2.48</c:v>
                </c:pt>
                <c:pt idx="3">
                  <c:v>2.84</c:v>
                </c:pt>
                <c:pt idx="4" formatCode="#,##0.00;&quot;△&quot;#,##0.00">
                  <c:v>0</c:v>
                </c:pt>
              </c:numCache>
            </c:numRef>
          </c:val>
          <c:extLst>
            <c:ext xmlns:c16="http://schemas.microsoft.com/office/drawing/2014/chart" uri="{C3380CC4-5D6E-409C-BE32-E72D297353CC}">
              <c16:uniqueId val="{00000000-44EA-424A-97A9-2E971FEE7479}"/>
            </c:ext>
          </c:extLst>
        </c:ser>
        <c:dLbls>
          <c:showLegendKey val="0"/>
          <c:showVal val="0"/>
          <c:showCatName val="0"/>
          <c:showSerName val="0"/>
          <c:showPercent val="0"/>
          <c:showBubbleSize val="0"/>
        </c:dLbls>
        <c:gapWidth val="150"/>
        <c:axId val="153390464"/>
        <c:axId val="1533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extLst>
            <c:ext xmlns:c16="http://schemas.microsoft.com/office/drawing/2014/chart" uri="{C3380CC4-5D6E-409C-BE32-E72D297353CC}">
              <c16:uniqueId val="{00000001-44EA-424A-97A9-2E971FEE7479}"/>
            </c:ext>
          </c:extLst>
        </c:ser>
        <c:dLbls>
          <c:showLegendKey val="0"/>
          <c:showVal val="0"/>
          <c:showCatName val="0"/>
          <c:showSerName val="0"/>
          <c:showPercent val="0"/>
          <c:showBubbleSize val="0"/>
        </c:dLbls>
        <c:marker val="1"/>
        <c:smooth val="0"/>
        <c:axId val="153390464"/>
        <c:axId val="153392640"/>
      </c:lineChart>
      <c:dateAx>
        <c:axId val="153390464"/>
        <c:scaling>
          <c:orientation val="minMax"/>
        </c:scaling>
        <c:delete val="1"/>
        <c:axPos val="b"/>
        <c:numFmt formatCode="ge" sourceLinked="1"/>
        <c:majorTickMark val="none"/>
        <c:minorTickMark val="none"/>
        <c:tickLblPos val="none"/>
        <c:crossAx val="153392640"/>
        <c:crosses val="autoZero"/>
        <c:auto val="1"/>
        <c:lblOffset val="100"/>
        <c:baseTimeUnit val="years"/>
      </c:dateAx>
      <c:valAx>
        <c:axId val="1533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1.26</c:v>
                </c:pt>
                <c:pt idx="3">
                  <c:v>0</c:v>
                </c:pt>
                <c:pt idx="4">
                  <c:v>0</c:v>
                </c:pt>
              </c:numCache>
            </c:numRef>
          </c:val>
          <c:extLst>
            <c:ext xmlns:c16="http://schemas.microsoft.com/office/drawing/2014/chart" uri="{C3380CC4-5D6E-409C-BE32-E72D297353CC}">
              <c16:uniqueId val="{00000000-94F2-4E77-AEC0-C09C8FF6618D}"/>
            </c:ext>
          </c:extLst>
        </c:ser>
        <c:dLbls>
          <c:showLegendKey val="0"/>
          <c:showVal val="0"/>
          <c:showCatName val="0"/>
          <c:showSerName val="0"/>
          <c:showPercent val="0"/>
          <c:showBubbleSize val="0"/>
        </c:dLbls>
        <c:gapWidth val="150"/>
        <c:axId val="153386368"/>
        <c:axId val="1535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extLst>
            <c:ext xmlns:c16="http://schemas.microsoft.com/office/drawing/2014/chart" uri="{C3380CC4-5D6E-409C-BE32-E72D297353CC}">
              <c16:uniqueId val="{00000001-94F2-4E77-AEC0-C09C8FF6618D}"/>
            </c:ext>
          </c:extLst>
        </c:ser>
        <c:dLbls>
          <c:showLegendKey val="0"/>
          <c:showVal val="0"/>
          <c:showCatName val="0"/>
          <c:showSerName val="0"/>
          <c:showPercent val="0"/>
          <c:showBubbleSize val="0"/>
        </c:dLbls>
        <c:marker val="1"/>
        <c:smooth val="0"/>
        <c:axId val="153386368"/>
        <c:axId val="153572864"/>
      </c:lineChart>
      <c:dateAx>
        <c:axId val="153386368"/>
        <c:scaling>
          <c:orientation val="minMax"/>
        </c:scaling>
        <c:delete val="1"/>
        <c:axPos val="b"/>
        <c:numFmt formatCode="ge" sourceLinked="1"/>
        <c:majorTickMark val="none"/>
        <c:minorTickMark val="none"/>
        <c:tickLblPos val="none"/>
        <c:crossAx val="153572864"/>
        <c:crosses val="autoZero"/>
        <c:auto val="1"/>
        <c:lblOffset val="100"/>
        <c:baseTimeUnit val="years"/>
      </c:dateAx>
      <c:valAx>
        <c:axId val="15357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11392.75</c:v>
                </c:pt>
                <c:pt idx="1">
                  <c:v>5585.99</c:v>
                </c:pt>
                <c:pt idx="2">
                  <c:v>463.57</c:v>
                </c:pt>
                <c:pt idx="3">
                  <c:v>483.27</c:v>
                </c:pt>
                <c:pt idx="4">
                  <c:v>536.22</c:v>
                </c:pt>
              </c:numCache>
            </c:numRef>
          </c:val>
          <c:extLst>
            <c:ext xmlns:c16="http://schemas.microsoft.com/office/drawing/2014/chart" uri="{C3380CC4-5D6E-409C-BE32-E72D297353CC}">
              <c16:uniqueId val="{00000000-0B16-4568-8953-B95B079CA734}"/>
            </c:ext>
          </c:extLst>
        </c:ser>
        <c:dLbls>
          <c:showLegendKey val="0"/>
          <c:showVal val="0"/>
          <c:showCatName val="0"/>
          <c:showSerName val="0"/>
          <c:showPercent val="0"/>
          <c:showBubbleSize val="0"/>
        </c:dLbls>
        <c:gapWidth val="150"/>
        <c:axId val="153586688"/>
        <c:axId val="1535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extLst>
            <c:ext xmlns:c16="http://schemas.microsoft.com/office/drawing/2014/chart" uri="{C3380CC4-5D6E-409C-BE32-E72D297353CC}">
              <c16:uniqueId val="{00000001-0B16-4568-8953-B95B079CA734}"/>
            </c:ext>
          </c:extLst>
        </c:ser>
        <c:dLbls>
          <c:showLegendKey val="0"/>
          <c:showVal val="0"/>
          <c:showCatName val="0"/>
          <c:showSerName val="0"/>
          <c:showPercent val="0"/>
          <c:showBubbleSize val="0"/>
        </c:dLbls>
        <c:marker val="1"/>
        <c:smooth val="0"/>
        <c:axId val="153586688"/>
        <c:axId val="153597056"/>
      </c:lineChart>
      <c:dateAx>
        <c:axId val="153586688"/>
        <c:scaling>
          <c:orientation val="minMax"/>
        </c:scaling>
        <c:delete val="1"/>
        <c:axPos val="b"/>
        <c:numFmt formatCode="ge" sourceLinked="1"/>
        <c:majorTickMark val="none"/>
        <c:minorTickMark val="none"/>
        <c:tickLblPos val="none"/>
        <c:crossAx val="153597056"/>
        <c:crosses val="autoZero"/>
        <c:auto val="1"/>
        <c:lblOffset val="100"/>
        <c:baseTimeUnit val="years"/>
      </c:dateAx>
      <c:valAx>
        <c:axId val="15359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286.57</c:v>
                </c:pt>
                <c:pt idx="1">
                  <c:v>324.08999999999997</c:v>
                </c:pt>
                <c:pt idx="2">
                  <c:v>357.29</c:v>
                </c:pt>
                <c:pt idx="3">
                  <c:v>384.96</c:v>
                </c:pt>
                <c:pt idx="4">
                  <c:v>368.97</c:v>
                </c:pt>
              </c:numCache>
            </c:numRef>
          </c:val>
          <c:extLst>
            <c:ext xmlns:c16="http://schemas.microsoft.com/office/drawing/2014/chart" uri="{C3380CC4-5D6E-409C-BE32-E72D297353CC}">
              <c16:uniqueId val="{00000000-FDC2-48F6-B571-1A5AEBC97B1D}"/>
            </c:ext>
          </c:extLst>
        </c:ser>
        <c:dLbls>
          <c:showLegendKey val="0"/>
          <c:showVal val="0"/>
          <c:showCatName val="0"/>
          <c:showSerName val="0"/>
          <c:showPercent val="0"/>
          <c:showBubbleSize val="0"/>
        </c:dLbls>
        <c:gapWidth val="150"/>
        <c:axId val="153631360"/>
        <c:axId val="1536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extLst>
            <c:ext xmlns:c16="http://schemas.microsoft.com/office/drawing/2014/chart" uri="{C3380CC4-5D6E-409C-BE32-E72D297353CC}">
              <c16:uniqueId val="{00000001-FDC2-48F6-B571-1A5AEBC97B1D}"/>
            </c:ext>
          </c:extLst>
        </c:ser>
        <c:dLbls>
          <c:showLegendKey val="0"/>
          <c:showVal val="0"/>
          <c:showCatName val="0"/>
          <c:showSerName val="0"/>
          <c:showPercent val="0"/>
          <c:showBubbleSize val="0"/>
        </c:dLbls>
        <c:marker val="1"/>
        <c:smooth val="0"/>
        <c:axId val="153631360"/>
        <c:axId val="153682688"/>
      </c:lineChart>
      <c:dateAx>
        <c:axId val="153631360"/>
        <c:scaling>
          <c:orientation val="minMax"/>
        </c:scaling>
        <c:delete val="1"/>
        <c:axPos val="b"/>
        <c:numFmt formatCode="ge" sourceLinked="1"/>
        <c:majorTickMark val="none"/>
        <c:minorTickMark val="none"/>
        <c:tickLblPos val="none"/>
        <c:crossAx val="153682688"/>
        <c:crosses val="autoZero"/>
        <c:auto val="1"/>
        <c:lblOffset val="100"/>
        <c:baseTimeUnit val="years"/>
      </c:dateAx>
      <c:valAx>
        <c:axId val="15368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114.17</c:v>
                </c:pt>
                <c:pt idx="1">
                  <c:v>104.57</c:v>
                </c:pt>
                <c:pt idx="2">
                  <c:v>96</c:v>
                </c:pt>
                <c:pt idx="3">
                  <c:v>101.19</c:v>
                </c:pt>
                <c:pt idx="4">
                  <c:v>107.92</c:v>
                </c:pt>
              </c:numCache>
            </c:numRef>
          </c:val>
          <c:extLst>
            <c:ext xmlns:c16="http://schemas.microsoft.com/office/drawing/2014/chart" uri="{C3380CC4-5D6E-409C-BE32-E72D297353CC}">
              <c16:uniqueId val="{00000000-27AE-424D-92EA-CFD976EE1B7C}"/>
            </c:ext>
          </c:extLst>
        </c:ser>
        <c:dLbls>
          <c:showLegendKey val="0"/>
          <c:showVal val="0"/>
          <c:showCatName val="0"/>
          <c:showSerName val="0"/>
          <c:showPercent val="0"/>
          <c:showBubbleSize val="0"/>
        </c:dLbls>
        <c:gapWidth val="150"/>
        <c:axId val="153647360"/>
        <c:axId val="1536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extLst>
            <c:ext xmlns:c16="http://schemas.microsoft.com/office/drawing/2014/chart" uri="{C3380CC4-5D6E-409C-BE32-E72D297353CC}">
              <c16:uniqueId val="{00000001-27AE-424D-92EA-CFD976EE1B7C}"/>
            </c:ext>
          </c:extLst>
        </c:ser>
        <c:dLbls>
          <c:showLegendKey val="0"/>
          <c:showVal val="0"/>
          <c:showCatName val="0"/>
          <c:showSerName val="0"/>
          <c:showPercent val="0"/>
          <c:showBubbleSize val="0"/>
        </c:dLbls>
        <c:marker val="1"/>
        <c:smooth val="0"/>
        <c:axId val="153647360"/>
        <c:axId val="153649536"/>
      </c:lineChart>
      <c:dateAx>
        <c:axId val="153647360"/>
        <c:scaling>
          <c:orientation val="minMax"/>
        </c:scaling>
        <c:delete val="1"/>
        <c:axPos val="b"/>
        <c:numFmt formatCode="ge" sourceLinked="1"/>
        <c:majorTickMark val="none"/>
        <c:minorTickMark val="none"/>
        <c:tickLblPos val="none"/>
        <c:crossAx val="153649536"/>
        <c:crosses val="autoZero"/>
        <c:auto val="1"/>
        <c:lblOffset val="100"/>
        <c:baseTimeUnit val="years"/>
      </c:dateAx>
      <c:valAx>
        <c:axId val="1536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113.55</c:v>
                </c:pt>
                <c:pt idx="1">
                  <c:v>123.73</c:v>
                </c:pt>
                <c:pt idx="2">
                  <c:v>135.58000000000001</c:v>
                </c:pt>
                <c:pt idx="3">
                  <c:v>128.69</c:v>
                </c:pt>
                <c:pt idx="4">
                  <c:v>120.54</c:v>
                </c:pt>
              </c:numCache>
            </c:numRef>
          </c:val>
          <c:extLst>
            <c:ext xmlns:c16="http://schemas.microsoft.com/office/drawing/2014/chart" uri="{C3380CC4-5D6E-409C-BE32-E72D297353CC}">
              <c16:uniqueId val="{00000000-6DDB-4F3E-B7EA-D7EED8D5CE91}"/>
            </c:ext>
          </c:extLst>
        </c:ser>
        <c:dLbls>
          <c:showLegendKey val="0"/>
          <c:showVal val="0"/>
          <c:showCatName val="0"/>
          <c:showSerName val="0"/>
          <c:showPercent val="0"/>
          <c:showBubbleSize val="0"/>
        </c:dLbls>
        <c:gapWidth val="150"/>
        <c:axId val="153667840"/>
        <c:axId val="153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extLst>
            <c:ext xmlns:c16="http://schemas.microsoft.com/office/drawing/2014/chart" uri="{C3380CC4-5D6E-409C-BE32-E72D297353CC}">
              <c16:uniqueId val="{00000001-6DDB-4F3E-B7EA-D7EED8D5CE91}"/>
            </c:ext>
          </c:extLst>
        </c:ser>
        <c:dLbls>
          <c:showLegendKey val="0"/>
          <c:showVal val="0"/>
          <c:showCatName val="0"/>
          <c:showSerName val="0"/>
          <c:showPercent val="0"/>
          <c:showBubbleSize val="0"/>
        </c:dLbls>
        <c:marker val="1"/>
        <c:smooth val="0"/>
        <c:axId val="153667840"/>
        <c:axId val="153702784"/>
      </c:lineChart>
      <c:dateAx>
        <c:axId val="153667840"/>
        <c:scaling>
          <c:orientation val="minMax"/>
        </c:scaling>
        <c:delete val="1"/>
        <c:axPos val="b"/>
        <c:numFmt formatCode="ge" sourceLinked="1"/>
        <c:majorTickMark val="none"/>
        <c:minorTickMark val="none"/>
        <c:tickLblPos val="none"/>
        <c:crossAx val="153702784"/>
        <c:crosses val="autoZero"/>
        <c:auto val="1"/>
        <c:lblOffset val="100"/>
        <c:baseTimeUnit val="years"/>
      </c:dateAx>
      <c:valAx>
        <c:axId val="153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X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大分県　豊後高田市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x14ac:dyDescent="0.15">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A7</v>
      </c>
      <c r="AA8" s="66"/>
      <c r="AB8" s="66"/>
      <c r="AC8" s="66"/>
      <c r="AD8" s="66"/>
      <c r="AE8" s="66"/>
      <c r="AF8" s="66"/>
      <c r="AG8" s="67"/>
      <c r="AH8" s="3"/>
      <c r="AI8" s="68">
        <f>データ!Q6</f>
        <v>23342</v>
      </c>
      <c r="AJ8" s="69"/>
      <c r="AK8" s="69"/>
      <c r="AL8" s="69"/>
      <c r="AM8" s="69"/>
      <c r="AN8" s="69"/>
      <c r="AO8" s="69"/>
      <c r="AP8" s="70"/>
      <c r="AQ8" s="51">
        <f>データ!R6</f>
        <v>206.24</v>
      </c>
      <c r="AR8" s="51"/>
      <c r="AS8" s="51"/>
      <c r="AT8" s="51"/>
      <c r="AU8" s="51"/>
      <c r="AV8" s="51"/>
      <c r="AW8" s="51"/>
      <c r="AX8" s="51"/>
      <c r="AY8" s="51">
        <f>データ!S6</f>
        <v>113.18</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x14ac:dyDescent="0.15">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x14ac:dyDescent="0.15">
      <c r="A10" s="2"/>
      <c r="B10" s="51" t="str">
        <f>データ!M6</f>
        <v>-</v>
      </c>
      <c r="C10" s="51"/>
      <c r="D10" s="51"/>
      <c r="E10" s="51"/>
      <c r="F10" s="51"/>
      <c r="G10" s="51"/>
      <c r="H10" s="51"/>
      <c r="I10" s="51"/>
      <c r="J10" s="51">
        <f>データ!N6</f>
        <v>70.13</v>
      </c>
      <c r="K10" s="51"/>
      <c r="L10" s="51"/>
      <c r="M10" s="51"/>
      <c r="N10" s="51"/>
      <c r="O10" s="51"/>
      <c r="P10" s="51"/>
      <c r="Q10" s="51"/>
      <c r="R10" s="51">
        <f>データ!O6</f>
        <v>51.55</v>
      </c>
      <c r="S10" s="51"/>
      <c r="T10" s="51"/>
      <c r="U10" s="51"/>
      <c r="V10" s="51"/>
      <c r="W10" s="51"/>
      <c r="X10" s="51"/>
      <c r="Y10" s="51"/>
      <c r="Z10" s="59">
        <f>データ!P6</f>
        <v>2480</v>
      </c>
      <c r="AA10" s="59"/>
      <c r="AB10" s="59"/>
      <c r="AC10" s="59"/>
      <c r="AD10" s="59"/>
      <c r="AE10" s="59"/>
      <c r="AF10" s="59"/>
      <c r="AG10" s="59"/>
      <c r="AH10" s="2"/>
      <c r="AI10" s="59">
        <f>データ!T6</f>
        <v>11996</v>
      </c>
      <c r="AJ10" s="59"/>
      <c r="AK10" s="59"/>
      <c r="AL10" s="59"/>
      <c r="AM10" s="59"/>
      <c r="AN10" s="59"/>
      <c r="AO10" s="59"/>
      <c r="AP10" s="59"/>
      <c r="AQ10" s="51">
        <f>データ!U6</f>
        <v>22</v>
      </c>
      <c r="AR10" s="51"/>
      <c r="AS10" s="51"/>
      <c r="AT10" s="51"/>
      <c r="AU10" s="51"/>
      <c r="AV10" s="51"/>
      <c r="AW10" s="51"/>
      <c r="AX10" s="51"/>
      <c r="AY10" s="51">
        <f>データ!V6</f>
        <v>545.27</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105</v>
      </c>
      <c r="BM47" s="88"/>
      <c r="BN47" s="88"/>
      <c r="BO47" s="88"/>
      <c r="BP47" s="88"/>
      <c r="BQ47" s="88"/>
      <c r="BR47" s="88"/>
      <c r="BS47" s="88"/>
      <c r="BT47" s="88"/>
      <c r="BU47" s="88"/>
      <c r="BV47" s="88"/>
      <c r="BW47" s="88"/>
      <c r="BX47" s="88"/>
      <c r="BY47" s="88"/>
      <c r="BZ47" s="8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x14ac:dyDescent="0.15">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7"/>
      <c r="BM60" s="88"/>
      <c r="BN60" s="88"/>
      <c r="BO60" s="88"/>
      <c r="BP60" s="88"/>
      <c r="BQ60" s="88"/>
      <c r="BR60" s="88"/>
      <c r="BS60" s="88"/>
      <c r="BT60" s="88"/>
      <c r="BU60" s="88"/>
      <c r="BV60" s="88"/>
      <c r="BW60" s="88"/>
      <c r="BX60" s="88"/>
      <c r="BY60" s="88"/>
      <c r="BZ60" s="8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7"/>
      <c r="BM61" s="88"/>
      <c r="BN61" s="88"/>
      <c r="BO61" s="88"/>
      <c r="BP61" s="88"/>
      <c r="BQ61" s="88"/>
      <c r="BR61" s="88"/>
      <c r="BS61" s="88"/>
      <c r="BT61" s="88"/>
      <c r="BU61" s="88"/>
      <c r="BV61" s="88"/>
      <c r="BW61" s="88"/>
      <c r="BX61" s="88"/>
      <c r="BY61" s="88"/>
      <c r="BZ61" s="8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x14ac:dyDescent="0.15">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7"/>
      <c r="BM79" s="88"/>
      <c r="BN79" s="88"/>
      <c r="BO79" s="88"/>
      <c r="BP79" s="88"/>
      <c r="BQ79" s="88"/>
      <c r="BR79" s="88"/>
      <c r="BS79" s="88"/>
      <c r="BT79" s="88"/>
      <c r="BU79" s="88"/>
      <c r="BV79" s="88"/>
      <c r="BW79" s="88"/>
      <c r="BX79" s="88"/>
      <c r="BY79" s="88"/>
      <c r="BZ79" s="8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7"/>
      <c r="BM80" s="88"/>
      <c r="BN80" s="88"/>
      <c r="BO80" s="88"/>
      <c r="BP80" s="88"/>
      <c r="BQ80" s="88"/>
      <c r="BR80" s="88"/>
      <c r="BS80" s="88"/>
      <c r="BT80" s="88"/>
      <c r="BU80" s="88"/>
      <c r="BV80" s="88"/>
      <c r="BW80" s="88"/>
      <c r="BX80" s="88"/>
      <c r="BY80" s="88"/>
      <c r="BZ80" s="8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x14ac:dyDescent="0.15">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442097</v>
      </c>
      <c r="D6" s="31">
        <f t="shared" si="3"/>
        <v>46</v>
      </c>
      <c r="E6" s="31">
        <f t="shared" si="3"/>
        <v>1</v>
      </c>
      <c r="F6" s="31">
        <f t="shared" si="3"/>
        <v>0</v>
      </c>
      <c r="G6" s="31">
        <f t="shared" si="3"/>
        <v>1</v>
      </c>
      <c r="H6" s="31" t="str">
        <f t="shared" si="3"/>
        <v>大分県　豊後高田市</v>
      </c>
      <c r="I6" s="31" t="str">
        <f t="shared" si="3"/>
        <v>法適用</v>
      </c>
      <c r="J6" s="31" t="str">
        <f t="shared" si="3"/>
        <v>水道事業</v>
      </c>
      <c r="K6" s="31" t="str">
        <f t="shared" si="3"/>
        <v>末端給水事業</v>
      </c>
      <c r="L6" s="31" t="str">
        <f t="shared" si="3"/>
        <v>A7</v>
      </c>
      <c r="M6" s="32" t="str">
        <f t="shared" si="3"/>
        <v>-</v>
      </c>
      <c r="N6" s="32">
        <f t="shared" si="3"/>
        <v>70.13</v>
      </c>
      <c r="O6" s="32">
        <f t="shared" si="3"/>
        <v>51.55</v>
      </c>
      <c r="P6" s="32">
        <f t="shared" si="3"/>
        <v>2480</v>
      </c>
      <c r="Q6" s="32">
        <f t="shared" si="3"/>
        <v>23342</v>
      </c>
      <c r="R6" s="32">
        <f t="shared" si="3"/>
        <v>206.24</v>
      </c>
      <c r="S6" s="32">
        <f t="shared" si="3"/>
        <v>113.18</v>
      </c>
      <c r="T6" s="32">
        <f t="shared" si="3"/>
        <v>11996</v>
      </c>
      <c r="U6" s="32">
        <f t="shared" si="3"/>
        <v>22</v>
      </c>
      <c r="V6" s="32">
        <f t="shared" si="3"/>
        <v>545.27</v>
      </c>
      <c r="W6" s="33">
        <f>IF(W7="",NA(),W7)</f>
        <v>119.74</v>
      </c>
      <c r="X6" s="33">
        <f t="shared" ref="X6:AF6" si="4">IF(X7="",NA(),X7)</f>
        <v>111.2</v>
      </c>
      <c r="Y6" s="33">
        <f t="shared" si="4"/>
        <v>102.03</v>
      </c>
      <c r="Z6" s="33">
        <f t="shared" si="4"/>
        <v>107.64</v>
      </c>
      <c r="AA6" s="33">
        <f t="shared" si="4"/>
        <v>113.48</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3">
        <f t="shared" si="5"/>
        <v>1.26</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11392.75</v>
      </c>
      <c r="AT6" s="33">
        <f t="shared" ref="AT6:BB6" si="6">IF(AT7="",NA(),AT7)</f>
        <v>5585.99</v>
      </c>
      <c r="AU6" s="33">
        <f t="shared" si="6"/>
        <v>463.57</v>
      </c>
      <c r="AV6" s="33">
        <f t="shared" si="6"/>
        <v>483.27</v>
      </c>
      <c r="AW6" s="33">
        <f t="shared" si="6"/>
        <v>536.22</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286.57</v>
      </c>
      <c r="BE6" s="33">
        <f t="shared" ref="BE6:BM6" si="7">IF(BE7="",NA(),BE7)</f>
        <v>324.08999999999997</v>
      </c>
      <c r="BF6" s="33">
        <f t="shared" si="7"/>
        <v>357.29</v>
      </c>
      <c r="BG6" s="33">
        <f t="shared" si="7"/>
        <v>384.96</v>
      </c>
      <c r="BH6" s="33">
        <f t="shared" si="7"/>
        <v>368.97</v>
      </c>
      <c r="BI6" s="33">
        <f t="shared" si="7"/>
        <v>474.06</v>
      </c>
      <c r="BJ6" s="33">
        <f t="shared" si="7"/>
        <v>458</v>
      </c>
      <c r="BK6" s="33">
        <f t="shared" si="7"/>
        <v>443.13</v>
      </c>
      <c r="BL6" s="33">
        <f t="shared" si="7"/>
        <v>442.54</v>
      </c>
      <c r="BM6" s="33">
        <f t="shared" si="7"/>
        <v>431</v>
      </c>
      <c r="BN6" s="32" t="str">
        <f>IF(BN7="","",IF(BN7="-","【-】","【"&amp;SUBSTITUTE(TEXT(BN7,"#,##0.00"),"-","△")&amp;"】"))</f>
        <v>【276.38】</v>
      </c>
      <c r="BO6" s="33">
        <f>IF(BO7="",NA(),BO7)</f>
        <v>114.17</v>
      </c>
      <c r="BP6" s="33">
        <f t="shared" ref="BP6:BX6" si="8">IF(BP7="",NA(),BP7)</f>
        <v>104.57</v>
      </c>
      <c r="BQ6" s="33">
        <f t="shared" si="8"/>
        <v>96</v>
      </c>
      <c r="BR6" s="33">
        <f t="shared" si="8"/>
        <v>101.19</v>
      </c>
      <c r="BS6" s="33">
        <f t="shared" si="8"/>
        <v>107.92</v>
      </c>
      <c r="BT6" s="33">
        <f t="shared" si="8"/>
        <v>96.62</v>
      </c>
      <c r="BU6" s="33">
        <f t="shared" si="8"/>
        <v>96.27</v>
      </c>
      <c r="BV6" s="33">
        <f t="shared" si="8"/>
        <v>95.4</v>
      </c>
      <c r="BW6" s="33">
        <f t="shared" si="8"/>
        <v>98.6</v>
      </c>
      <c r="BX6" s="33">
        <f t="shared" si="8"/>
        <v>100.82</v>
      </c>
      <c r="BY6" s="32" t="str">
        <f>IF(BY7="","",IF(BY7="-","【-】","【"&amp;SUBSTITUTE(TEXT(BY7,"#,##0.00"),"-","△")&amp;"】"))</f>
        <v>【104.99】</v>
      </c>
      <c r="BZ6" s="33">
        <f>IF(BZ7="",NA(),BZ7)</f>
        <v>113.55</v>
      </c>
      <c r="CA6" s="33">
        <f t="shared" ref="CA6:CI6" si="9">IF(CA7="",NA(),CA7)</f>
        <v>123.73</v>
      </c>
      <c r="CB6" s="33">
        <f t="shared" si="9"/>
        <v>135.58000000000001</v>
      </c>
      <c r="CC6" s="33">
        <f t="shared" si="9"/>
        <v>128.69</v>
      </c>
      <c r="CD6" s="33">
        <f t="shared" si="9"/>
        <v>120.54</v>
      </c>
      <c r="CE6" s="33">
        <f t="shared" si="9"/>
        <v>184.53</v>
      </c>
      <c r="CF6" s="33">
        <f t="shared" si="9"/>
        <v>186.94</v>
      </c>
      <c r="CG6" s="33">
        <f t="shared" si="9"/>
        <v>186.15</v>
      </c>
      <c r="CH6" s="33">
        <f t="shared" si="9"/>
        <v>181.67</v>
      </c>
      <c r="CI6" s="33">
        <f t="shared" si="9"/>
        <v>179.55</v>
      </c>
      <c r="CJ6" s="32" t="str">
        <f>IF(CJ7="","",IF(CJ7="-","【-】","【"&amp;SUBSTITUTE(TEXT(CJ7,"#,##0.00"),"-","△")&amp;"】"))</f>
        <v>【163.72】</v>
      </c>
      <c r="CK6" s="33">
        <f>IF(CK7="",NA(),CK7)</f>
        <v>65.069999999999993</v>
      </c>
      <c r="CL6" s="33">
        <f t="shared" ref="CL6:CT6" si="10">IF(CL7="",NA(),CL7)</f>
        <v>63.74</v>
      </c>
      <c r="CM6" s="33">
        <f t="shared" si="10"/>
        <v>62.36</v>
      </c>
      <c r="CN6" s="33">
        <f t="shared" si="10"/>
        <v>61.83</v>
      </c>
      <c r="CO6" s="33">
        <f t="shared" si="10"/>
        <v>62.52</v>
      </c>
      <c r="CP6" s="33">
        <f t="shared" si="10"/>
        <v>52.9</v>
      </c>
      <c r="CQ6" s="33">
        <f t="shared" si="10"/>
        <v>54.51</v>
      </c>
      <c r="CR6" s="33">
        <f t="shared" si="10"/>
        <v>54.47</v>
      </c>
      <c r="CS6" s="33">
        <f t="shared" si="10"/>
        <v>53.61</v>
      </c>
      <c r="CT6" s="33">
        <f t="shared" si="10"/>
        <v>53.52</v>
      </c>
      <c r="CU6" s="32" t="str">
        <f>IF(CU7="","",IF(CU7="-","【-】","【"&amp;SUBSTITUTE(TEXT(CU7,"#,##0.00"),"-","△")&amp;"】"))</f>
        <v>【59.76】</v>
      </c>
      <c r="CV6" s="33">
        <f>IF(CV7="",NA(),CV7)</f>
        <v>90.6</v>
      </c>
      <c r="CW6" s="33">
        <f t="shared" ref="CW6:DE6" si="11">IF(CW7="",NA(),CW7)</f>
        <v>91.04</v>
      </c>
      <c r="CX6" s="33">
        <f t="shared" si="11"/>
        <v>91.35</v>
      </c>
      <c r="CY6" s="33">
        <f t="shared" si="11"/>
        <v>91.8</v>
      </c>
      <c r="CZ6" s="33">
        <f t="shared" si="11"/>
        <v>90.15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37.94</v>
      </c>
      <c r="DH6" s="33">
        <f t="shared" ref="DH6:DP6" si="12">IF(DH7="",NA(),DH7)</f>
        <v>37.130000000000003</v>
      </c>
      <c r="DI6" s="33">
        <f t="shared" si="12"/>
        <v>37.380000000000003</v>
      </c>
      <c r="DJ6" s="33">
        <f t="shared" si="12"/>
        <v>37.24</v>
      </c>
      <c r="DK6" s="33">
        <f t="shared" si="12"/>
        <v>38.79</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2.4300000000000002</v>
      </c>
      <c r="DS6" s="33">
        <f t="shared" ref="DS6:EA6" si="13">IF(DS7="",NA(),DS7)</f>
        <v>2.4300000000000002</v>
      </c>
      <c r="DT6" s="33">
        <f t="shared" si="13"/>
        <v>2.48</v>
      </c>
      <c r="DU6" s="33">
        <f t="shared" si="13"/>
        <v>2.84</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1.1499999999999999</v>
      </c>
      <c r="ED6" s="33">
        <f t="shared" ref="ED6:EL6" si="14">IF(ED7="",NA(),ED7)</f>
        <v>0.48</v>
      </c>
      <c r="EE6" s="33">
        <f t="shared" si="14"/>
        <v>0.99</v>
      </c>
      <c r="EF6" s="33">
        <f t="shared" si="14"/>
        <v>1.1399999999999999</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x14ac:dyDescent="0.15">
      <c r="A7" s="26"/>
      <c r="B7" s="35">
        <v>2015</v>
      </c>
      <c r="C7" s="35">
        <v>442097</v>
      </c>
      <c r="D7" s="35">
        <v>46</v>
      </c>
      <c r="E7" s="35">
        <v>1</v>
      </c>
      <c r="F7" s="35">
        <v>0</v>
      </c>
      <c r="G7" s="35">
        <v>1</v>
      </c>
      <c r="H7" s="35" t="s">
        <v>93</v>
      </c>
      <c r="I7" s="35" t="s">
        <v>94</v>
      </c>
      <c r="J7" s="35" t="s">
        <v>95</v>
      </c>
      <c r="K7" s="35" t="s">
        <v>96</v>
      </c>
      <c r="L7" s="35" t="s">
        <v>97</v>
      </c>
      <c r="M7" s="36" t="s">
        <v>98</v>
      </c>
      <c r="N7" s="36">
        <v>70.13</v>
      </c>
      <c r="O7" s="36">
        <v>51.55</v>
      </c>
      <c r="P7" s="36">
        <v>2480</v>
      </c>
      <c r="Q7" s="36">
        <v>23342</v>
      </c>
      <c r="R7" s="36">
        <v>206.24</v>
      </c>
      <c r="S7" s="36">
        <v>113.18</v>
      </c>
      <c r="T7" s="36">
        <v>11996</v>
      </c>
      <c r="U7" s="36">
        <v>22</v>
      </c>
      <c r="V7" s="36">
        <v>545.27</v>
      </c>
      <c r="W7" s="36">
        <v>119.74</v>
      </c>
      <c r="X7" s="36">
        <v>111.2</v>
      </c>
      <c r="Y7" s="36">
        <v>102.03</v>
      </c>
      <c r="Z7" s="36">
        <v>107.64</v>
      </c>
      <c r="AA7" s="36">
        <v>113.48</v>
      </c>
      <c r="AB7" s="36">
        <v>109.08</v>
      </c>
      <c r="AC7" s="36">
        <v>108.33</v>
      </c>
      <c r="AD7" s="36">
        <v>107.95</v>
      </c>
      <c r="AE7" s="36">
        <v>109.49</v>
      </c>
      <c r="AF7" s="36">
        <v>111.06</v>
      </c>
      <c r="AG7" s="36">
        <v>113.56</v>
      </c>
      <c r="AH7" s="36">
        <v>0</v>
      </c>
      <c r="AI7" s="36">
        <v>0</v>
      </c>
      <c r="AJ7" s="36">
        <v>1.26</v>
      </c>
      <c r="AK7" s="36">
        <v>0</v>
      </c>
      <c r="AL7" s="36">
        <v>0</v>
      </c>
      <c r="AM7" s="36">
        <v>16.09</v>
      </c>
      <c r="AN7" s="36">
        <v>15.69</v>
      </c>
      <c r="AO7" s="36">
        <v>13.47</v>
      </c>
      <c r="AP7" s="36">
        <v>9.49</v>
      </c>
      <c r="AQ7" s="36">
        <v>9.35</v>
      </c>
      <c r="AR7" s="36">
        <v>0.87</v>
      </c>
      <c r="AS7" s="36">
        <v>11392.75</v>
      </c>
      <c r="AT7" s="36">
        <v>5585.99</v>
      </c>
      <c r="AU7" s="36">
        <v>463.57</v>
      </c>
      <c r="AV7" s="36">
        <v>483.27</v>
      </c>
      <c r="AW7" s="36">
        <v>536.22</v>
      </c>
      <c r="AX7" s="36">
        <v>1128.25</v>
      </c>
      <c r="AY7" s="36">
        <v>1159.4100000000001</v>
      </c>
      <c r="AZ7" s="36">
        <v>1081.23</v>
      </c>
      <c r="BA7" s="36">
        <v>406.37</v>
      </c>
      <c r="BB7" s="36">
        <v>398.29</v>
      </c>
      <c r="BC7" s="36">
        <v>262.74</v>
      </c>
      <c r="BD7" s="36">
        <v>286.57</v>
      </c>
      <c r="BE7" s="36">
        <v>324.08999999999997</v>
      </c>
      <c r="BF7" s="36">
        <v>357.29</v>
      </c>
      <c r="BG7" s="36">
        <v>384.96</v>
      </c>
      <c r="BH7" s="36">
        <v>368.97</v>
      </c>
      <c r="BI7" s="36">
        <v>474.06</v>
      </c>
      <c r="BJ7" s="36">
        <v>458</v>
      </c>
      <c r="BK7" s="36">
        <v>443.13</v>
      </c>
      <c r="BL7" s="36">
        <v>442.54</v>
      </c>
      <c r="BM7" s="36">
        <v>431</v>
      </c>
      <c r="BN7" s="36">
        <v>276.38</v>
      </c>
      <c r="BO7" s="36">
        <v>114.17</v>
      </c>
      <c r="BP7" s="36">
        <v>104.57</v>
      </c>
      <c r="BQ7" s="36">
        <v>96</v>
      </c>
      <c r="BR7" s="36">
        <v>101.19</v>
      </c>
      <c r="BS7" s="36">
        <v>107.92</v>
      </c>
      <c r="BT7" s="36">
        <v>96.62</v>
      </c>
      <c r="BU7" s="36">
        <v>96.27</v>
      </c>
      <c r="BV7" s="36">
        <v>95.4</v>
      </c>
      <c r="BW7" s="36">
        <v>98.6</v>
      </c>
      <c r="BX7" s="36">
        <v>100.82</v>
      </c>
      <c r="BY7" s="36">
        <v>104.99</v>
      </c>
      <c r="BZ7" s="36">
        <v>113.55</v>
      </c>
      <c r="CA7" s="36">
        <v>123.73</v>
      </c>
      <c r="CB7" s="36">
        <v>135.58000000000001</v>
      </c>
      <c r="CC7" s="36">
        <v>128.69</v>
      </c>
      <c r="CD7" s="36">
        <v>120.54</v>
      </c>
      <c r="CE7" s="36">
        <v>184.53</v>
      </c>
      <c r="CF7" s="36">
        <v>186.94</v>
      </c>
      <c r="CG7" s="36">
        <v>186.15</v>
      </c>
      <c r="CH7" s="36">
        <v>181.67</v>
      </c>
      <c r="CI7" s="36">
        <v>179.55</v>
      </c>
      <c r="CJ7" s="36">
        <v>163.72</v>
      </c>
      <c r="CK7" s="36">
        <v>65.069999999999993</v>
      </c>
      <c r="CL7" s="36">
        <v>63.74</v>
      </c>
      <c r="CM7" s="36">
        <v>62.36</v>
      </c>
      <c r="CN7" s="36">
        <v>61.83</v>
      </c>
      <c r="CO7" s="36">
        <v>62.52</v>
      </c>
      <c r="CP7" s="36">
        <v>52.9</v>
      </c>
      <c r="CQ7" s="36">
        <v>54.51</v>
      </c>
      <c r="CR7" s="36">
        <v>54.47</v>
      </c>
      <c r="CS7" s="36">
        <v>53.61</v>
      </c>
      <c r="CT7" s="36">
        <v>53.52</v>
      </c>
      <c r="CU7" s="36">
        <v>59.76</v>
      </c>
      <c r="CV7" s="36">
        <v>90.6</v>
      </c>
      <c r="CW7" s="36">
        <v>91.04</v>
      </c>
      <c r="CX7" s="36">
        <v>91.35</v>
      </c>
      <c r="CY7" s="36">
        <v>91.8</v>
      </c>
      <c r="CZ7" s="36">
        <v>90.15</v>
      </c>
      <c r="DA7" s="36">
        <v>81.63</v>
      </c>
      <c r="DB7" s="36">
        <v>81.790000000000006</v>
      </c>
      <c r="DC7" s="36">
        <v>81.459999999999994</v>
      </c>
      <c r="DD7" s="36">
        <v>81.31</v>
      </c>
      <c r="DE7" s="36">
        <v>81.459999999999994</v>
      </c>
      <c r="DF7" s="36">
        <v>89.95</v>
      </c>
      <c r="DG7" s="36">
        <v>37.94</v>
      </c>
      <c r="DH7" s="36">
        <v>37.130000000000003</v>
      </c>
      <c r="DI7" s="36">
        <v>37.380000000000003</v>
      </c>
      <c r="DJ7" s="36">
        <v>37.24</v>
      </c>
      <c r="DK7" s="36">
        <v>38.79</v>
      </c>
      <c r="DL7" s="36">
        <v>37.25</v>
      </c>
      <c r="DM7" s="36">
        <v>37.799999999999997</v>
      </c>
      <c r="DN7" s="36">
        <v>38.520000000000003</v>
      </c>
      <c r="DO7" s="36">
        <v>46.67</v>
      </c>
      <c r="DP7" s="36">
        <v>47.7</v>
      </c>
      <c r="DQ7" s="36">
        <v>47.18</v>
      </c>
      <c r="DR7" s="36">
        <v>2.4300000000000002</v>
      </c>
      <c r="DS7" s="36">
        <v>2.4300000000000002</v>
      </c>
      <c r="DT7" s="36">
        <v>2.48</v>
      </c>
      <c r="DU7" s="36">
        <v>2.84</v>
      </c>
      <c r="DV7" s="36">
        <v>0</v>
      </c>
      <c r="DW7" s="36">
        <v>7.9</v>
      </c>
      <c r="DX7" s="36">
        <v>8.2200000000000006</v>
      </c>
      <c r="DY7" s="36">
        <v>9.43</v>
      </c>
      <c r="DZ7" s="36">
        <v>10.029999999999999</v>
      </c>
      <c r="EA7" s="36">
        <v>7.26</v>
      </c>
      <c r="EB7" s="36">
        <v>13.18</v>
      </c>
      <c r="EC7" s="36">
        <v>1.1499999999999999</v>
      </c>
      <c r="ED7" s="36">
        <v>0.48</v>
      </c>
      <c r="EE7" s="36">
        <v>0.99</v>
      </c>
      <c r="EF7" s="36">
        <v>1.1399999999999999</v>
      </c>
      <c r="EG7" s="36">
        <v>0</v>
      </c>
      <c r="EH7" s="36">
        <v>0.5</v>
      </c>
      <c r="EI7" s="36">
        <v>0.6</v>
      </c>
      <c r="EJ7" s="36">
        <v>0.71</v>
      </c>
      <c r="EK7" s="36">
        <v>0.68</v>
      </c>
      <c r="EL7" s="36">
        <v>1.65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zaisei03</cp:lastModifiedBy>
  <dcterms:created xsi:type="dcterms:W3CDTF">2017-02-01T08:50:48Z</dcterms:created>
  <dcterms:modified xsi:type="dcterms:W3CDTF">2017-02-23T02:26:30Z</dcterms:modified>
  <cp:category/>
</cp:coreProperties>
</file>