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0" sheetId="1" r:id="rId1"/>
  </sheets>
  <definedNames>
    <definedName name="_10.電気_ガスおよび水道" localSheetId="0">'180'!$A$1:$F$17</definedName>
    <definedName name="_10.電気_ガスおよび水道">#REF!</definedName>
    <definedName name="_xlnm.Print_Area" localSheetId="0">'180'!$A$1:$Q$22</definedName>
  </definedNames>
  <calcPr fullCalcOnLoad="1"/>
</workbook>
</file>

<file path=xl/sharedStrings.xml><?xml version="1.0" encoding="utf-8"?>
<sst xmlns="http://schemas.openxmlformats.org/spreadsheetml/2006/main" count="58" uniqueCount="44">
  <si>
    <t>(単位  人､千円)</t>
  </si>
  <si>
    <t>各年度末現在</t>
  </si>
  <si>
    <t>年度および</t>
  </si>
  <si>
    <t>合   計</t>
  </si>
  <si>
    <t>営業所得者</t>
  </si>
  <si>
    <t xml:space="preserve">     </t>
  </si>
  <si>
    <t>農業所得者</t>
  </si>
  <si>
    <t>その他所得者</t>
  </si>
  <si>
    <t>標示</t>
  </si>
  <si>
    <t>税  務  署</t>
  </si>
  <si>
    <t>人  員</t>
  </si>
  <si>
    <t>総所得金額</t>
  </si>
  <si>
    <t>申告納税額</t>
  </si>
  <si>
    <t>番号</t>
  </si>
  <si>
    <t>１ 大分</t>
  </si>
  <si>
    <t>1</t>
  </si>
  <si>
    <t>２ 別府</t>
  </si>
  <si>
    <t>2</t>
  </si>
  <si>
    <t>3</t>
  </si>
  <si>
    <t>4</t>
  </si>
  <si>
    <t>5</t>
  </si>
  <si>
    <t>6</t>
  </si>
  <si>
    <t>7</t>
  </si>
  <si>
    <t>8</t>
  </si>
  <si>
    <t>9</t>
  </si>
  <si>
    <t>資料:｢熊本国税局統計書｣</t>
  </si>
  <si>
    <t>３ 中津</t>
  </si>
  <si>
    <t>４ 日田</t>
  </si>
  <si>
    <t>５ 佐伯</t>
  </si>
  <si>
    <t>６ 臼杵</t>
  </si>
  <si>
    <t>７ 竹田</t>
  </si>
  <si>
    <t>８ 宇佐</t>
  </si>
  <si>
    <t>９ 三重</t>
  </si>
  <si>
    <t>　　　　　　　　　　　　　　　180．申   　告   　所   　得   　税   　の  　 課   　税   　状   　況</t>
  </si>
  <si>
    <t>その他の事業所得者</t>
  </si>
  <si>
    <t>１２</t>
  </si>
  <si>
    <t>１３</t>
  </si>
  <si>
    <t xml:space="preserve">  注）調査対象等：各年分の申告所得税の納税者について、翌年３月３１日までの申告または処理(更正・決定等)による課税の事績を示したものである。</t>
  </si>
  <si>
    <t>１３</t>
  </si>
  <si>
    <t>１４</t>
  </si>
  <si>
    <t>１４</t>
  </si>
  <si>
    <t>平成１２年度</t>
  </si>
  <si>
    <t>１５</t>
  </si>
  <si>
    <t>１６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</si>
</sst>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76" fontId="6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/>
      <protection/>
    </xf>
    <xf numFmtId="177" fontId="7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49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Alignment="1">
      <alignment/>
    </xf>
    <xf numFmtId="49" fontId="0" fillId="0" borderId="2" xfId="0" applyNumberFormat="1" applyFont="1" applyBorder="1" applyAlignment="1" applyProtection="1" quotePrefix="1">
      <alignment horizontal="center"/>
      <protection/>
    </xf>
    <xf numFmtId="176" fontId="8" fillId="0" borderId="0" xfId="0" applyNumberFormat="1" applyFont="1" applyAlignment="1">
      <alignment/>
    </xf>
    <xf numFmtId="177" fontId="0" fillId="0" borderId="3" xfId="0" applyNumberFormat="1" applyFont="1" applyBorder="1" applyAlignment="1" applyProtection="1">
      <alignment horizontal="left"/>
      <protection/>
    </xf>
    <xf numFmtId="177" fontId="0" fillId="0" borderId="3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 applyProtection="1">
      <alignment horizontal="center"/>
      <protection/>
    </xf>
    <xf numFmtId="49" fontId="0" fillId="0" borderId="2" xfId="0" applyNumberFormat="1" applyFont="1" applyBorder="1" applyAlignment="1" applyProtection="1">
      <alignment horizontal="center"/>
      <protection locked="0"/>
    </xf>
    <xf numFmtId="49" fontId="0" fillId="0" borderId="2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49" fontId="8" fillId="0" borderId="2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2" xfId="0" applyNumberFormat="1" applyFont="1" applyBorder="1" applyAlignment="1">
      <alignment horizontal="center"/>
    </xf>
    <xf numFmtId="176" fontId="0" fillId="0" borderId="0" xfId="0" applyNumberFormat="1" applyFont="1" applyAlignment="1" applyProtection="1">
      <alignment horizontal="center"/>
      <protection/>
    </xf>
    <xf numFmtId="176" fontId="0" fillId="0" borderId="2" xfId="0" applyNumberFormat="1" applyFont="1" applyBorder="1" applyAlignment="1" quotePrefix="1">
      <alignment horizontal="center"/>
    </xf>
    <xf numFmtId="176" fontId="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4" xfId="0" applyNumberFormat="1" applyFont="1" applyBorder="1" applyAlignment="1">
      <alignment horizontal="right"/>
    </xf>
    <xf numFmtId="176" fontId="10" fillId="0" borderId="3" xfId="0" applyNumberFormat="1" applyFont="1" applyBorder="1" applyAlignment="1">
      <alignment/>
    </xf>
    <xf numFmtId="176" fontId="10" fillId="0" borderId="0" xfId="0" applyNumberFormat="1" applyFont="1" applyAlignment="1" applyProtection="1">
      <alignment horizontal="left"/>
      <protection/>
    </xf>
    <xf numFmtId="41" fontId="0" fillId="0" borderId="2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 quotePrefix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8" fillId="0" borderId="2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0" fillId="0" borderId="2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 quotePrefix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 applyProtection="1">
      <alignment horizontal="center" vertical="center"/>
      <protection/>
    </xf>
    <xf numFmtId="177" fontId="0" fillId="0" borderId="4" xfId="0" applyNumberFormat="1" applyFont="1" applyBorder="1" applyAlignment="1">
      <alignment vertical="center"/>
    </xf>
    <xf numFmtId="177" fontId="0" fillId="0" borderId="4" xfId="0" applyNumberFormat="1" applyFont="1" applyBorder="1" applyAlignment="1" applyProtection="1">
      <alignment horizontal="left" vertical="center"/>
      <protection/>
    </xf>
    <xf numFmtId="177" fontId="0" fillId="0" borderId="6" xfId="0" applyNumberFormat="1" applyFont="1" applyBorder="1" applyAlignment="1">
      <alignment vertical="center"/>
    </xf>
    <xf numFmtId="177" fontId="0" fillId="0" borderId="2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  <protection/>
    </xf>
    <xf numFmtId="177" fontId="0" fillId="0" borderId="7" xfId="0" applyNumberFormat="1" applyFont="1" applyBorder="1" applyAlignment="1" applyProtection="1">
      <alignment horizontal="center" vertical="center"/>
      <protection/>
    </xf>
    <xf numFmtId="177" fontId="0" fillId="0" borderId="5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SheetLayoutView="100" workbookViewId="0" topLeftCell="A1">
      <selection activeCell="D27" sqref="D27"/>
    </sheetView>
  </sheetViews>
  <sheetFormatPr defaultColWidth="11.875" defaultRowHeight="12" customHeight="1"/>
  <cols>
    <col min="1" max="1" width="12.75390625" style="2" customWidth="1"/>
    <col min="2" max="2" width="13.25390625" style="10" customWidth="1"/>
    <col min="3" max="3" width="14.125" style="10" customWidth="1"/>
    <col min="4" max="7" width="13.25390625" style="10" customWidth="1"/>
    <col min="8" max="8" width="13.625" style="10" customWidth="1"/>
    <col min="9" max="13" width="12.75390625" style="10" customWidth="1"/>
    <col min="14" max="14" width="11.75390625" style="10" customWidth="1"/>
    <col min="15" max="15" width="14.25390625" style="10" customWidth="1"/>
    <col min="16" max="16" width="13.25390625" style="10" customWidth="1"/>
    <col min="17" max="17" width="4.75390625" style="2" customWidth="1"/>
    <col min="18" max="16384" width="11.875" style="2" customWidth="1"/>
  </cols>
  <sheetData>
    <row r="1" spans="1:17" ht="15.75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customHeight="1" thickBot="1">
      <c r="A2" s="3" t="s">
        <v>0</v>
      </c>
      <c r="B2" s="4"/>
      <c r="C2" s="5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1</v>
      </c>
    </row>
    <row r="3" spans="1:17" s="55" customFormat="1" ht="12.75" customHeight="1" thickTop="1">
      <c r="A3" s="48" t="s">
        <v>2</v>
      </c>
      <c r="B3" s="49"/>
      <c r="C3" s="50" t="s">
        <v>3</v>
      </c>
      <c r="D3" s="51"/>
      <c r="E3" s="49"/>
      <c r="F3" s="50" t="s">
        <v>4</v>
      </c>
      <c r="G3" s="52" t="s">
        <v>5</v>
      </c>
      <c r="H3" s="49"/>
      <c r="I3" s="50" t="s">
        <v>6</v>
      </c>
      <c r="J3" s="51"/>
      <c r="K3" s="53"/>
      <c r="L3" s="50" t="s">
        <v>34</v>
      </c>
      <c r="M3" s="51"/>
      <c r="N3" s="49"/>
      <c r="O3" s="50" t="s">
        <v>7</v>
      </c>
      <c r="P3" s="51"/>
      <c r="Q3" s="54" t="s">
        <v>8</v>
      </c>
    </row>
    <row r="4" spans="1:17" s="55" customFormat="1" ht="12.75" customHeight="1">
      <c r="A4" s="56" t="s">
        <v>9</v>
      </c>
      <c r="B4" s="57" t="s">
        <v>10</v>
      </c>
      <c r="C4" s="58" t="s">
        <v>11</v>
      </c>
      <c r="D4" s="58" t="s">
        <v>12</v>
      </c>
      <c r="E4" s="58" t="s">
        <v>10</v>
      </c>
      <c r="F4" s="58" t="s">
        <v>11</v>
      </c>
      <c r="G4" s="58" t="s">
        <v>12</v>
      </c>
      <c r="H4" s="57" t="s">
        <v>10</v>
      </c>
      <c r="I4" s="50" t="s">
        <v>11</v>
      </c>
      <c r="J4" s="58" t="s">
        <v>12</v>
      </c>
      <c r="K4" s="58" t="s">
        <v>10</v>
      </c>
      <c r="L4" s="58" t="s">
        <v>11</v>
      </c>
      <c r="M4" s="58" t="s">
        <v>12</v>
      </c>
      <c r="N4" s="58" t="s">
        <v>10</v>
      </c>
      <c r="O4" s="58" t="s">
        <v>11</v>
      </c>
      <c r="P4" s="58" t="s">
        <v>12</v>
      </c>
      <c r="Q4" s="58" t="s">
        <v>13</v>
      </c>
    </row>
    <row r="5" spans="1:17" ht="12" customHeight="1">
      <c r="A5" s="18" t="s">
        <v>41</v>
      </c>
      <c r="B5" s="33">
        <v>56075</v>
      </c>
      <c r="C5" s="34">
        <v>277473193</v>
      </c>
      <c r="D5" s="34">
        <v>14202937</v>
      </c>
      <c r="E5" s="34">
        <v>13101</v>
      </c>
      <c r="F5" s="35">
        <v>38466693</v>
      </c>
      <c r="G5" s="36">
        <v>1632369</v>
      </c>
      <c r="H5" s="36">
        <v>1303</v>
      </c>
      <c r="I5" s="36">
        <v>4115082</v>
      </c>
      <c r="J5" s="36">
        <v>150183</v>
      </c>
      <c r="K5" s="36">
        <v>4196</v>
      </c>
      <c r="L5" s="36">
        <v>24291727</v>
      </c>
      <c r="M5" s="36">
        <v>2278766</v>
      </c>
      <c r="N5" s="36">
        <v>37475</v>
      </c>
      <c r="O5" s="36">
        <v>210599691</v>
      </c>
      <c r="P5" s="36">
        <v>10141620</v>
      </c>
      <c r="Q5" s="19" t="s">
        <v>35</v>
      </c>
    </row>
    <row r="6" spans="1:17" ht="12" customHeight="1">
      <c r="A6" s="18" t="s">
        <v>38</v>
      </c>
      <c r="B6" s="37">
        <v>54023</v>
      </c>
      <c r="C6" s="38">
        <v>273567605</v>
      </c>
      <c r="D6" s="38">
        <v>14719132</v>
      </c>
      <c r="E6" s="39">
        <v>15926</v>
      </c>
      <c r="F6" s="39">
        <v>58365509</v>
      </c>
      <c r="G6" s="39">
        <v>3828618</v>
      </c>
      <c r="H6" s="39">
        <v>1410</v>
      </c>
      <c r="I6" s="39">
        <v>4531185</v>
      </c>
      <c r="J6" s="39">
        <v>162278</v>
      </c>
      <c r="K6" s="39">
        <v>0</v>
      </c>
      <c r="L6" s="39">
        <v>0</v>
      </c>
      <c r="M6" s="39">
        <v>0</v>
      </c>
      <c r="N6" s="39">
        <v>36687</v>
      </c>
      <c r="O6" s="39">
        <v>210670911</v>
      </c>
      <c r="P6" s="39">
        <v>10728236</v>
      </c>
      <c r="Q6" s="11" t="s">
        <v>36</v>
      </c>
    </row>
    <row r="7" spans="1:17" ht="12" customHeight="1">
      <c r="A7" s="18" t="s">
        <v>40</v>
      </c>
      <c r="B7" s="37">
        <v>52028</v>
      </c>
      <c r="C7" s="38">
        <v>253604448</v>
      </c>
      <c r="D7" s="38">
        <v>12626417</v>
      </c>
      <c r="E7" s="39">
        <v>14995</v>
      </c>
      <c r="F7" s="39">
        <v>53149120</v>
      </c>
      <c r="G7" s="39">
        <v>3298428</v>
      </c>
      <c r="H7" s="39">
        <v>1546</v>
      </c>
      <c r="I7" s="39">
        <v>5033545</v>
      </c>
      <c r="J7" s="39">
        <v>188866</v>
      </c>
      <c r="K7" s="39">
        <v>0</v>
      </c>
      <c r="L7" s="39">
        <v>0</v>
      </c>
      <c r="M7" s="39">
        <v>0</v>
      </c>
      <c r="N7" s="39">
        <v>35487</v>
      </c>
      <c r="O7" s="39">
        <v>195421782</v>
      </c>
      <c r="P7" s="39">
        <v>9139124</v>
      </c>
      <c r="Q7" s="20" t="s">
        <v>39</v>
      </c>
    </row>
    <row r="8" spans="1:17" ht="12" customHeight="1">
      <c r="A8" s="18" t="s">
        <v>42</v>
      </c>
      <c r="B8" s="37">
        <v>51599</v>
      </c>
      <c r="C8" s="38">
        <v>246462992</v>
      </c>
      <c r="D8" s="38">
        <v>11791975</v>
      </c>
      <c r="E8" s="39">
        <v>14467</v>
      </c>
      <c r="F8" s="39">
        <v>49063698</v>
      </c>
      <c r="G8" s="39">
        <v>2939421</v>
      </c>
      <c r="H8" s="39">
        <v>1427</v>
      </c>
      <c r="I8" s="39">
        <v>4424177</v>
      </c>
      <c r="J8" s="39">
        <v>160966</v>
      </c>
      <c r="K8" s="39">
        <v>0</v>
      </c>
      <c r="L8" s="39">
        <v>0</v>
      </c>
      <c r="M8" s="39">
        <v>0</v>
      </c>
      <c r="N8" s="39">
        <v>35705</v>
      </c>
      <c r="O8" s="39">
        <v>192975118</v>
      </c>
      <c r="P8" s="39">
        <v>8691589</v>
      </c>
      <c r="Q8" s="20" t="s">
        <v>42</v>
      </c>
    </row>
    <row r="9" spans="1:17" ht="12" customHeight="1">
      <c r="A9" s="9"/>
      <c r="B9" s="37"/>
      <c r="C9" s="38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11"/>
    </row>
    <row r="10" spans="1:17" s="12" customFormat="1" ht="15" customHeight="1">
      <c r="A10" s="21" t="s">
        <v>43</v>
      </c>
      <c r="B10" s="40">
        <f>E10+H10+N10</f>
        <v>56378</v>
      </c>
      <c r="C10" s="41">
        <f>(F10+I10+O10)-1</f>
        <v>255162408</v>
      </c>
      <c r="D10" s="41">
        <f>(G10+J10+P10)</f>
        <v>11571938</v>
      </c>
      <c r="E10" s="42">
        <f>SUM(E12:E20)</f>
        <v>14971</v>
      </c>
      <c r="F10" s="42">
        <f>SUM(F12:F20)+1</f>
        <v>50135726</v>
      </c>
      <c r="G10" s="42">
        <f>SUM(G12:G20)</f>
        <v>3047509</v>
      </c>
      <c r="H10" s="42">
        <f>SUM(H12:H20)</f>
        <v>1362</v>
      </c>
      <c r="I10" s="42">
        <f>SUM(I12:I20)</f>
        <v>4436868</v>
      </c>
      <c r="J10" s="42">
        <f>SUM(J12:J20)+1</f>
        <v>174811</v>
      </c>
      <c r="K10" s="29">
        <v>0</v>
      </c>
      <c r="L10" s="29">
        <v>0</v>
      </c>
      <c r="M10" s="29">
        <v>0</v>
      </c>
      <c r="N10" s="41">
        <f>SUM(N12:N20)</f>
        <v>40045</v>
      </c>
      <c r="O10" s="41">
        <f>SUM(O12:O20)</f>
        <v>200589815</v>
      </c>
      <c r="P10" s="41">
        <f>SUM(P12:P20)-1</f>
        <v>8349618</v>
      </c>
      <c r="Q10" s="22" t="s">
        <v>43</v>
      </c>
    </row>
    <row r="11" spans="1:17" ht="15" customHeight="1">
      <c r="A11" s="23"/>
      <c r="B11" s="43"/>
      <c r="C11" s="44"/>
      <c r="D11" s="44"/>
      <c r="E11" s="44"/>
      <c r="F11" s="45"/>
      <c r="G11" s="46"/>
      <c r="H11" s="46"/>
      <c r="I11" s="46"/>
      <c r="J11" s="46"/>
      <c r="K11" s="47"/>
      <c r="L11" s="47"/>
      <c r="M11" s="47"/>
      <c r="N11" s="46"/>
      <c r="O11" s="46"/>
      <c r="P11" s="46"/>
      <c r="Q11" s="24"/>
    </row>
    <row r="12" spans="1:17" ht="15" customHeight="1">
      <c r="A12" s="25" t="s">
        <v>14</v>
      </c>
      <c r="B12" s="43">
        <f>E12+H12+N12</f>
        <v>22234</v>
      </c>
      <c r="C12" s="44">
        <f>F12+I12+O12-1</f>
        <v>112285477</v>
      </c>
      <c r="D12" s="44">
        <f>(G12+J12+P12)</f>
        <v>5309185</v>
      </c>
      <c r="E12" s="44">
        <v>5395</v>
      </c>
      <c r="F12" s="45">
        <v>17989168</v>
      </c>
      <c r="G12" s="46">
        <v>1075936</v>
      </c>
      <c r="H12" s="46">
        <v>114</v>
      </c>
      <c r="I12" s="46">
        <v>336706</v>
      </c>
      <c r="J12" s="46">
        <v>12340</v>
      </c>
      <c r="K12" s="29">
        <v>0</v>
      </c>
      <c r="L12" s="29">
        <v>0</v>
      </c>
      <c r="M12" s="29">
        <v>0</v>
      </c>
      <c r="N12" s="46">
        <v>16725</v>
      </c>
      <c r="O12" s="46">
        <v>93959604</v>
      </c>
      <c r="P12" s="46">
        <v>4220909</v>
      </c>
      <c r="Q12" s="26" t="s">
        <v>15</v>
      </c>
    </row>
    <row r="13" spans="1:17" ht="15" customHeight="1">
      <c r="A13" s="25" t="s">
        <v>16</v>
      </c>
      <c r="B13" s="43">
        <f aca="true" t="shared" si="0" ref="B13:B20">E13+H13+N13</f>
        <v>10913</v>
      </c>
      <c r="C13" s="44">
        <f>(F13+I13+O13)</f>
        <v>47197588</v>
      </c>
      <c r="D13" s="44">
        <f>(G13+J13+P13)</f>
        <v>2155926</v>
      </c>
      <c r="E13" s="44">
        <v>2797</v>
      </c>
      <c r="F13" s="45">
        <v>9579931</v>
      </c>
      <c r="G13" s="46">
        <v>609360</v>
      </c>
      <c r="H13" s="46">
        <v>235</v>
      </c>
      <c r="I13" s="46">
        <v>687603</v>
      </c>
      <c r="J13" s="46">
        <v>26001</v>
      </c>
      <c r="K13" s="29">
        <v>0</v>
      </c>
      <c r="L13" s="29">
        <v>0</v>
      </c>
      <c r="M13" s="29">
        <v>0</v>
      </c>
      <c r="N13" s="46">
        <v>7881</v>
      </c>
      <c r="O13" s="46">
        <v>36930054</v>
      </c>
      <c r="P13" s="46">
        <v>1520565</v>
      </c>
      <c r="Q13" s="26" t="s">
        <v>17</v>
      </c>
    </row>
    <row r="14" spans="1:17" ht="15" customHeight="1">
      <c r="A14" s="25" t="s">
        <v>26</v>
      </c>
      <c r="B14" s="43">
        <f t="shared" si="0"/>
        <v>3880</v>
      </c>
      <c r="C14" s="44">
        <f>F14+I14+O14</f>
        <v>16892038</v>
      </c>
      <c r="D14" s="44">
        <f>(G14+J14+P14)</f>
        <v>797156</v>
      </c>
      <c r="E14" s="44">
        <v>1076</v>
      </c>
      <c r="F14" s="45">
        <v>3870019</v>
      </c>
      <c r="G14" s="46">
        <v>252101</v>
      </c>
      <c r="H14" s="46">
        <v>68</v>
      </c>
      <c r="I14" s="46">
        <v>184487</v>
      </c>
      <c r="J14" s="46">
        <v>6445</v>
      </c>
      <c r="K14" s="29">
        <v>0</v>
      </c>
      <c r="L14" s="29">
        <v>0</v>
      </c>
      <c r="M14" s="29">
        <v>0</v>
      </c>
      <c r="N14" s="46">
        <v>2736</v>
      </c>
      <c r="O14" s="46">
        <v>12837532</v>
      </c>
      <c r="P14" s="46">
        <v>538610</v>
      </c>
      <c r="Q14" s="26" t="s">
        <v>18</v>
      </c>
    </row>
    <row r="15" spans="1:17" ht="15" customHeight="1">
      <c r="A15" s="25" t="s">
        <v>27</v>
      </c>
      <c r="B15" s="43">
        <f t="shared" si="0"/>
        <v>5541</v>
      </c>
      <c r="C15" s="44">
        <f>F15+I15+O15+1</f>
        <v>22265951</v>
      </c>
      <c r="D15" s="44">
        <f>(G15+J15+P15)</f>
        <v>995448</v>
      </c>
      <c r="E15" s="44">
        <v>1696</v>
      </c>
      <c r="F15" s="45">
        <v>5587123</v>
      </c>
      <c r="G15" s="46">
        <v>312781</v>
      </c>
      <c r="H15" s="46">
        <v>271</v>
      </c>
      <c r="I15" s="46">
        <v>895944</v>
      </c>
      <c r="J15" s="46">
        <v>34406</v>
      </c>
      <c r="K15" s="29">
        <v>0</v>
      </c>
      <c r="L15" s="29">
        <v>0</v>
      </c>
      <c r="M15" s="29">
        <v>0</v>
      </c>
      <c r="N15" s="46">
        <v>3574</v>
      </c>
      <c r="O15" s="46">
        <v>15782883</v>
      </c>
      <c r="P15" s="46">
        <v>648261</v>
      </c>
      <c r="Q15" s="26" t="s">
        <v>19</v>
      </c>
    </row>
    <row r="16" spans="1:17" ht="15" customHeight="1">
      <c r="A16" s="25" t="s">
        <v>28</v>
      </c>
      <c r="B16" s="43">
        <f t="shared" si="0"/>
        <v>3584</v>
      </c>
      <c r="C16" s="44">
        <f>(F16+I16+O16)</f>
        <v>14950332</v>
      </c>
      <c r="D16" s="44">
        <f>G16+J16+P16</f>
        <v>677935</v>
      </c>
      <c r="E16" s="44">
        <v>1320</v>
      </c>
      <c r="F16" s="45">
        <v>4052941</v>
      </c>
      <c r="G16" s="46">
        <v>222995</v>
      </c>
      <c r="H16" s="46">
        <v>52</v>
      </c>
      <c r="I16" s="46">
        <v>186204</v>
      </c>
      <c r="J16" s="46">
        <v>7232</v>
      </c>
      <c r="K16" s="29">
        <v>0</v>
      </c>
      <c r="L16" s="29">
        <v>0</v>
      </c>
      <c r="M16" s="29">
        <v>0</v>
      </c>
      <c r="N16" s="46">
        <v>2212</v>
      </c>
      <c r="O16" s="46">
        <v>10711187</v>
      </c>
      <c r="P16" s="46">
        <v>447708</v>
      </c>
      <c r="Q16" s="26" t="s">
        <v>20</v>
      </c>
    </row>
    <row r="17" spans="1:17" ht="15" customHeight="1">
      <c r="A17" s="25" t="s">
        <v>29</v>
      </c>
      <c r="B17" s="43">
        <f t="shared" si="0"/>
        <v>3311</v>
      </c>
      <c r="C17" s="44">
        <f>F17+I17+O17-1</f>
        <v>13220216</v>
      </c>
      <c r="D17" s="44">
        <f>G17+J17+P17</f>
        <v>561411</v>
      </c>
      <c r="E17" s="44">
        <v>1025</v>
      </c>
      <c r="F17" s="45">
        <v>3669647</v>
      </c>
      <c r="G17" s="46">
        <v>245892</v>
      </c>
      <c r="H17" s="46">
        <v>21</v>
      </c>
      <c r="I17" s="46">
        <v>51681</v>
      </c>
      <c r="J17" s="46">
        <v>1614</v>
      </c>
      <c r="K17" s="29">
        <v>0</v>
      </c>
      <c r="L17" s="29">
        <v>0</v>
      </c>
      <c r="M17" s="29">
        <v>0</v>
      </c>
      <c r="N17" s="46">
        <v>2265</v>
      </c>
      <c r="O17" s="46">
        <v>9498889</v>
      </c>
      <c r="P17" s="46">
        <v>313905</v>
      </c>
      <c r="Q17" s="26" t="s">
        <v>21</v>
      </c>
    </row>
    <row r="18" spans="1:17" ht="15" customHeight="1">
      <c r="A18" s="25" t="s">
        <v>30</v>
      </c>
      <c r="B18" s="43">
        <f t="shared" si="0"/>
        <v>1337</v>
      </c>
      <c r="C18" s="44">
        <f>(F18+I18+O18)</f>
        <v>5250124</v>
      </c>
      <c r="D18" s="44">
        <f>(G18+J18+P18)</f>
        <v>201984</v>
      </c>
      <c r="E18" s="44">
        <v>291</v>
      </c>
      <c r="F18" s="45">
        <v>1113308</v>
      </c>
      <c r="G18" s="46">
        <v>79518</v>
      </c>
      <c r="H18" s="46">
        <v>206</v>
      </c>
      <c r="I18" s="46">
        <v>781776</v>
      </c>
      <c r="J18" s="46">
        <v>34379</v>
      </c>
      <c r="K18" s="29">
        <v>0</v>
      </c>
      <c r="L18" s="29">
        <v>0</v>
      </c>
      <c r="M18" s="29">
        <v>0</v>
      </c>
      <c r="N18" s="46">
        <v>840</v>
      </c>
      <c r="O18" s="46">
        <v>3355040</v>
      </c>
      <c r="P18" s="46">
        <v>88087</v>
      </c>
      <c r="Q18" s="26" t="s">
        <v>22</v>
      </c>
    </row>
    <row r="19" spans="1:17" ht="15" customHeight="1">
      <c r="A19" s="25" t="s">
        <v>31</v>
      </c>
      <c r="B19" s="43">
        <f t="shared" si="0"/>
        <v>3566</v>
      </c>
      <c r="C19" s="44">
        <f>(F19+I19+O19)</f>
        <v>15640821</v>
      </c>
      <c r="D19" s="44">
        <f>(G19+J19+P19)</f>
        <v>625465</v>
      </c>
      <c r="E19" s="46">
        <v>867</v>
      </c>
      <c r="F19" s="46">
        <v>2826530</v>
      </c>
      <c r="G19" s="46">
        <v>181982</v>
      </c>
      <c r="H19" s="46">
        <v>141</v>
      </c>
      <c r="I19" s="46">
        <v>421440</v>
      </c>
      <c r="J19" s="46">
        <v>17405</v>
      </c>
      <c r="K19" s="29">
        <v>0</v>
      </c>
      <c r="L19" s="29">
        <v>0</v>
      </c>
      <c r="M19" s="29">
        <v>0</v>
      </c>
      <c r="N19" s="46">
        <v>2558</v>
      </c>
      <c r="O19" s="46">
        <v>12392851</v>
      </c>
      <c r="P19" s="46">
        <v>426078</v>
      </c>
      <c r="Q19" s="26" t="s">
        <v>23</v>
      </c>
    </row>
    <row r="20" spans="1:17" ht="15" customHeight="1">
      <c r="A20" s="27" t="s">
        <v>32</v>
      </c>
      <c r="B20" s="43">
        <f t="shared" si="0"/>
        <v>2012</v>
      </c>
      <c r="C20" s="44">
        <f>(F20+I20+O20)+1</f>
        <v>7459861</v>
      </c>
      <c r="D20" s="44">
        <f>G20+J20+P20+1</f>
        <v>247429</v>
      </c>
      <c r="E20" s="46">
        <v>504</v>
      </c>
      <c r="F20" s="46">
        <v>1447058</v>
      </c>
      <c r="G20" s="46">
        <v>66944</v>
      </c>
      <c r="H20" s="46">
        <v>254</v>
      </c>
      <c r="I20" s="46">
        <v>891027</v>
      </c>
      <c r="J20" s="46">
        <v>34988</v>
      </c>
      <c r="K20" s="30">
        <v>0</v>
      </c>
      <c r="L20" s="30">
        <v>0</v>
      </c>
      <c r="M20" s="30">
        <v>0</v>
      </c>
      <c r="N20" s="46">
        <v>1254</v>
      </c>
      <c r="O20" s="46">
        <v>5121775</v>
      </c>
      <c r="P20" s="46">
        <v>145496</v>
      </c>
      <c r="Q20" s="26" t="s">
        <v>24</v>
      </c>
    </row>
    <row r="21" spans="1:17" ht="12" customHeight="1">
      <c r="A21" s="31" t="s">
        <v>25</v>
      </c>
      <c r="B21" s="13"/>
      <c r="C21" s="14"/>
      <c r="D21" s="14"/>
      <c r="E21" s="14"/>
      <c r="F21" s="14"/>
      <c r="G21" s="14"/>
      <c r="H21" s="14"/>
      <c r="I21" s="14"/>
      <c r="J21" s="14"/>
      <c r="K21" s="28"/>
      <c r="L21" s="28"/>
      <c r="M21" s="28"/>
      <c r="N21" s="14"/>
      <c r="O21" s="14"/>
      <c r="P21" s="14"/>
      <c r="Q21" s="15"/>
    </row>
    <row r="22" ht="12" customHeight="1">
      <c r="A22" s="32" t="s">
        <v>37</v>
      </c>
    </row>
    <row r="23" ht="12" customHeight="1">
      <c r="A23" s="16"/>
    </row>
    <row r="24" ht="12" customHeight="1">
      <c r="A24" s="17"/>
    </row>
    <row r="25" ht="12" customHeight="1">
      <c r="A25" s="17"/>
    </row>
  </sheetData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scale="89" r:id="rId1"/>
  <colBreaks count="1" manualBreakCount="1">
    <brk id="8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2005-02-24T03:52:40Z</cp:lastPrinted>
  <dcterms:created xsi:type="dcterms:W3CDTF">2002-02-04T02:58:36Z</dcterms:created>
  <dcterms:modified xsi:type="dcterms:W3CDTF">2007-03-01T06:48:51Z</dcterms:modified>
  <cp:category/>
  <cp:version/>
  <cp:contentType/>
  <cp:contentStatus/>
</cp:coreProperties>
</file>