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3" sheetId="1" r:id="rId1"/>
  </sheets>
  <definedNames>
    <definedName name="_10.電気_ガスおよび水道" localSheetId="0">'133'!$A$1:$G$22</definedName>
    <definedName name="_10.電気_ガスおよび水道">#REF!</definedName>
    <definedName name="_xlnm.Print_Area" localSheetId="0">'133'!$A$1:$X$99</definedName>
  </definedNames>
  <calcPr fullCalcOnLoad="1"/>
</workbook>
</file>

<file path=xl/sharedStrings.xml><?xml version="1.0" encoding="utf-8"?>
<sst xmlns="http://schemas.openxmlformats.org/spreadsheetml/2006/main" count="230" uniqueCount="188">
  <si>
    <t xml:space="preserve">133.市  町  村  別、 車  種  別          自  動  車  等  台  数        </t>
  </si>
  <si>
    <t>(単位  台)</t>
  </si>
  <si>
    <t>各年３月末</t>
  </si>
  <si>
    <t>総合計</t>
  </si>
  <si>
    <t>合  計</t>
  </si>
  <si>
    <t>陸       運       支       局       検       査       車       両</t>
  </si>
  <si>
    <t>軽        自        動        車</t>
  </si>
  <si>
    <t>原動機付　　　　　自 転 車　　　　　(125cc未満)</t>
  </si>
  <si>
    <t>標</t>
  </si>
  <si>
    <t>年次および</t>
  </si>
  <si>
    <t xml:space="preserve">貨     物     車 </t>
  </si>
  <si>
    <t>乗  合　　　　　用　車</t>
  </si>
  <si>
    <t>乗   用   車</t>
  </si>
  <si>
    <t>特  種　　　　　用途車</t>
  </si>
  <si>
    <t>大  型　　　　　特殊車</t>
  </si>
  <si>
    <t>小型二輪　　　　　(250cc以上)</t>
  </si>
  <si>
    <t xml:space="preserve"> 貨    物    車</t>
  </si>
  <si>
    <t>二輪車</t>
  </si>
  <si>
    <t>示</t>
  </si>
  <si>
    <t>計</t>
  </si>
  <si>
    <t>普通車</t>
  </si>
  <si>
    <t>被けん引車</t>
  </si>
  <si>
    <t>小型車</t>
  </si>
  <si>
    <t>四  輪  車</t>
  </si>
  <si>
    <t>三輪車</t>
  </si>
  <si>
    <t>乗用車</t>
  </si>
  <si>
    <t>(125～250</t>
  </si>
  <si>
    <t>番</t>
  </si>
  <si>
    <t>市  町  村</t>
  </si>
  <si>
    <t>トラック</t>
  </si>
  <si>
    <t>バン</t>
  </si>
  <si>
    <t>cc未満)</t>
  </si>
  <si>
    <t>号</t>
  </si>
  <si>
    <t>９</t>
  </si>
  <si>
    <t>10</t>
  </si>
  <si>
    <t>11</t>
  </si>
  <si>
    <t>12</t>
  </si>
  <si>
    <t xml:space="preserve"> </t>
  </si>
  <si>
    <t>市  部</t>
  </si>
  <si>
    <t>市</t>
  </si>
  <si>
    <t>郡  部</t>
  </si>
  <si>
    <t>郡</t>
  </si>
  <si>
    <t>１ 大  分  市</t>
  </si>
  <si>
    <t>1</t>
  </si>
  <si>
    <t>２ 別  府  市</t>
  </si>
  <si>
    <t>2</t>
  </si>
  <si>
    <t>３ 中  津  市</t>
  </si>
  <si>
    <t>3</t>
  </si>
  <si>
    <t>４ 日  田  市</t>
  </si>
  <si>
    <t>4</t>
  </si>
  <si>
    <t>５ 佐  伯  市</t>
  </si>
  <si>
    <t>5</t>
  </si>
  <si>
    <t>６ 臼  杵  市</t>
  </si>
  <si>
    <t>6</t>
  </si>
  <si>
    <t>７ 津久見  市</t>
  </si>
  <si>
    <t>7</t>
  </si>
  <si>
    <t>８ 竹  田  市</t>
  </si>
  <si>
    <t>8</t>
  </si>
  <si>
    <t>９ 豊後高田市</t>
  </si>
  <si>
    <t>9</t>
  </si>
  <si>
    <t>10 杵  築  市</t>
  </si>
  <si>
    <t>11 宇  佐  市</t>
  </si>
  <si>
    <t>西国東郡</t>
  </si>
  <si>
    <t>西</t>
  </si>
  <si>
    <t>12 大  田  村</t>
  </si>
  <si>
    <t>13 真  玉  町</t>
  </si>
  <si>
    <t>13</t>
  </si>
  <si>
    <t>14 香々地  町</t>
  </si>
  <si>
    <t>14</t>
  </si>
  <si>
    <t>不      明</t>
  </si>
  <si>
    <t>不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</si>
  <si>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</si>
  <si>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</si>
  <si>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</si>
  <si>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</si>
  <si>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</si>
  <si>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</si>
  <si>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</si>
  <si>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</si>
  <si>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</si>
  <si>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</si>
  <si>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</si>
  <si>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</si>
  <si>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</si>
  <si>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</si>
  <si>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</si>
  <si>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</si>
  <si>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</si>
  <si>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</si>
  <si>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</si>
  <si>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</si>
  <si>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</si>
  <si>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</si>
  <si>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</si>
  <si>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</si>
  <si>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</si>
  <si>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</si>
  <si>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</si>
  <si>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</si>
  <si>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</si>
  <si>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</si>
  <si>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</si>
  <si>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</si>
  <si>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</si>
  <si>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</si>
  <si>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</si>
  <si>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</si>
  <si>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</si>
  <si>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</si>
  <si>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</si>
  <si>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</si>
  <si>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</si>
  <si>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</si>
  <si>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</si>
  <si>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</si>
  <si>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</si>
  <si>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</si>
  <si>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</si>
  <si>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</si>
  <si>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</si>
  <si>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</si>
  <si>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</si>
  <si>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</si>
  <si>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</si>
  <si>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</si>
  <si>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</si>
  <si>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</si>
  <si>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</si>
  <si>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</si>
  <si>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</si>
  <si>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</si>
  <si>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</si>
  <si>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</si>
  <si>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</si>
  <si>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</si>
  <si>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</si>
  <si>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</si>
  <si>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</si>
  <si>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</si>
  <si>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</si>
  <si>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</si>
  <si>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</si>
  <si>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</si>
  <si>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</si>
  <si>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</si>
  <si>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</si>
  <si>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</si>
  <si>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</si>
  <si>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</si>
  <si>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</si>
  <si>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</si>
  <si>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</si>
  <si>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</si>
  <si>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</si>
  <si>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</si>
  <si>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</si>
  <si>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</si>
  <si>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</si>
  <si>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</si>
  <si>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</si>
  <si>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</si>
  <si>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</si>
  <si>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</si>
  <si>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</si>
  <si>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</si>
  <si>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</si>
  <si>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</si>
  <si>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</si>
  <si>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</si>
  <si>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</si>
  <si>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</si>
  <si>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</si>
  <si>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</si>
  <si>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</si>
  <si>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</si>
  <si>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</si>
  <si>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</si>
  <si>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</si>
  <si>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</si>
  <si>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</si>
  <si>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</si>
  <si>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 xml:space="preserve">  注)二輪車(125cc～250cc未満)及び原動機付自転車は、各年4月1日現在</t>
  </si>
  <si>
    <t>小型車</t>
  </si>
  <si>
    <t>特種車</t>
  </si>
  <si>
    <t>　 平成9年</t>
  </si>
  <si>
    <t>12</t>
  </si>
  <si>
    <t>13</t>
  </si>
  <si>
    <t>資料:大分陸運支局､社団法人全国軽自動車協会連合会｢市区町村別軽自動車車両数｣､県市町村振興局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</si>
</sst>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color indexed="5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6" fillId="0" borderId="1" xfId="0" applyNumberFormat="1" applyFont="1" applyBorder="1" applyAlignment="1" applyProtection="1">
      <alignment horizontal="left"/>
      <protection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centerContinuous"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vertical="center"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2" xfId="0" applyNumberFormat="1" applyFont="1" applyBorder="1" applyAlignment="1">
      <alignment horizontal="centerContinuous" vertical="center"/>
    </xf>
    <xf numFmtId="177" fontId="6" fillId="0" borderId="3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>
      <alignment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left"/>
      <protection locked="0"/>
    </xf>
    <xf numFmtId="41" fontId="7" fillId="0" borderId="3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177" fontId="7" fillId="0" borderId="3" xfId="0" applyNumberFormat="1" applyFont="1" applyBorder="1" applyAlignment="1" applyProtection="1" quotePrefix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7" fontId="0" fillId="0" borderId="3" xfId="0" applyNumberFormat="1" applyFont="1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41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177" fontId="8" fillId="0" borderId="3" xfId="0" applyNumberFormat="1" applyFont="1" applyBorder="1" applyAlignment="1" applyProtection="1" quotePrefix="1">
      <alignment horizontal="center"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 horizontal="center"/>
      <protection/>
    </xf>
    <xf numFmtId="177" fontId="4" fillId="0" borderId="3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3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177" fontId="0" fillId="0" borderId="3" xfId="0" applyNumberFormat="1" applyFont="1" applyBorder="1" applyAlignment="1" quotePrefix="1">
      <alignment horizontal="center"/>
    </xf>
    <xf numFmtId="41" fontId="10" fillId="0" borderId="0" xfId="0" applyNumberFormat="1" applyFont="1" applyBorder="1" applyAlignment="1" applyProtection="1">
      <alignment/>
      <protection/>
    </xf>
    <xf numFmtId="177" fontId="0" fillId="0" borderId="5" xfId="0" applyNumberFormat="1" applyFont="1" applyBorder="1" applyAlignment="1" applyProtection="1">
      <alignment horizontal="center"/>
      <protection/>
    </xf>
    <xf numFmtId="41" fontId="0" fillId="0" borderId="6" xfId="0" applyNumberFormat="1" applyFont="1" applyBorder="1" applyAlignment="1" applyProtection="1">
      <alignment/>
      <protection/>
    </xf>
    <xf numFmtId="41" fontId="0" fillId="0" borderId="6" xfId="0" applyNumberFormat="1" applyFont="1" applyAlignment="1" applyProtection="1">
      <alignment/>
      <protection/>
    </xf>
    <xf numFmtId="41" fontId="9" fillId="0" borderId="6" xfId="0" applyNumberFormat="1" applyFont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 horizontal="left"/>
      <protection/>
    </xf>
    <xf numFmtId="41" fontId="4" fillId="0" borderId="7" xfId="0" applyNumberFormat="1" applyFont="1" applyBorder="1" applyAlignment="1" applyProtection="1">
      <alignment/>
      <protection/>
    </xf>
    <xf numFmtId="177" fontId="4" fillId="0" borderId="8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4" fillId="0" borderId="7" xfId="0" applyNumberFormat="1" applyFont="1" applyBorder="1" applyAlignment="1" applyProtection="1">
      <alignment horizontal="left"/>
      <protection/>
    </xf>
    <xf numFmtId="41" fontId="4" fillId="0" borderId="8" xfId="0" applyNumberFormat="1" applyFont="1" applyBorder="1" applyAlignment="1" applyProtection="1">
      <alignment/>
      <protection/>
    </xf>
    <xf numFmtId="41" fontId="4" fillId="0" borderId="7" xfId="0" applyNumberFormat="1" applyFont="1" applyAlignment="1" applyProtection="1">
      <alignment/>
      <protection/>
    </xf>
    <xf numFmtId="177" fontId="4" fillId="0" borderId="7" xfId="0" applyNumberFormat="1" applyFont="1" applyBorder="1" applyAlignment="1">
      <alignment/>
    </xf>
    <xf numFmtId="41" fontId="10" fillId="0" borderId="0" xfId="0" applyNumberFormat="1" applyFont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177" fontId="0" fillId="0" borderId="9" xfId="0" applyNumberFormat="1" applyFont="1" applyBorder="1" applyAlignment="1">
      <alignment/>
    </xf>
    <xf numFmtId="177" fontId="0" fillId="0" borderId="9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1" xfId="0" applyNumberFormat="1" applyFont="1" applyBorder="1" applyAlignment="1" applyProtection="1">
      <alignment horizontal="center" vertical="center" wrapText="1"/>
      <protection/>
    </xf>
    <xf numFmtId="177" fontId="6" fillId="0" borderId="12" xfId="0" applyNumberFormat="1" applyFont="1" applyBorder="1" applyAlignment="1" applyProtection="1">
      <alignment horizontal="center" vertical="center" wrapText="1"/>
      <protection/>
    </xf>
    <xf numFmtId="177" fontId="6" fillId="0" borderId="13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/>
    </xf>
    <xf numFmtId="177" fontId="6" fillId="0" borderId="12" xfId="0" applyNumberFormat="1" applyFont="1" applyBorder="1" applyAlignment="1" applyProtection="1">
      <alignment horizontal="center" vertical="center"/>
      <protection/>
    </xf>
    <xf numFmtId="177" fontId="6" fillId="0" borderId="14" xfId="0" applyNumberFormat="1" applyFont="1" applyBorder="1" applyAlignment="1" applyProtection="1">
      <alignment horizontal="center" vertical="center"/>
      <protection/>
    </xf>
    <xf numFmtId="177" fontId="6" fillId="0" borderId="14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view="pageBreakPreview" zoomScaleSheetLayoutView="100" workbookViewId="0" topLeftCell="A1">
      <selection activeCell="B7" sqref="B7"/>
    </sheetView>
  </sheetViews>
  <sheetFormatPr defaultColWidth="11.875" defaultRowHeight="12" customHeight="1"/>
  <cols>
    <col min="1" max="1" width="14.75390625" style="3" customWidth="1"/>
    <col min="2" max="3" width="13.625" style="3" customWidth="1"/>
    <col min="4" max="9" width="13.75390625" style="3" customWidth="1"/>
    <col min="10" max="10" width="13.875" style="3" customWidth="1"/>
    <col min="11" max="11" width="13.75390625" style="3" customWidth="1"/>
    <col min="12" max="16" width="12.25390625" style="3" customWidth="1"/>
    <col min="17" max="18" width="12.125" style="3" customWidth="1"/>
    <col min="19" max="19" width="9.75390625" style="3" customWidth="1"/>
    <col min="20" max="20" width="12.25390625" style="3" customWidth="1"/>
    <col min="21" max="21" width="9.75390625" style="3" customWidth="1"/>
    <col min="22" max="23" width="12.25390625" style="3" customWidth="1"/>
    <col min="24" max="24" width="4.875" style="69" customWidth="1"/>
    <col min="25" max="16384" width="11.875" style="3" customWidth="1"/>
  </cols>
  <sheetData>
    <row r="1" spans="1:2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1</v>
      </c>
      <c r="B2" s="5"/>
      <c r="C2" s="5"/>
      <c r="D2" s="5"/>
      <c r="E2" s="5"/>
      <c r="F2" s="5"/>
      <c r="G2" s="6"/>
      <c r="H2" s="6"/>
      <c r="I2" s="7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  <c r="W2" s="7"/>
      <c r="X2" s="8" t="s">
        <v>2</v>
      </c>
    </row>
    <row r="3" spans="1:24" s="13" customFormat="1" ht="12" customHeight="1" thickTop="1">
      <c r="A3" s="9"/>
      <c r="B3" s="76" t="s">
        <v>3</v>
      </c>
      <c r="C3" s="73" t="s">
        <v>4</v>
      </c>
      <c r="D3" s="10" t="s">
        <v>5</v>
      </c>
      <c r="E3" s="11"/>
      <c r="F3" s="10"/>
      <c r="G3" s="11"/>
      <c r="H3" s="11"/>
      <c r="I3" s="11"/>
      <c r="J3" s="11"/>
      <c r="K3" s="11"/>
      <c r="L3" s="11"/>
      <c r="M3" s="11"/>
      <c r="N3" s="11"/>
      <c r="O3" s="73" t="s">
        <v>4</v>
      </c>
      <c r="P3" s="10" t="s">
        <v>6</v>
      </c>
      <c r="Q3" s="10"/>
      <c r="R3" s="11"/>
      <c r="S3" s="11"/>
      <c r="T3" s="11"/>
      <c r="U3" s="11"/>
      <c r="V3" s="11"/>
      <c r="W3" s="70" t="s">
        <v>7</v>
      </c>
      <c r="X3" s="12" t="s">
        <v>8</v>
      </c>
    </row>
    <row r="4" spans="1:24" s="13" customFormat="1" ht="12" customHeight="1">
      <c r="A4" s="14" t="s">
        <v>9</v>
      </c>
      <c r="B4" s="77"/>
      <c r="C4" s="74"/>
      <c r="D4" s="16" t="s">
        <v>10</v>
      </c>
      <c r="E4" s="10"/>
      <c r="F4" s="11"/>
      <c r="G4" s="11"/>
      <c r="H4" s="80" t="s">
        <v>11</v>
      </c>
      <c r="I4" s="16" t="s">
        <v>12</v>
      </c>
      <c r="J4" s="11"/>
      <c r="K4" s="11"/>
      <c r="L4" s="80" t="s">
        <v>13</v>
      </c>
      <c r="M4" s="80" t="s">
        <v>14</v>
      </c>
      <c r="N4" s="80" t="s">
        <v>15</v>
      </c>
      <c r="O4" s="74"/>
      <c r="P4" s="16" t="s">
        <v>16</v>
      </c>
      <c r="Q4" s="11"/>
      <c r="R4" s="11"/>
      <c r="S4" s="11"/>
      <c r="T4" s="17"/>
      <c r="U4" s="17"/>
      <c r="V4" s="15" t="s">
        <v>17</v>
      </c>
      <c r="W4" s="71"/>
      <c r="X4" s="12" t="s">
        <v>18</v>
      </c>
    </row>
    <row r="5" spans="1:24" s="13" customFormat="1" ht="12" customHeight="1">
      <c r="A5" s="9"/>
      <c r="B5" s="77"/>
      <c r="C5" s="74"/>
      <c r="D5" s="79" t="s">
        <v>19</v>
      </c>
      <c r="E5" s="79" t="s">
        <v>20</v>
      </c>
      <c r="F5" s="79" t="s">
        <v>182</v>
      </c>
      <c r="G5" s="79" t="s">
        <v>21</v>
      </c>
      <c r="H5" s="71"/>
      <c r="I5" s="79" t="s">
        <v>19</v>
      </c>
      <c r="J5" s="79" t="s">
        <v>20</v>
      </c>
      <c r="K5" s="79" t="s">
        <v>22</v>
      </c>
      <c r="L5" s="71"/>
      <c r="M5" s="71"/>
      <c r="N5" s="71"/>
      <c r="O5" s="74"/>
      <c r="P5" s="79" t="s">
        <v>19</v>
      </c>
      <c r="Q5" s="16" t="s">
        <v>23</v>
      </c>
      <c r="R5" s="11"/>
      <c r="S5" s="15" t="s">
        <v>24</v>
      </c>
      <c r="T5" s="15" t="s">
        <v>25</v>
      </c>
      <c r="U5" s="15" t="s">
        <v>183</v>
      </c>
      <c r="V5" s="15" t="s">
        <v>26</v>
      </c>
      <c r="W5" s="71"/>
      <c r="X5" s="12" t="s">
        <v>27</v>
      </c>
    </row>
    <row r="6" spans="1:24" s="13" customFormat="1" ht="12" customHeight="1">
      <c r="A6" s="18" t="s">
        <v>28</v>
      </c>
      <c r="B6" s="78"/>
      <c r="C6" s="75"/>
      <c r="D6" s="78"/>
      <c r="E6" s="78"/>
      <c r="F6" s="78"/>
      <c r="G6" s="78"/>
      <c r="H6" s="72"/>
      <c r="I6" s="78"/>
      <c r="J6" s="78"/>
      <c r="K6" s="78"/>
      <c r="L6" s="72"/>
      <c r="M6" s="72"/>
      <c r="N6" s="72"/>
      <c r="O6" s="75"/>
      <c r="P6" s="78"/>
      <c r="Q6" s="19" t="s">
        <v>29</v>
      </c>
      <c r="R6" s="19" t="s">
        <v>30</v>
      </c>
      <c r="S6" s="19" t="s">
        <v>29</v>
      </c>
      <c r="T6" s="20"/>
      <c r="U6" s="20"/>
      <c r="V6" s="19" t="s">
        <v>31</v>
      </c>
      <c r="W6" s="72"/>
      <c r="X6" s="21" t="s">
        <v>32</v>
      </c>
    </row>
    <row r="7" spans="1:24" ht="12" customHeight="1">
      <c r="A7" s="22" t="s">
        <v>184</v>
      </c>
      <c r="B7" s="23">
        <v>918531</v>
      </c>
      <c r="C7" s="24">
        <v>495670</v>
      </c>
      <c r="D7" s="24">
        <v>85831</v>
      </c>
      <c r="E7" s="24">
        <v>23958</v>
      </c>
      <c r="F7" s="24">
        <v>60617</v>
      </c>
      <c r="G7" s="24">
        <v>1256</v>
      </c>
      <c r="H7" s="25">
        <v>2604</v>
      </c>
      <c r="I7" s="25">
        <v>384996</v>
      </c>
      <c r="J7" s="25">
        <v>78900</v>
      </c>
      <c r="K7" s="25">
        <v>306096</v>
      </c>
      <c r="L7" s="25">
        <v>11125</v>
      </c>
      <c r="M7" s="25">
        <v>2357</v>
      </c>
      <c r="N7" s="25">
        <v>8757</v>
      </c>
      <c r="O7" s="25">
        <v>276778</v>
      </c>
      <c r="P7" s="25">
        <v>167734</v>
      </c>
      <c r="Q7" s="25">
        <v>69938</v>
      </c>
      <c r="R7" s="25">
        <v>97785</v>
      </c>
      <c r="S7" s="25">
        <v>11</v>
      </c>
      <c r="T7" s="25">
        <v>97560</v>
      </c>
      <c r="U7" s="25">
        <v>513</v>
      </c>
      <c r="V7" s="25">
        <v>10971</v>
      </c>
      <c r="W7" s="25">
        <v>146083</v>
      </c>
      <c r="X7" s="26" t="s">
        <v>33</v>
      </c>
    </row>
    <row r="8" spans="1:24" ht="12" customHeight="1">
      <c r="A8" s="27" t="s">
        <v>34</v>
      </c>
      <c r="B8" s="23">
        <v>926083</v>
      </c>
      <c r="C8" s="24">
        <v>504609</v>
      </c>
      <c r="D8" s="24">
        <v>84527</v>
      </c>
      <c r="E8" s="24">
        <v>23816</v>
      </c>
      <c r="F8" s="24">
        <v>59353</v>
      </c>
      <c r="G8" s="24">
        <v>1358</v>
      </c>
      <c r="H8" s="25">
        <v>2610</v>
      </c>
      <c r="I8" s="25">
        <v>394442</v>
      </c>
      <c r="J8" s="25">
        <v>91151</v>
      </c>
      <c r="K8" s="25">
        <v>303291</v>
      </c>
      <c r="L8" s="25">
        <v>11769</v>
      </c>
      <c r="M8" s="25">
        <v>2393</v>
      </c>
      <c r="N8" s="25">
        <v>8868</v>
      </c>
      <c r="O8" s="25">
        <v>280791</v>
      </c>
      <c r="P8" s="25">
        <v>162408</v>
      </c>
      <c r="Q8" s="25">
        <v>70577</v>
      </c>
      <c r="R8" s="25">
        <v>91820</v>
      </c>
      <c r="S8" s="25">
        <v>11</v>
      </c>
      <c r="T8" s="25">
        <v>107424</v>
      </c>
      <c r="U8" s="25">
        <v>544</v>
      </c>
      <c r="V8" s="25">
        <v>10415</v>
      </c>
      <c r="W8" s="25">
        <v>140683</v>
      </c>
      <c r="X8" s="26" t="s">
        <v>34</v>
      </c>
    </row>
    <row r="9" spans="1:24" ht="12" customHeight="1">
      <c r="A9" s="27" t="s">
        <v>35</v>
      </c>
      <c r="B9" s="23">
        <v>932882</v>
      </c>
      <c r="C9" s="24">
        <v>511090</v>
      </c>
      <c r="D9" s="24">
        <v>83326</v>
      </c>
      <c r="E9" s="24">
        <v>24237</v>
      </c>
      <c r="F9" s="24">
        <v>57722</v>
      </c>
      <c r="G9" s="24">
        <v>1367</v>
      </c>
      <c r="H9" s="25">
        <v>2591</v>
      </c>
      <c r="I9" s="25">
        <v>400857</v>
      </c>
      <c r="J9" s="25">
        <v>100765</v>
      </c>
      <c r="K9" s="25">
        <v>300092</v>
      </c>
      <c r="L9" s="25">
        <v>12727</v>
      </c>
      <c r="M9" s="25">
        <v>2459</v>
      </c>
      <c r="N9" s="25">
        <v>9130</v>
      </c>
      <c r="O9" s="25">
        <v>286091</v>
      </c>
      <c r="P9" s="25">
        <v>157744</v>
      </c>
      <c r="Q9" s="25">
        <v>71212</v>
      </c>
      <c r="R9" s="25">
        <v>86520</v>
      </c>
      <c r="S9" s="25">
        <v>12</v>
      </c>
      <c r="T9" s="25">
        <v>118796</v>
      </c>
      <c r="U9" s="25">
        <v>582</v>
      </c>
      <c r="V9" s="25">
        <v>8969</v>
      </c>
      <c r="W9" s="25">
        <v>135701</v>
      </c>
      <c r="X9" s="26" t="s">
        <v>35</v>
      </c>
    </row>
    <row r="10" spans="1:24" ht="12" customHeight="1">
      <c r="A10" s="27" t="s">
        <v>36</v>
      </c>
      <c r="B10" s="23">
        <v>941234</v>
      </c>
      <c r="C10" s="24">
        <v>513711</v>
      </c>
      <c r="D10" s="24">
        <v>81447</v>
      </c>
      <c r="E10" s="24">
        <v>24348</v>
      </c>
      <c r="F10" s="24">
        <v>55724</v>
      </c>
      <c r="G10" s="24">
        <v>1375</v>
      </c>
      <c r="H10" s="25">
        <v>2574</v>
      </c>
      <c r="I10" s="25">
        <v>404152</v>
      </c>
      <c r="J10" s="25">
        <v>109475</v>
      </c>
      <c r="K10" s="25">
        <v>294677</v>
      </c>
      <c r="L10" s="25">
        <v>13840</v>
      </c>
      <c r="M10" s="25">
        <v>2495</v>
      </c>
      <c r="N10" s="25">
        <v>9203</v>
      </c>
      <c r="O10" s="25">
        <v>297325</v>
      </c>
      <c r="P10" s="25">
        <v>154112</v>
      </c>
      <c r="Q10" s="25">
        <v>72063</v>
      </c>
      <c r="R10" s="25">
        <v>82037</v>
      </c>
      <c r="S10" s="25">
        <v>12</v>
      </c>
      <c r="T10" s="25">
        <v>132798</v>
      </c>
      <c r="U10" s="25">
        <v>630</v>
      </c>
      <c r="V10" s="25">
        <v>9785</v>
      </c>
      <c r="W10" s="25">
        <v>130198</v>
      </c>
      <c r="X10" s="26" t="s">
        <v>185</v>
      </c>
    </row>
    <row r="11" spans="1:24" ht="11.25" customHeight="1">
      <c r="A11" s="28"/>
      <c r="B11" s="29"/>
      <c r="C11" s="30"/>
      <c r="D11" s="30"/>
      <c r="E11" s="30"/>
      <c r="F11" s="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2"/>
    </row>
    <row r="12" spans="1:24" s="38" customFormat="1" ht="12" customHeight="1">
      <c r="A12" s="33" t="s">
        <v>186</v>
      </c>
      <c r="B12" s="34">
        <f aca="true" t="shared" si="0" ref="B12:W12">B14+B15</f>
        <v>949475</v>
      </c>
      <c r="C12" s="35">
        <f t="shared" si="0"/>
        <v>516595</v>
      </c>
      <c r="D12" s="36">
        <f t="shared" si="0"/>
        <v>80023</v>
      </c>
      <c r="E12" s="36">
        <f t="shared" si="0"/>
        <v>24342</v>
      </c>
      <c r="F12" s="36">
        <f t="shared" si="0"/>
        <v>54340</v>
      </c>
      <c r="G12" s="36">
        <f t="shared" si="0"/>
        <v>1341</v>
      </c>
      <c r="H12" s="36">
        <f t="shared" si="0"/>
        <v>2603</v>
      </c>
      <c r="I12" s="36">
        <f t="shared" si="0"/>
        <v>408020</v>
      </c>
      <c r="J12" s="36">
        <f t="shared" si="0"/>
        <v>118623</v>
      </c>
      <c r="K12" s="36">
        <f t="shared" si="0"/>
        <v>289397</v>
      </c>
      <c r="L12" s="36">
        <f t="shared" si="0"/>
        <v>14161</v>
      </c>
      <c r="M12" s="36">
        <f t="shared" si="0"/>
        <v>2510</v>
      </c>
      <c r="N12" s="36">
        <f t="shared" si="0"/>
        <v>9278</v>
      </c>
      <c r="O12" s="35">
        <f t="shared" si="0"/>
        <v>307548</v>
      </c>
      <c r="P12" s="36">
        <f t="shared" si="0"/>
        <v>150790</v>
      </c>
      <c r="Q12" s="36">
        <f t="shared" si="0"/>
        <v>72858</v>
      </c>
      <c r="R12" s="36">
        <f t="shared" si="0"/>
        <v>77922</v>
      </c>
      <c r="S12" s="36">
        <f t="shared" si="0"/>
        <v>10</v>
      </c>
      <c r="T12" s="36">
        <f t="shared" si="0"/>
        <v>146263</v>
      </c>
      <c r="U12" s="36">
        <f t="shared" si="0"/>
        <v>716</v>
      </c>
      <c r="V12" s="36">
        <f t="shared" si="0"/>
        <v>9779</v>
      </c>
      <c r="W12" s="35">
        <f t="shared" si="0"/>
        <v>125332</v>
      </c>
      <c r="X12" s="37" t="s">
        <v>186</v>
      </c>
    </row>
    <row r="13" spans="1:24" ht="6" customHeight="1">
      <c r="A13" s="39"/>
      <c r="B13" s="40"/>
      <c r="C13" s="41"/>
      <c r="D13" s="31"/>
      <c r="E13" s="42" t="s">
        <v>37</v>
      </c>
      <c r="F13" s="42" t="s">
        <v>37</v>
      </c>
      <c r="G13" s="42" t="s">
        <v>37</v>
      </c>
      <c r="H13" s="42" t="s">
        <v>37</v>
      </c>
      <c r="I13" s="31"/>
      <c r="J13" s="42" t="s">
        <v>37</v>
      </c>
      <c r="K13" s="42" t="s">
        <v>37</v>
      </c>
      <c r="L13" s="42" t="s">
        <v>37</v>
      </c>
      <c r="M13" s="42" t="s">
        <v>37</v>
      </c>
      <c r="N13" s="42" t="s">
        <v>37</v>
      </c>
      <c r="O13" s="41"/>
      <c r="P13" s="31"/>
      <c r="Q13" s="31"/>
      <c r="R13" s="31"/>
      <c r="S13" s="31"/>
      <c r="T13" s="31"/>
      <c r="U13" s="31"/>
      <c r="V13" s="31"/>
      <c r="W13" s="41"/>
      <c r="X13" s="32"/>
    </row>
    <row r="14" spans="1:24" s="38" customFormat="1" ht="12" customHeight="1">
      <c r="A14" s="43" t="s">
        <v>38</v>
      </c>
      <c r="B14" s="34">
        <f aca="true" t="shared" si="1" ref="B14:W14">SUM(B17:B27)</f>
        <v>685668</v>
      </c>
      <c r="C14" s="35">
        <f t="shared" si="1"/>
        <v>389703</v>
      </c>
      <c r="D14" s="36">
        <f t="shared" si="1"/>
        <v>59090</v>
      </c>
      <c r="E14" s="36">
        <f t="shared" si="1"/>
        <v>17825</v>
      </c>
      <c r="F14" s="36">
        <f t="shared" si="1"/>
        <v>40035</v>
      </c>
      <c r="G14" s="36">
        <f t="shared" si="1"/>
        <v>1230</v>
      </c>
      <c r="H14" s="36">
        <f t="shared" si="1"/>
        <v>1954</v>
      </c>
      <c r="I14" s="36">
        <f t="shared" si="1"/>
        <v>309371</v>
      </c>
      <c r="J14" s="36">
        <f t="shared" si="1"/>
        <v>91198</v>
      </c>
      <c r="K14" s="36">
        <f t="shared" si="1"/>
        <v>218173</v>
      </c>
      <c r="L14" s="36">
        <f t="shared" si="1"/>
        <v>10207</v>
      </c>
      <c r="M14" s="36">
        <f t="shared" si="1"/>
        <v>1885</v>
      </c>
      <c r="N14" s="36">
        <f t="shared" si="1"/>
        <v>7196</v>
      </c>
      <c r="O14" s="35">
        <f t="shared" si="1"/>
        <v>207818</v>
      </c>
      <c r="P14" s="36">
        <f t="shared" si="1"/>
        <v>92159</v>
      </c>
      <c r="Q14" s="36">
        <f t="shared" si="1"/>
        <v>37716</v>
      </c>
      <c r="R14" s="36">
        <f t="shared" si="1"/>
        <v>54435</v>
      </c>
      <c r="S14" s="36">
        <f t="shared" si="1"/>
        <v>8</v>
      </c>
      <c r="T14" s="36">
        <f t="shared" si="1"/>
        <v>107712</v>
      </c>
      <c r="U14" s="36">
        <f t="shared" si="1"/>
        <v>419</v>
      </c>
      <c r="V14" s="36">
        <f t="shared" si="1"/>
        <v>7528</v>
      </c>
      <c r="W14" s="35">
        <f t="shared" si="1"/>
        <v>88147</v>
      </c>
      <c r="X14" s="44" t="s">
        <v>39</v>
      </c>
    </row>
    <row r="15" spans="1:24" s="38" customFormat="1" ht="12" customHeight="1">
      <c r="A15" s="43" t="s">
        <v>40</v>
      </c>
      <c r="B15" s="34">
        <f aca="true" t="shared" si="2" ref="B15:W15">SUM(B28:B98)/2</f>
        <v>263807</v>
      </c>
      <c r="C15" s="35">
        <f t="shared" si="2"/>
        <v>126892</v>
      </c>
      <c r="D15" s="36">
        <f t="shared" si="2"/>
        <v>20933</v>
      </c>
      <c r="E15" s="36">
        <f t="shared" si="2"/>
        <v>6517</v>
      </c>
      <c r="F15" s="36">
        <f t="shared" si="2"/>
        <v>14305</v>
      </c>
      <c r="G15" s="36">
        <f t="shared" si="2"/>
        <v>111</v>
      </c>
      <c r="H15" s="36">
        <f t="shared" si="2"/>
        <v>649</v>
      </c>
      <c r="I15" s="36">
        <f t="shared" si="2"/>
        <v>98649</v>
      </c>
      <c r="J15" s="36">
        <f t="shared" si="2"/>
        <v>27425</v>
      </c>
      <c r="K15" s="36">
        <f t="shared" si="2"/>
        <v>71224</v>
      </c>
      <c r="L15" s="36">
        <f t="shared" si="2"/>
        <v>3954</v>
      </c>
      <c r="M15" s="36">
        <f t="shared" si="2"/>
        <v>625</v>
      </c>
      <c r="N15" s="36">
        <f t="shared" si="2"/>
        <v>2082</v>
      </c>
      <c r="O15" s="35">
        <f t="shared" si="2"/>
        <v>99730</v>
      </c>
      <c r="P15" s="36">
        <f t="shared" si="2"/>
        <v>58631</v>
      </c>
      <c r="Q15" s="36">
        <f t="shared" si="2"/>
        <v>35142</v>
      </c>
      <c r="R15" s="36">
        <f t="shared" si="2"/>
        <v>23487</v>
      </c>
      <c r="S15" s="36">
        <f t="shared" si="2"/>
        <v>2</v>
      </c>
      <c r="T15" s="36">
        <f t="shared" si="2"/>
        <v>38551</v>
      </c>
      <c r="U15" s="36">
        <f t="shared" si="2"/>
        <v>297</v>
      </c>
      <c r="V15" s="36">
        <f t="shared" si="2"/>
        <v>2251</v>
      </c>
      <c r="W15" s="36">
        <f t="shared" si="2"/>
        <v>37185</v>
      </c>
      <c r="X15" s="44" t="s">
        <v>41</v>
      </c>
    </row>
    <row r="16" spans="1:24" ht="6" customHeight="1">
      <c r="A16" s="39"/>
      <c r="B16" s="40"/>
      <c r="C16" s="4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41"/>
      <c r="P16" s="31"/>
      <c r="Q16" s="31"/>
      <c r="R16" s="31"/>
      <c r="S16" s="31"/>
      <c r="T16" s="31"/>
      <c r="U16" s="31"/>
      <c r="V16" s="42" t="s">
        <v>37</v>
      </c>
      <c r="W16" s="41"/>
      <c r="X16" s="32"/>
    </row>
    <row r="17" spans="1:24" ht="12" customHeight="1">
      <c r="A17" s="45" t="s">
        <v>42</v>
      </c>
      <c r="B17" s="46">
        <f aca="true" t="shared" si="3" ref="B17:B48">C17+O17+W17</f>
        <v>328626</v>
      </c>
      <c r="C17" s="47">
        <f aca="true" t="shared" si="4" ref="C17:C48">D17+H17+I17+SUM(L17:N17)</f>
        <v>203208</v>
      </c>
      <c r="D17" s="48">
        <f aca="true" t="shared" si="5" ref="D17:D27">SUM(E17:G17)</f>
        <v>30346</v>
      </c>
      <c r="E17" s="49">
        <v>9050</v>
      </c>
      <c r="F17" s="49">
        <v>20542</v>
      </c>
      <c r="G17" s="49">
        <v>754</v>
      </c>
      <c r="H17" s="49">
        <v>777</v>
      </c>
      <c r="I17" s="48">
        <f aca="true" t="shared" si="6" ref="I17:I27">J17+K17</f>
        <v>162100</v>
      </c>
      <c r="J17" s="49">
        <v>49909</v>
      </c>
      <c r="K17" s="49">
        <v>112191</v>
      </c>
      <c r="L17" s="49">
        <v>5260</v>
      </c>
      <c r="M17" s="49">
        <v>1024</v>
      </c>
      <c r="N17" s="49">
        <v>3701</v>
      </c>
      <c r="O17" s="47">
        <f aca="true" t="shared" si="7" ref="O17:O48">SUM(Q17:V17)</f>
        <v>87008</v>
      </c>
      <c r="P17" s="48">
        <f aca="true" t="shared" si="8" ref="P17:P48">SUM(Q17:S17)</f>
        <v>34246</v>
      </c>
      <c r="Q17" s="49">
        <v>11036</v>
      </c>
      <c r="R17" s="49">
        <v>23208</v>
      </c>
      <c r="S17" s="49">
        <v>2</v>
      </c>
      <c r="T17" s="49">
        <v>48598</v>
      </c>
      <c r="U17" s="49">
        <v>176</v>
      </c>
      <c r="V17" s="49">
        <v>3988</v>
      </c>
      <c r="W17" s="50">
        <v>38410</v>
      </c>
      <c r="X17" s="51" t="s">
        <v>43</v>
      </c>
    </row>
    <row r="18" spans="1:24" ht="12" customHeight="1">
      <c r="A18" s="45" t="s">
        <v>44</v>
      </c>
      <c r="B18" s="46">
        <f t="shared" si="3"/>
        <v>84190</v>
      </c>
      <c r="C18" s="47">
        <f t="shared" si="4"/>
        <v>46500</v>
      </c>
      <c r="D18" s="48">
        <f t="shared" si="5"/>
        <v>4893</v>
      </c>
      <c r="E18" s="49">
        <v>1063</v>
      </c>
      <c r="F18" s="49">
        <v>3804</v>
      </c>
      <c r="G18" s="49">
        <v>26</v>
      </c>
      <c r="H18" s="49">
        <v>441</v>
      </c>
      <c r="I18" s="48">
        <f t="shared" si="6"/>
        <v>39094</v>
      </c>
      <c r="J18" s="49">
        <v>10915</v>
      </c>
      <c r="K18" s="49">
        <v>28179</v>
      </c>
      <c r="L18" s="49">
        <v>1056</v>
      </c>
      <c r="M18" s="49">
        <v>105</v>
      </c>
      <c r="N18" s="49">
        <v>911</v>
      </c>
      <c r="O18" s="47">
        <f t="shared" si="7"/>
        <v>23806</v>
      </c>
      <c r="P18" s="48">
        <f t="shared" si="8"/>
        <v>8967</v>
      </c>
      <c r="Q18" s="49">
        <v>2567</v>
      </c>
      <c r="R18" s="49">
        <v>6399</v>
      </c>
      <c r="S18" s="49">
        <v>1</v>
      </c>
      <c r="T18" s="49">
        <v>13664</v>
      </c>
      <c r="U18" s="49">
        <v>53</v>
      </c>
      <c r="V18" s="49">
        <v>1122</v>
      </c>
      <c r="W18" s="50">
        <v>13884</v>
      </c>
      <c r="X18" s="51" t="s">
        <v>45</v>
      </c>
    </row>
    <row r="19" spans="1:24" ht="12" customHeight="1">
      <c r="A19" s="45" t="s">
        <v>46</v>
      </c>
      <c r="B19" s="46">
        <f t="shared" si="3"/>
        <v>49423</v>
      </c>
      <c r="C19" s="47">
        <f t="shared" si="4"/>
        <v>27180</v>
      </c>
      <c r="D19" s="48">
        <f t="shared" si="5"/>
        <v>4268</v>
      </c>
      <c r="E19" s="49">
        <v>1517</v>
      </c>
      <c r="F19" s="49">
        <v>2689</v>
      </c>
      <c r="G19" s="49">
        <v>62</v>
      </c>
      <c r="H19" s="49">
        <v>124</v>
      </c>
      <c r="I19" s="48">
        <f t="shared" si="6"/>
        <v>21412</v>
      </c>
      <c r="J19" s="49">
        <v>5995</v>
      </c>
      <c r="K19" s="49">
        <v>15417</v>
      </c>
      <c r="L19" s="49">
        <v>701</v>
      </c>
      <c r="M19" s="49">
        <v>129</v>
      </c>
      <c r="N19" s="49">
        <v>546</v>
      </c>
      <c r="O19" s="47">
        <f t="shared" si="7"/>
        <v>17054</v>
      </c>
      <c r="P19" s="48">
        <f t="shared" si="8"/>
        <v>7867</v>
      </c>
      <c r="Q19" s="49">
        <v>3324</v>
      </c>
      <c r="R19" s="49">
        <v>4542</v>
      </c>
      <c r="S19" s="49">
        <v>1</v>
      </c>
      <c r="T19" s="49">
        <v>8725</v>
      </c>
      <c r="U19" s="49">
        <v>32</v>
      </c>
      <c r="V19" s="49">
        <v>430</v>
      </c>
      <c r="W19" s="50">
        <v>5189</v>
      </c>
      <c r="X19" s="51" t="s">
        <v>47</v>
      </c>
    </row>
    <row r="20" spans="1:24" ht="12" customHeight="1">
      <c r="A20" s="45" t="s">
        <v>48</v>
      </c>
      <c r="B20" s="46">
        <f t="shared" si="3"/>
        <v>49949</v>
      </c>
      <c r="C20" s="47">
        <f t="shared" si="4"/>
        <v>25903</v>
      </c>
      <c r="D20" s="48">
        <f t="shared" si="5"/>
        <v>5318</v>
      </c>
      <c r="E20" s="49">
        <v>1689</v>
      </c>
      <c r="F20" s="49">
        <v>3477</v>
      </c>
      <c r="G20" s="49">
        <v>152</v>
      </c>
      <c r="H20" s="49">
        <v>189</v>
      </c>
      <c r="I20" s="48">
        <f t="shared" si="6"/>
        <v>19082</v>
      </c>
      <c r="J20" s="49">
        <v>5065</v>
      </c>
      <c r="K20" s="49">
        <v>14017</v>
      </c>
      <c r="L20" s="49">
        <v>691</v>
      </c>
      <c r="M20" s="49">
        <v>134</v>
      </c>
      <c r="N20" s="49">
        <v>489</v>
      </c>
      <c r="O20" s="47">
        <f t="shared" si="7"/>
        <v>17559</v>
      </c>
      <c r="P20" s="48">
        <f t="shared" si="8"/>
        <v>9060</v>
      </c>
      <c r="Q20" s="49">
        <v>4303</v>
      </c>
      <c r="R20" s="49">
        <v>4753</v>
      </c>
      <c r="S20" s="49">
        <v>4</v>
      </c>
      <c r="T20" s="49">
        <v>7980</v>
      </c>
      <c r="U20" s="49">
        <v>37</v>
      </c>
      <c r="V20" s="49">
        <v>482</v>
      </c>
      <c r="W20" s="50">
        <v>6487</v>
      </c>
      <c r="X20" s="51" t="s">
        <v>49</v>
      </c>
    </row>
    <row r="21" spans="1:24" ht="12" customHeight="1">
      <c r="A21" s="45" t="s">
        <v>50</v>
      </c>
      <c r="B21" s="46">
        <f t="shared" si="3"/>
        <v>39181</v>
      </c>
      <c r="C21" s="47">
        <f t="shared" si="4"/>
        <v>19923</v>
      </c>
      <c r="D21" s="48">
        <f t="shared" si="5"/>
        <v>2817</v>
      </c>
      <c r="E21" s="49">
        <v>909</v>
      </c>
      <c r="F21" s="49">
        <v>1835</v>
      </c>
      <c r="G21" s="49">
        <v>73</v>
      </c>
      <c r="H21" s="49">
        <v>91</v>
      </c>
      <c r="I21" s="48">
        <f t="shared" si="6"/>
        <v>15950</v>
      </c>
      <c r="J21" s="49">
        <v>4946</v>
      </c>
      <c r="K21" s="49">
        <v>11004</v>
      </c>
      <c r="L21" s="49">
        <v>562</v>
      </c>
      <c r="M21" s="49">
        <v>106</v>
      </c>
      <c r="N21" s="49">
        <v>397</v>
      </c>
      <c r="O21" s="47">
        <f t="shared" si="7"/>
        <v>13388</v>
      </c>
      <c r="P21" s="48">
        <f t="shared" si="8"/>
        <v>6212</v>
      </c>
      <c r="Q21" s="49">
        <v>2778</v>
      </c>
      <c r="R21" s="49">
        <v>3434</v>
      </c>
      <c r="S21" s="49">
        <v>0</v>
      </c>
      <c r="T21" s="49">
        <v>6744</v>
      </c>
      <c r="U21" s="49">
        <v>18</v>
      </c>
      <c r="V21" s="49">
        <v>414</v>
      </c>
      <c r="W21" s="52">
        <v>5870</v>
      </c>
      <c r="X21" s="51" t="s">
        <v>51</v>
      </c>
    </row>
    <row r="22" spans="1:24" ht="12" customHeight="1">
      <c r="A22" s="45" t="s">
        <v>52</v>
      </c>
      <c r="B22" s="46">
        <f t="shared" si="3"/>
        <v>28722</v>
      </c>
      <c r="C22" s="47">
        <f t="shared" si="4"/>
        <v>13840</v>
      </c>
      <c r="D22" s="48">
        <f t="shared" si="5"/>
        <v>2227</v>
      </c>
      <c r="E22" s="49">
        <v>632</v>
      </c>
      <c r="F22" s="49">
        <v>1582</v>
      </c>
      <c r="G22" s="49">
        <v>13</v>
      </c>
      <c r="H22" s="49">
        <v>76</v>
      </c>
      <c r="I22" s="48">
        <f t="shared" si="6"/>
        <v>10887</v>
      </c>
      <c r="J22" s="49">
        <v>3046</v>
      </c>
      <c r="K22" s="49">
        <v>7841</v>
      </c>
      <c r="L22" s="49">
        <v>381</v>
      </c>
      <c r="M22" s="49">
        <v>35</v>
      </c>
      <c r="N22" s="49">
        <v>234</v>
      </c>
      <c r="O22" s="47">
        <f t="shared" si="7"/>
        <v>10068</v>
      </c>
      <c r="P22" s="48">
        <f t="shared" si="8"/>
        <v>4535</v>
      </c>
      <c r="Q22" s="49">
        <v>2237</v>
      </c>
      <c r="R22" s="49">
        <v>2298</v>
      </c>
      <c r="S22" s="49">
        <v>0</v>
      </c>
      <c r="T22" s="49">
        <v>5253</v>
      </c>
      <c r="U22" s="49">
        <v>24</v>
      </c>
      <c r="V22" s="49">
        <v>256</v>
      </c>
      <c r="W22" s="50">
        <v>4814</v>
      </c>
      <c r="X22" s="51" t="s">
        <v>53</v>
      </c>
    </row>
    <row r="23" spans="1:24" ht="12" customHeight="1">
      <c r="A23" s="45" t="s">
        <v>54</v>
      </c>
      <c r="B23" s="46">
        <f t="shared" si="3"/>
        <v>16384</v>
      </c>
      <c r="C23" s="47">
        <f t="shared" si="4"/>
        <v>7975</v>
      </c>
      <c r="D23" s="48">
        <f t="shared" si="5"/>
        <v>1153</v>
      </c>
      <c r="E23" s="49">
        <v>311</v>
      </c>
      <c r="F23" s="49">
        <v>839</v>
      </c>
      <c r="G23" s="49">
        <v>3</v>
      </c>
      <c r="H23" s="49">
        <v>26</v>
      </c>
      <c r="I23" s="48">
        <f t="shared" si="6"/>
        <v>6383</v>
      </c>
      <c r="J23" s="49">
        <v>1786</v>
      </c>
      <c r="K23" s="49">
        <v>4597</v>
      </c>
      <c r="L23" s="49">
        <v>246</v>
      </c>
      <c r="M23" s="49">
        <v>55</v>
      </c>
      <c r="N23" s="49">
        <v>112</v>
      </c>
      <c r="O23" s="47">
        <f t="shared" si="7"/>
        <v>5605</v>
      </c>
      <c r="P23" s="48">
        <f t="shared" si="8"/>
        <v>2424</v>
      </c>
      <c r="Q23" s="49">
        <v>1101</v>
      </c>
      <c r="R23" s="49">
        <v>1323</v>
      </c>
      <c r="S23" s="49">
        <v>0</v>
      </c>
      <c r="T23" s="49">
        <v>3030</v>
      </c>
      <c r="U23" s="49">
        <v>17</v>
      </c>
      <c r="V23" s="49">
        <v>134</v>
      </c>
      <c r="W23" s="50">
        <v>2804</v>
      </c>
      <c r="X23" s="51" t="s">
        <v>55</v>
      </c>
    </row>
    <row r="24" spans="1:24" ht="12" customHeight="1">
      <c r="A24" s="45" t="s">
        <v>56</v>
      </c>
      <c r="B24" s="46">
        <f t="shared" si="3"/>
        <v>15552</v>
      </c>
      <c r="C24" s="47">
        <f t="shared" si="4"/>
        <v>7054</v>
      </c>
      <c r="D24" s="48">
        <f t="shared" si="5"/>
        <v>1272</v>
      </c>
      <c r="E24" s="49">
        <v>392</v>
      </c>
      <c r="F24" s="49">
        <v>875</v>
      </c>
      <c r="G24" s="49">
        <v>5</v>
      </c>
      <c r="H24" s="49">
        <v>53</v>
      </c>
      <c r="I24" s="48">
        <f t="shared" si="6"/>
        <v>5278</v>
      </c>
      <c r="J24" s="49">
        <v>1340</v>
      </c>
      <c r="K24" s="49">
        <v>3938</v>
      </c>
      <c r="L24" s="49">
        <v>279</v>
      </c>
      <c r="M24" s="49">
        <v>59</v>
      </c>
      <c r="N24" s="49">
        <v>113</v>
      </c>
      <c r="O24" s="47">
        <f t="shared" si="7"/>
        <v>6064</v>
      </c>
      <c r="P24" s="48">
        <f t="shared" si="8"/>
        <v>3803</v>
      </c>
      <c r="Q24" s="49">
        <v>2249</v>
      </c>
      <c r="R24" s="49">
        <v>1554</v>
      </c>
      <c r="S24" s="49">
        <v>0</v>
      </c>
      <c r="T24" s="49">
        <v>2123</v>
      </c>
      <c r="U24" s="49">
        <v>15</v>
      </c>
      <c r="V24" s="49">
        <v>123</v>
      </c>
      <c r="W24" s="50">
        <v>2434</v>
      </c>
      <c r="X24" s="51" t="s">
        <v>57</v>
      </c>
    </row>
    <row r="25" spans="1:24" ht="12" customHeight="1">
      <c r="A25" s="45" t="s">
        <v>58</v>
      </c>
      <c r="B25" s="46">
        <f t="shared" si="3"/>
        <v>15467</v>
      </c>
      <c r="C25" s="47">
        <f t="shared" si="4"/>
        <v>8158</v>
      </c>
      <c r="D25" s="48">
        <f t="shared" si="5"/>
        <v>1763</v>
      </c>
      <c r="E25" s="49">
        <v>608</v>
      </c>
      <c r="F25" s="49">
        <v>1062</v>
      </c>
      <c r="G25" s="49">
        <v>93</v>
      </c>
      <c r="H25" s="49">
        <v>54</v>
      </c>
      <c r="I25" s="48">
        <f t="shared" si="6"/>
        <v>5862</v>
      </c>
      <c r="J25" s="49">
        <v>1579</v>
      </c>
      <c r="K25" s="49">
        <v>4283</v>
      </c>
      <c r="L25" s="49">
        <v>273</v>
      </c>
      <c r="M25" s="49">
        <v>86</v>
      </c>
      <c r="N25" s="49">
        <v>120</v>
      </c>
      <c r="O25" s="47">
        <f t="shared" si="7"/>
        <v>5425</v>
      </c>
      <c r="P25" s="48">
        <f t="shared" si="8"/>
        <v>3263</v>
      </c>
      <c r="Q25" s="49">
        <v>1802</v>
      </c>
      <c r="R25" s="49">
        <v>1461</v>
      </c>
      <c r="S25" s="49">
        <v>0</v>
      </c>
      <c r="T25" s="49">
        <v>2064</v>
      </c>
      <c r="U25" s="49">
        <v>9</v>
      </c>
      <c r="V25" s="49">
        <v>89</v>
      </c>
      <c r="W25" s="50">
        <v>1884</v>
      </c>
      <c r="X25" s="51" t="s">
        <v>59</v>
      </c>
    </row>
    <row r="26" spans="1:24" ht="12" customHeight="1">
      <c r="A26" s="45" t="s">
        <v>60</v>
      </c>
      <c r="B26" s="46">
        <f t="shared" si="3"/>
        <v>18399</v>
      </c>
      <c r="C26" s="47">
        <f t="shared" si="4"/>
        <v>9241</v>
      </c>
      <c r="D26" s="48">
        <f t="shared" si="5"/>
        <v>1675</v>
      </c>
      <c r="E26" s="49">
        <v>560</v>
      </c>
      <c r="F26" s="49">
        <v>1083</v>
      </c>
      <c r="G26" s="49">
        <v>32</v>
      </c>
      <c r="H26" s="49">
        <v>53</v>
      </c>
      <c r="I26" s="48">
        <f t="shared" si="6"/>
        <v>7024</v>
      </c>
      <c r="J26" s="49">
        <v>1998</v>
      </c>
      <c r="K26" s="49">
        <v>5026</v>
      </c>
      <c r="L26" s="49">
        <v>230</v>
      </c>
      <c r="M26" s="49">
        <v>70</v>
      </c>
      <c r="N26" s="49">
        <v>189</v>
      </c>
      <c r="O26" s="47">
        <f t="shared" si="7"/>
        <v>7045</v>
      </c>
      <c r="P26" s="48">
        <f t="shared" si="8"/>
        <v>3768</v>
      </c>
      <c r="Q26" s="49">
        <v>1981</v>
      </c>
      <c r="R26" s="49">
        <v>1787</v>
      </c>
      <c r="S26" s="49">
        <v>0</v>
      </c>
      <c r="T26" s="49">
        <v>3099</v>
      </c>
      <c r="U26" s="49">
        <v>14</v>
      </c>
      <c r="V26" s="49">
        <v>164</v>
      </c>
      <c r="W26" s="50">
        <v>2113</v>
      </c>
      <c r="X26" s="51" t="s">
        <v>34</v>
      </c>
    </row>
    <row r="27" spans="1:24" ht="12" customHeight="1">
      <c r="A27" s="53" t="s">
        <v>61</v>
      </c>
      <c r="B27" s="54">
        <f t="shared" si="3"/>
        <v>39775</v>
      </c>
      <c r="C27" s="54">
        <f t="shared" si="4"/>
        <v>20721</v>
      </c>
      <c r="D27" s="55">
        <f t="shared" si="5"/>
        <v>3358</v>
      </c>
      <c r="E27" s="56">
        <v>1094</v>
      </c>
      <c r="F27" s="56">
        <v>2247</v>
      </c>
      <c r="G27" s="56">
        <v>17</v>
      </c>
      <c r="H27" s="56">
        <v>70</v>
      </c>
      <c r="I27" s="55">
        <f t="shared" si="6"/>
        <v>16299</v>
      </c>
      <c r="J27" s="56">
        <v>4619</v>
      </c>
      <c r="K27" s="56">
        <v>11680</v>
      </c>
      <c r="L27" s="56">
        <v>528</v>
      </c>
      <c r="M27" s="56">
        <v>82</v>
      </c>
      <c r="N27" s="56">
        <v>384</v>
      </c>
      <c r="O27" s="54">
        <f t="shared" si="7"/>
        <v>14796</v>
      </c>
      <c r="P27" s="48">
        <f t="shared" si="8"/>
        <v>8014</v>
      </c>
      <c r="Q27" s="49">
        <v>4338</v>
      </c>
      <c r="R27" s="49">
        <v>3676</v>
      </c>
      <c r="S27" s="49">
        <v>0</v>
      </c>
      <c r="T27" s="49">
        <v>6432</v>
      </c>
      <c r="U27" s="49">
        <v>24</v>
      </c>
      <c r="V27" s="49">
        <v>326</v>
      </c>
      <c r="W27" s="50">
        <v>4258</v>
      </c>
      <c r="X27" s="51" t="s">
        <v>35</v>
      </c>
    </row>
    <row r="28" spans="1:24" s="38" customFormat="1" ht="12" customHeight="1">
      <c r="A28" s="57" t="s">
        <v>62</v>
      </c>
      <c r="B28" s="34">
        <f t="shared" si="3"/>
        <v>7991</v>
      </c>
      <c r="C28" s="35">
        <f t="shared" si="4"/>
        <v>3744</v>
      </c>
      <c r="D28" s="36">
        <f aca="true" t="shared" si="9" ref="D28:N28">SUM(D29:D32)</f>
        <v>687</v>
      </c>
      <c r="E28" s="36">
        <f t="shared" si="9"/>
        <v>173</v>
      </c>
      <c r="F28" s="36">
        <f t="shared" si="9"/>
        <v>514</v>
      </c>
      <c r="G28" s="36">
        <f t="shared" si="9"/>
        <v>0</v>
      </c>
      <c r="H28" s="36">
        <f t="shared" si="9"/>
        <v>13</v>
      </c>
      <c r="I28" s="36">
        <f t="shared" si="9"/>
        <v>2831</v>
      </c>
      <c r="J28" s="36">
        <f t="shared" si="9"/>
        <v>726</v>
      </c>
      <c r="K28" s="36">
        <f t="shared" si="9"/>
        <v>2105</v>
      </c>
      <c r="L28" s="36">
        <f t="shared" si="9"/>
        <v>126</v>
      </c>
      <c r="M28" s="36">
        <f t="shared" si="9"/>
        <v>38</v>
      </c>
      <c r="N28" s="35">
        <f t="shared" si="9"/>
        <v>49</v>
      </c>
      <c r="O28" s="35">
        <f t="shared" si="7"/>
        <v>2993</v>
      </c>
      <c r="P28" s="58">
        <f t="shared" si="8"/>
        <v>1874</v>
      </c>
      <c r="Q28" s="58">
        <f aca="true" t="shared" si="10" ref="Q28:V28">SUM(Q29:Q32)</f>
        <v>1116</v>
      </c>
      <c r="R28" s="58">
        <f t="shared" si="10"/>
        <v>758</v>
      </c>
      <c r="S28" s="58">
        <f t="shared" si="10"/>
        <v>0</v>
      </c>
      <c r="T28" s="58">
        <f t="shared" si="10"/>
        <v>1059</v>
      </c>
      <c r="U28" s="58">
        <f t="shared" si="10"/>
        <v>12</v>
      </c>
      <c r="V28" s="58">
        <f t="shared" si="10"/>
        <v>48</v>
      </c>
      <c r="W28" s="58">
        <f>SUM(W29:W31)</f>
        <v>1254</v>
      </c>
      <c r="X28" s="59" t="s">
        <v>63</v>
      </c>
    </row>
    <row r="29" spans="1:24" ht="12" customHeight="1">
      <c r="A29" s="45" t="s">
        <v>64</v>
      </c>
      <c r="B29" s="46">
        <f t="shared" si="3"/>
        <v>1601</v>
      </c>
      <c r="C29" s="47">
        <f t="shared" si="4"/>
        <v>703</v>
      </c>
      <c r="D29" s="48">
        <f>SUM(E29:G29)</f>
        <v>116</v>
      </c>
      <c r="E29" s="49">
        <v>22</v>
      </c>
      <c r="F29" s="49">
        <v>94</v>
      </c>
      <c r="G29" s="49">
        <v>0</v>
      </c>
      <c r="H29" s="49">
        <v>4</v>
      </c>
      <c r="I29" s="48">
        <f>J29+K29</f>
        <v>555</v>
      </c>
      <c r="J29" s="49">
        <v>150</v>
      </c>
      <c r="K29" s="49">
        <v>405</v>
      </c>
      <c r="L29" s="49">
        <v>21</v>
      </c>
      <c r="M29" s="49">
        <v>1</v>
      </c>
      <c r="N29" s="49">
        <v>6</v>
      </c>
      <c r="O29" s="47">
        <f t="shared" si="7"/>
        <v>620</v>
      </c>
      <c r="P29" s="48">
        <f t="shared" si="8"/>
        <v>399</v>
      </c>
      <c r="Q29" s="49">
        <v>237</v>
      </c>
      <c r="R29" s="49">
        <v>162</v>
      </c>
      <c r="S29" s="49">
        <v>0</v>
      </c>
      <c r="T29" s="49">
        <v>210</v>
      </c>
      <c r="U29" s="49">
        <v>7</v>
      </c>
      <c r="V29" s="49">
        <v>4</v>
      </c>
      <c r="W29" s="50">
        <v>278</v>
      </c>
      <c r="X29" s="51" t="s">
        <v>36</v>
      </c>
    </row>
    <row r="30" spans="1:24" s="60" customFormat="1" ht="12" customHeight="1">
      <c r="A30" s="45" t="s">
        <v>65</v>
      </c>
      <c r="B30" s="46">
        <f t="shared" si="3"/>
        <v>3259</v>
      </c>
      <c r="C30" s="47">
        <f t="shared" si="4"/>
        <v>1505</v>
      </c>
      <c r="D30" s="48">
        <f>SUM(E30:G30)</f>
        <v>283</v>
      </c>
      <c r="E30" s="49">
        <v>83</v>
      </c>
      <c r="F30" s="49">
        <v>200</v>
      </c>
      <c r="G30" s="49">
        <v>0</v>
      </c>
      <c r="H30" s="49">
        <v>3</v>
      </c>
      <c r="I30" s="48">
        <f>J30+K30</f>
        <v>1139</v>
      </c>
      <c r="J30" s="49">
        <v>290</v>
      </c>
      <c r="K30" s="49">
        <v>849</v>
      </c>
      <c r="L30" s="49">
        <v>48</v>
      </c>
      <c r="M30" s="49">
        <v>13</v>
      </c>
      <c r="N30" s="49">
        <v>19</v>
      </c>
      <c r="O30" s="47">
        <f t="shared" si="7"/>
        <v>1296</v>
      </c>
      <c r="P30" s="48">
        <f t="shared" si="8"/>
        <v>805</v>
      </c>
      <c r="Q30" s="49">
        <v>486</v>
      </c>
      <c r="R30" s="49">
        <v>319</v>
      </c>
      <c r="S30" s="49">
        <v>0</v>
      </c>
      <c r="T30" s="49">
        <v>466</v>
      </c>
      <c r="U30" s="49">
        <v>3</v>
      </c>
      <c r="V30" s="49">
        <v>22</v>
      </c>
      <c r="W30" s="50">
        <v>458</v>
      </c>
      <c r="X30" s="51" t="s">
        <v>66</v>
      </c>
    </row>
    <row r="31" spans="1:24" s="60" customFormat="1" ht="12" customHeight="1">
      <c r="A31" s="45" t="s">
        <v>67</v>
      </c>
      <c r="B31" s="46">
        <f t="shared" si="3"/>
        <v>3128</v>
      </c>
      <c r="C31" s="47">
        <f t="shared" si="4"/>
        <v>1534</v>
      </c>
      <c r="D31" s="48">
        <f>SUM(E31:G31)</f>
        <v>288</v>
      </c>
      <c r="E31" s="49">
        <v>68</v>
      </c>
      <c r="F31" s="49">
        <v>220</v>
      </c>
      <c r="G31" s="49">
        <v>0</v>
      </c>
      <c r="H31" s="49">
        <v>6</v>
      </c>
      <c r="I31" s="48">
        <f>J31+K31</f>
        <v>1137</v>
      </c>
      <c r="J31" s="49">
        <v>286</v>
      </c>
      <c r="K31" s="49">
        <v>851</v>
      </c>
      <c r="L31" s="49">
        <v>56</v>
      </c>
      <c r="M31" s="49">
        <v>23</v>
      </c>
      <c r="N31" s="49">
        <v>24</v>
      </c>
      <c r="O31" s="47">
        <f t="shared" si="7"/>
        <v>1076</v>
      </c>
      <c r="P31" s="48">
        <f t="shared" si="8"/>
        <v>670</v>
      </c>
      <c r="Q31" s="49">
        <v>393</v>
      </c>
      <c r="R31" s="49">
        <v>277</v>
      </c>
      <c r="S31" s="49">
        <v>0</v>
      </c>
      <c r="T31" s="49">
        <v>382</v>
      </c>
      <c r="U31" s="49">
        <v>2</v>
      </c>
      <c r="V31" s="49">
        <v>22</v>
      </c>
      <c r="W31" s="50">
        <v>518</v>
      </c>
      <c r="X31" s="51" t="s">
        <v>68</v>
      </c>
    </row>
    <row r="32" spans="1:24" ht="12" customHeight="1">
      <c r="A32" s="45" t="s">
        <v>69</v>
      </c>
      <c r="B32" s="46">
        <f t="shared" si="3"/>
        <v>3</v>
      </c>
      <c r="C32" s="47">
        <f t="shared" si="4"/>
        <v>2</v>
      </c>
      <c r="D32" s="48">
        <f>SUM(E32:G32)</f>
        <v>0</v>
      </c>
      <c r="E32" s="49">
        <v>0</v>
      </c>
      <c r="F32" s="49">
        <v>0</v>
      </c>
      <c r="G32" s="49">
        <v>0</v>
      </c>
      <c r="H32" s="49">
        <v>0</v>
      </c>
      <c r="I32" s="48">
        <f>J32+K32</f>
        <v>0</v>
      </c>
      <c r="J32" s="49">
        <v>0</v>
      </c>
      <c r="K32" s="49">
        <v>0</v>
      </c>
      <c r="L32" s="49">
        <v>1</v>
      </c>
      <c r="M32" s="49">
        <v>1</v>
      </c>
      <c r="N32" s="49">
        <v>0</v>
      </c>
      <c r="O32" s="47">
        <f t="shared" si="7"/>
        <v>1</v>
      </c>
      <c r="P32" s="48">
        <f t="shared" si="8"/>
        <v>0</v>
      </c>
      <c r="Q32" s="49">
        <v>0</v>
      </c>
      <c r="R32" s="49">
        <v>0</v>
      </c>
      <c r="S32" s="49">
        <v>0</v>
      </c>
      <c r="T32" s="49">
        <v>1</v>
      </c>
      <c r="U32" s="49">
        <v>0</v>
      </c>
      <c r="V32" s="48">
        <v>0</v>
      </c>
      <c r="W32" s="47">
        <v>0</v>
      </c>
      <c r="X32" s="32" t="s">
        <v>70</v>
      </c>
    </row>
    <row r="33" spans="1:24" s="64" customFormat="1" ht="12" customHeight="1">
      <c r="A33" s="61" t="s">
        <v>71</v>
      </c>
      <c r="B33" s="62">
        <f t="shared" si="3"/>
        <v>31104</v>
      </c>
      <c r="C33" s="58">
        <f t="shared" si="4"/>
        <v>14534</v>
      </c>
      <c r="D33" s="63">
        <f aca="true" t="shared" si="11" ref="D33:N33">SUM(D34:D39)</f>
        <v>2424</v>
      </c>
      <c r="E33" s="63">
        <f t="shared" si="11"/>
        <v>682</v>
      </c>
      <c r="F33" s="63">
        <f t="shared" si="11"/>
        <v>1733</v>
      </c>
      <c r="G33" s="63">
        <f t="shared" si="11"/>
        <v>9</v>
      </c>
      <c r="H33" s="63">
        <f t="shared" si="11"/>
        <v>98</v>
      </c>
      <c r="I33" s="63">
        <f t="shared" si="11"/>
        <v>11362</v>
      </c>
      <c r="J33" s="63">
        <f t="shared" si="11"/>
        <v>3109</v>
      </c>
      <c r="K33" s="63">
        <f t="shared" si="11"/>
        <v>8253</v>
      </c>
      <c r="L33" s="63">
        <f t="shared" si="11"/>
        <v>364</v>
      </c>
      <c r="M33" s="63">
        <f t="shared" si="11"/>
        <v>76</v>
      </c>
      <c r="N33" s="63">
        <f t="shared" si="11"/>
        <v>210</v>
      </c>
      <c r="O33" s="58">
        <f t="shared" si="7"/>
        <v>12233</v>
      </c>
      <c r="P33" s="63">
        <f t="shared" si="8"/>
        <v>7312</v>
      </c>
      <c r="Q33" s="63">
        <f aca="true" t="shared" si="12" ref="Q33:W33">SUM(Q34:Q39)</f>
        <v>4157</v>
      </c>
      <c r="R33" s="63">
        <f t="shared" si="12"/>
        <v>3155</v>
      </c>
      <c r="S33" s="63">
        <f t="shared" si="12"/>
        <v>0</v>
      </c>
      <c r="T33" s="63">
        <f t="shared" si="12"/>
        <v>4682</v>
      </c>
      <c r="U33" s="63">
        <f t="shared" si="12"/>
        <v>34</v>
      </c>
      <c r="V33" s="63">
        <f t="shared" si="12"/>
        <v>205</v>
      </c>
      <c r="W33" s="58">
        <f t="shared" si="12"/>
        <v>4337</v>
      </c>
      <c r="X33" s="59" t="s">
        <v>72</v>
      </c>
    </row>
    <row r="34" spans="1:24" ht="12" customHeight="1">
      <c r="A34" s="45" t="s">
        <v>73</v>
      </c>
      <c r="B34" s="46">
        <f t="shared" si="3"/>
        <v>4686</v>
      </c>
      <c r="C34" s="47">
        <f t="shared" si="4"/>
        <v>2071</v>
      </c>
      <c r="D34" s="48">
        <f aca="true" t="shared" si="13" ref="D34:D39">SUM(E34:G34)</f>
        <v>414</v>
      </c>
      <c r="E34" s="49">
        <v>86</v>
      </c>
      <c r="F34" s="49">
        <v>328</v>
      </c>
      <c r="G34" s="49">
        <v>0</v>
      </c>
      <c r="H34" s="49">
        <v>5</v>
      </c>
      <c r="I34" s="48">
        <f aca="true" t="shared" si="14" ref="I34:I39">J34+K34</f>
        <v>1568</v>
      </c>
      <c r="J34" s="49">
        <v>399</v>
      </c>
      <c r="K34" s="49">
        <v>1169</v>
      </c>
      <c r="L34" s="49">
        <v>33</v>
      </c>
      <c r="M34" s="49">
        <v>14</v>
      </c>
      <c r="N34" s="49">
        <v>37</v>
      </c>
      <c r="O34" s="47">
        <f t="shared" si="7"/>
        <v>1921</v>
      </c>
      <c r="P34" s="48">
        <f t="shared" si="8"/>
        <v>1245</v>
      </c>
      <c r="Q34" s="49">
        <v>779</v>
      </c>
      <c r="R34" s="49">
        <v>466</v>
      </c>
      <c r="S34" s="49">
        <v>0</v>
      </c>
      <c r="T34" s="49">
        <v>638</v>
      </c>
      <c r="U34" s="49">
        <v>7</v>
      </c>
      <c r="V34" s="49">
        <v>31</v>
      </c>
      <c r="W34" s="50">
        <v>694</v>
      </c>
      <c r="X34" s="51" t="s">
        <v>74</v>
      </c>
    </row>
    <row r="35" spans="1:24" ht="12" customHeight="1">
      <c r="A35" s="45" t="s">
        <v>75</v>
      </c>
      <c r="B35" s="46">
        <f t="shared" si="3"/>
        <v>1900</v>
      </c>
      <c r="C35" s="47">
        <f t="shared" si="4"/>
        <v>710</v>
      </c>
      <c r="D35" s="48">
        <f t="shared" si="13"/>
        <v>91</v>
      </c>
      <c r="E35" s="49">
        <v>37</v>
      </c>
      <c r="F35" s="49">
        <v>54</v>
      </c>
      <c r="G35" s="49">
        <v>0</v>
      </c>
      <c r="H35" s="49">
        <v>4</v>
      </c>
      <c r="I35" s="48">
        <f t="shared" si="14"/>
        <v>583</v>
      </c>
      <c r="J35" s="49">
        <v>135</v>
      </c>
      <c r="K35" s="49">
        <v>448</v>
      </c>
      <c r="L35" s="49">
        <v>18</v>
      </c>
      <c r="M35" s="49">
        <v>5</v>
      </c>
      <c r="N35" s="49">
        <v>9</v>
      </c>
      <c r="O35" s="47">
        <f t="shared" si="7"/>
        <v>806</v>
      </c>
      <c r="P35" s="48">
        <f t="shared" si="8"/>
        <v>520</v>
      </c>
      <c r="Q35" s="49">
        <v>174</v>
      </c>
      <c r="R35" s="49">
        <v>346</v>
      </c>
      <c r="S35" s="49">
        <v>0</v>
      </c>
      <c r="T35" s="49">
        <v>274</v>
      </c>
      <c r="U35" s="49">
        <v>6</v>
      </c>
      <c r="V35" s="49">
        <v>6</v>
      </c>
      <c r="W35" s="50">
        <v>384</v>
      </c>
      <c r="X35" s="51" t="s">
        <v>76</v>
      </c>
    </row>
    <row r="36" spans="1:24" ht="12" customHeight="1">
      <c r="A36" s="45" t="s">
        <v>77</v>
      </c>
      <c r="B36" s="46">
        <f t="shared" si="3"/>
        <v>11191</v>
      </c>
      <c r="C36" s="47">
        <f t="shared" si="4"/>
        <v>5285</v>
      </c>
      <c r="D36" s="48">
        <f t="shared" si="13"/>
        <v>837</v>
      </c>
      <c r="E36" s="49">
        <v>230</v>
      </c>
      <c r="F36" s="49">
        <v>606</v>
      </c>
      <c r="G36" s="49">
        <v>1</v>
      </c>
      <c r="H36" s="49">
        <v>54</v>
      </c>
      <c r="I36" s="48">
        <f t="shared" si="14"/>
        <v>4160</v>
      </c>
      <c r="J36" s="49">
        <v>1203</v>
      </c>
      <c r="K36" s="49">
        <v>2957</v>
      </c>
      <c r="L36" s="49">
        <v>149</v>
      </c>
      <c r="M36" s="49">
        <v>29</v>
      </c>
      <c r="N36" s="49">
        <v>56</v>
      </c>
      <c r="O36" s="47">
        <f t="shared" si="7"/>
        <v>4434</v>
      </c>
      <c r="P36" s="48">
        <f t="shared" si="8"/>
        <v>2695</v>
      </c>
      <c r="Q36" s="49">
        <v>1560</v>
      </c>
      <c r="R36" s="49">
        <v>1135</v>
      </c>
      <c r="S36" s="49">
        <v>0</v>
      </c>
      <c r="T36" s="49">
        <v>1664</v>
      </c>
      <c r="U36" s="49">
        <v>12</v>
      </c>
      <c r="V36" s="49">
        <v>63</v>
      </c>
      <c r="W36" s="50">
        <v>1472</v>
      </c>
      <c r="X36" s="51" t="s">
        <v>78</v>
      </c>
    </row>
    <row r="37" spans="1:24" ht="12" customHeight="1">
      <c r="A37" s="45" t="s">
        <v>79</v>
      </c>
      <c r="B37" s="46">
        <f t="shared" si="3"/>
        <v>4761</v>
      </c>
      <c r="C37" s="47">
        <f t="shared" si="4"/>
        <v>2324</v>
      </c>
      <c r="D37" s="48">
        <f t="shared" si="13"/>
        <v>343</v>
      </c>
      <c r="E37" s="49">
        <v>126</v>
      </c>
      <c r="F37" s="49">
        <v>210</v>
      </c>
      <c r="G37" s="49">
        <v>7</v>
      </c>
      <c r="H37" s="49">
        <v>15</v>
      </c>
      <c r="I37" s="48">
        <f t="shared" si="14"/>
        <v>1845</v>
      </c>
      <c r="J37" s="49">
        <v>499</v>
      </c>
      <c r="K37" s="49">
        <v>1346</v>
      </c>
      <c r="L37" s="49">
        <v>73</v>
      </c>
      <c r="M37" s="49">
        <v>8</v>
      </c>
      <c r="N37" s="49">
        <v>40</v>
      </c>
      <c r="O37" s="47">
        <f t="shared" si="7"/>
        <v>1862</v>
      </c>
      <c r="P37" s="48">
        <f t="shared" si="8"/>
        <v>1037</v>
      </c>
      <c r="Q37" s="49">
        <v>592</v>
      </c>
      <c r="R37" s="49">
        <v>445</v>
      </c>
      <c r="S37" s="49">
        <v>0</v>
      </c>
      <c r="T37" s="49">
        <v>773</v>
      </c>
      <c r="U37" s="49">
        <v>4</v>
      </c>
      <c r="V37" s="49">
        <v>48</v>
      </c>
      <c r="W37" s="50">
        <v>575</v>
      </c>
      <c r="X37" s="51" t="s">
        <v>80</v>
      </c>
    </row>
    <row r="38" spans="1:24" s="60" customFormat="1" ht="12" customHeight="1">
      <c r="A38" s="45" t="s">
        <v>81</v>
      </c>
      <c r="B38" s="46">
        <f t="shared" si="3"/>
        <v>8562</v>
      </c>
      <c r="C38" s="47">
        <f t="shared" si="4"/>
        <v>4140</v>
      </c>
      <c r="D38" s="48">
        <f t="shared" si="13"/>
        <v>739</v>
      </c>
      <c r="E38" s="49">
        <v>203</v>
      </c>
      <c r="F38" s="49">
        <v>535</v>
      </c>
      <c r="G38" s="49">
        <v>1</v>
      </c>
      <c r="H38" s="49">
        <v>20</v>
      </c>
      <c r="I38" s="48">
        <f t="shared" si="14"/>
        <v>3203</v>
      </c>
      <c r="J38" s="49">
        <v>871</v>
      </c>
      <c r="K38" s="49">
        <v>2332</v>
      </c>
      <c r="L38" s="49">
        <v>91</v>
      </c>
      <c r="M38" s="49">
        <v>20</v>
      </c>
      <c r="N38" s="49">
        <v>67</v>
      </c>
      <c r="O38" s="47">
        <f t="shared" si="7"/>
        <v>3210</v>
      </c>
      <c r="P38" s="48">
        <f t="shared" si="8"/>
        <v>1815</v>
      </c>
      <c r="Q38" s="49">
        <v>1052</v>
      </c>
      <c r="R38" s="49">
        <v>763</v>
      </c>
      <c r="S38" s="49">
        <v>0</v>
      </c>
      <c r="T38" s="49">
        <v>1333</v>
      </c>
      <c r="U38" s="49">
        <v>5</v>
      </c>
      <c r="V38" s="49">
        <v>57</v>
      </c>
      <c r="W38" s="50">
        <v>1212</v>
      </c>
      <c r="X38" s="51" t="s">
        <v>82</v>
      </c>
    </row>
    <row r="39" spans="1:24" ht="12" customHeight="1">
      <c r="A39" s="45" t="s">
        <v>69</v>
      </c>
      <c r="B39" s="46">
        <f t="shared" si="3"/>
        <v>4</v>
      </c>
      <c r="C39" s="47">
        <f t="shared" si="4"/>
        <v>4</v>
      </c>
      <c r="D39" s="48">
        <f t="shared" si="13"/>
        <v>0</v>
      </c>
      <c r="E39" s="49">
        <v>0</v>
      </c>
      <c r="F39" s="49">
        <v>0</v>
      </c>
      <c r="G39" s="49">
        <v>0</v>
      </c>
      <c r="H39" s="49">
        <v>0</v>
      </c>
      <c r="I39" s="48">
        <f t="shared" si="14"/>
        <v>3</v>
      </c>
      <c r="J39" s="49">
        <v>2</v>
      </c>
      <c r="K39" s="49">
        <v>1</v>
      </c>
      <c r="L39" s="49">
        <v>0</v>
      </c>
      <c r="M39" s="49">
        <v>0</v>
      </c>
      <c r="N39" s="49">
        <v>1</v>
      </c>
      <c r="O39" s="47">
        <f t="shared" si="7"/>
        <v>0</v>
      </c>
      <c r="P39" s="48">
        <f t="shared" si="8"/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8">
        <v>0</v>
      </c>
      <c r="W39" s="47">
        <v>0</v>
      </c>
      <c r="X39" s="32" t="s">
        <v>70</v>
      </c>
    </row>
    <row r="40" spans="1:24" s="64" customFormat="1" ht="12" customHeight="1">
      <c r="A40" s="61" t="s">
        <v>83</v>
      </c>
      <c r="B40" s="62">
        <f t="shared" si="3"/>
        <v>27346</v>
      </c>
      <c r="C40" s="58">
        <f t="shared" si="4"/>
        <v>14349</v>
      </c>
      <c r="D40" s="63">
        <f aca="true" t="shared" si="15" ref="D40:N40">SUM(D41:D43)</f>
        <v>2128</v>
      </c>
      <c r="E40" s="63">
        <f t="shared" si="15"/>
        <v>678</v>
      </c>
      <c r="F40" s="63">
        <f t="shared" si="15"/>
        <v>1441</v>
      </c>
      <c r="G40" s="63">
        <f t="shared" si="15"/>
        <v>9</v>
      </c>
      <c r="H40" s="63">
        <f t="shared" si="15"/>
        <v>39</v>
      </c>
      <c r="I40" s="63">
        <f t="shared" si="15"/>
        <v>11541</v>
      </c>
      <c r="J40" s="63">
        <f t="shared" si="15"/>
        <v>3202</v>
      </c>
      <c r="K40" s="63">
        <f t="shared" si="15"/>
        <v>8339</v>
      </c>
      <c r="L40" s="63">
        <f t="shared" si="15"/>
        <v>372</v>
      </c>
      <c r="M40" s="63">
        <f t="shared" si="15"/>
        <v>59</v>
      </c>
      <c r="N40" s="63">
        <f t="shared" si="15"/>
        <v>210</v>
      </c>
      <c r="O40" s="58">
        <f t="shared" si="7"/>
        <v>9857</v>
      </c>
      <c r="P40" s="63">
        <f t="shared" si="8"/>
        <v>4773</v>
      </c>
      <c r="Q40" s="63">
        <f aca="true" t="shared" si="16" ref="Q40:W40">SUM(Q41:Q43)</f>
        <v>2390</v>
      </c>
      <c r="R40" s="63">
        <f t="shared" si="16"/>
        <v>2383</v>
      </c>
      <c r="S40" s="63">
        <f t="shared" si="16"/>
        <v>0</v>
      </c>
      <c r="T40" s="63">
        <f t="shared" si="16"/>
        <v>4832</v>
      </c>
      <c r="U40" s="63">
        <f t="shared" si="16"/>
        <v>17</v>
      </c>
      <c r="V40" s="63">
        <f t="shared" si="16"/>
        <v>235</v>
      </c>
      <c r="W40" s="58">
        <f t="shared" si="16"/>
        <v>3140</v>
      </c>
      <c r="X40" s="59" t="s">
        <v>84</v>
      </c>
    </row>
    <row r="41" spans="1:24" ht="12" customHeight="1">
      <c r="A41" s="45" t="s">
        <v>85</v>
      </c>
      <c r="B41" s="46">
        <f t="shared" si="3"/>
        <v>19995</v>
      </c>
      <c r="C41" s="47">
        <f t="shared" si="4"/>
        <v>10885</v>
      </c>
      <c r="D41" s="48">
        <f>SUM(E41:G41)</f>
        <v>1547</v>
      </c>
      <c r="E41" s="49">
        <v>488</v>
      </c>
      <c r="F41" s="49">
        <v>1052</v>
      </c>
      <c r="G41" s="49">
        <v>7</v>
      </c>
      <c r="H41" s="49">
        <v>31</v>
      </c>
      <c r="I41" s="48">
        <f>J41+K41</f>
        <v>8812</v>
      </c>
      <c r="J41" s="49">
        <v>2472</v>
      </c>
      <c r="K41" s="49">
        <v>6340</v>
      </c>
      <c r="L41" s="49">
        <v>279</v>
      </c>
      <c r="M41" s="49">
        <v>42</v>
      </c>
      <c r="N41" s="49">
        <v>174</v>
      </c>
      <c r="O41" s="47">
        <f t="shared" si="7"/>
        <v>6892</v>
      </c>
      <c r="P41" s="48">
        <f t="shared" si="8"/>
        <v>2957</v>
      </c>
      <c r="Q41" s="49">
        <v>1341</v>
      </c>
      <c r="R41" s="49">
        <v>1616</v>
      </c>
      <c r="S41" s="49">
        <v>0</v>
      </c>
      <c r="T41" s="49">
        <v>3743</v>
      </c>
      <c r="U41" s="49">
        <v>9</v>
      </c>
      <c r="V41" s="49">
        <v>183</v>
      </c>
      <c r="W41" s="50">
        <v>2218</v>
      </c>
      <c r="X41" s="51" t="s">
        <v>86</v>
      </c>
    </row>
    <row r="42" spans="1:24" s="60" customFormat="1" ht="12" customHeight="1">
      <c r="A42" s="45" t="s">
        <v>87</v>
      </c>
      <c r="B42" s="46">
        <f t="shared" si="3"/>
        <v>7341</v>
      </c>
      <c r="C42" s="47">
        <f t="shared" si="4"/>
        <v>3456</v>
      </c>
      <c r="D42" s="48">
        <f>SUM(E42:G42)</f>
        <v>579</v>
      </c>
      <c r="E42" s="49">
        <v>190</v>
      </c>
      <c r="F42" s="49">
        <v>387</v>
      </c>
      <c r="G42" s="49">
        <v>2</v>
      </c>
      <c r="H42" s="49">
        <v>8</v>
      </c>
      <c r="I42" s="48">
        <f>J42+K42</f>
        <v>2724</v>
      </c>
      <c r="J42" s="49">
        <v>729</v>
      </c>
      <c r="K42" s="49">
        <v>1995</v>
      </c>
      <c r="L42" s="49">
        <v>93</v>
      </c>
      <c r="M42" s="49">
        <v>17</v>
      </c>
      <c r="N42" s="49">
        <v>35</v>
      </c>
      <c r="O42" s="47">
        <f t="shared" si="7"/>
        <v>2963</v>
      </c>
      <c r="P42" s="48">
        <f t="shared" si="8"/>
        <v>1814</v>
      </c>
      <c r="Q42" s="49">
        <v>1049</v>
      </c>
      <c r="R42" s="49">
        <v>765</v>
      </c>
      <c r="S42" s="49">
        <v>0</v>
      </c>
      <c r="T42" s="49">
        <v>1089</v>
      </c>
      <c r="U42" s="49">
        <v>8</v>
      </c>
      <c r="V42" s="49">
        <v>52</v>
      </c>
      <c r="W42" s="50">
        <v>922</v>
      </c>
      <c r="X42" s="51" t="s">
        <v>88</v>
      </c>
    </row>
    <row r="43" spans="1:24" ht="12" customHeight="1">
      <c r="A43" s="45" t="s">
        <v>69</v>
      </c>
      <c r="B43" s="46">
        <f t="shared" si="3"/>
        <v>10</v>
      </c>
      <c r="C43" s="47">
        <f t="shared" si="4"/>
        <v>8</v>
      </c>
      <c r="D43" s="48">
        <f>SUM(E43:G43)</f>
        <v>2</v>
      </c>
      <c r="E43" s="49">
        <v>0</v>
      </c>
      <c r="F43" s="49">
        <v>2</v>
      </c>
      <c r="G43" s="49">
        <v>0</v>
      </c>
      <c r="H43" s="49">
        <v>0</v>
      </c>
      <c r="I43" s="48">
        <f>J43+K43</f>
        <v>5</v>
      </c>
      <c r="J43" s="49">
        <v>1</v>
      </c>
      <c r="K43" s="49">
        <v>4</v>
      </c>
      <c r="L43" s="49">
        <v>0</v>
      </c>
      <c r="M43" s="49">
        <v>0</v>
      </c>
      <c r="N43" s="49">
        <v>1</v>
      </c>
      <c r="O43" s="47">
        <f t="shared" si="7"/>
        <v>2</v>
      </c>
      <c r="P43" s="48">
        <f t="shared" si="8"/>
        <v>2</v>
      </c>
      <c r="Q43" s="49">
        <v>0</v>
      </c>
      <c r="R43" s="49">
        <v>2</v>
      </c>
      <c r="S43" s="49">
        <v>0</v>
      </c>
      <c r="T43" s="49">
        <v>0</v>
      </c>
      <c r="U43" s="49">
        <v>0</v>
      </c>
      <c r="V43" s="48">
        <v>0</v>
      </c>
      <c r="W43" s="47">
        <v>0</v>
      </c>
      <c r="X43" s="32" t="s">
        <v>70</v>
      </c>
    </row>
    <row r="44" spans="1:24" s="64" customFormat="1" ht="12" customHeight="1">
      <c r="A44" s="61" t="s">
        <v>89</v>
      </c>
      <c r="B44" s="62">
        <f t="shared" si="3"/>
        <v>32674</v>
      </c>
      <c r="C44" s="58">
        <f t="shared" si="4"/>
        <v>16611</v>
      </c>
      <c r="D44" s="63">
        <f aca="true" t="shared" si="17" ref="D44:N44">SUM(D45:D49)</f>
        <v>2265</v>
      </c>
      <c r="E44" s="63">
        <f t="shared" si="17"/>
        <v>636</v>
      </c>
      <c r="F44" s="63">
        <f t="shared" si="17"/>
        <v>1623</v>
      </c>
      <c r="G44" s="63">
        <f t="shared" si="17"/>
        <v>6</v>
      </c>
      <c r="H44" s="63">
        <f t="shared" si="17"/>
        <v>74</v>
      </c>
      <c r="I44" s="63">
        <f t="shared" si="17"/>
        <v>13356</v>
      </c>
      <c r="J44" s="63">
        <f t="shared" si="17"/>
        <v>3708</v>
      </c>
      <c r="K44" s="63">
        <f t="shared" si="17"/>
        <v>9648</v>
      </c>
      <c r="L44" s="63">
        <f t="shared" si="17"/>
        <v>554</v>
      </c>
      <c r="M44" s="63">
        <f t="shared" si="17"/>
        <v>54</v>
      </c>
      <c r="N44" s="63">
        <f t="shared" si="17"/>
        <v>308</v>
      </c>
      <c r="O44" s="58">
        <f t="shared" si="7"/>
        <v>11634</v>
      </c>
      <c r="P44" s="63">
        <f t="shared" si="8"/>
        <v>6192</v>
      </c>
      <c r="Q44" s="63">
        <f aca="true" t="shared" si="18" ref="Q44:W44">SUM(Q45:Q49)</f>
        <v>3443</v>
      </c>
      <c r="R44" s="63">
        <f t="shared" si="18"/>
        <v>2749</v>
      </c>
      <c r="S44" s="63">
        <f t="shared" si="18"/>
        <v>0</v>
      </c>
      <c r="T44" s="63">
        <f t="shared" si="18"/>
        <v>5019</v>
      </c>
      <c r="U44" s="63">
        <f t="shared" si="18"/>
        <v>72</v>
      </c>
      <c r="V44" s="63">
        <f t="shared" si="18"/>
        <v>351</v>
      </c>
      <c r="W44" s="58">
        <f t="shared" si="18"/>
        <v>4429</v>
      </c>
      <c r="X44" s="59" t="s">
        <v>90</v>
      </c>
    </row>
    <row r="45" spans="1:24" ht="12" customHeight="1">
      <c r="A45" s="45" t="s">
        <v>91</v>
      </c>
      <c r="B45" s="46">
        <f t="shared" si="3"/>
        <v>4747</v>
      </c>
      <c r="C45" s="47">
        <f t="shared" si="4"/>
        <v>2320</v>
      </c>
      <c r="D45" s="48">
        <f>SUM(E45:G45)</f>
        <v>366</v>
      </c>
      <c r="E45" s="49">
        <v>120</v>
      </c>
      <c r="F45" s="49">
        <v>245</v>
      </c>
      <c r="G45" s="49">
        <v>1</v>
      </c>
      <c r="H45" s="49">
        <v>10</v>
      </c>
      <c r="I45" s="48">
        <f>J45+K45</f>
        <v>1758</v>
      </c>
      <c r="J45" s="49">
        <v>466</v>
      </c>
      <c r="K45" s="49">
        <v>1292</v>
      </c>
      <c r="L45" s="49">
        <v>146</v>
      </c>
      <c r="M45" s="49">
        <v>10</v>
      </c>
      <c r="N45" s="49">
        <v>30</v>
      </c>
      <c r="O45" s="47">
        <f t="shared" si="7"/>
        <v>1750</v>
      </c>
      <c r="P45" s="48">
        <f t="shared" si="8"/>
        <v>1061</v>
      </c>
      <c r="Q45" s="49">
        <v>673</v>
      </c>
      <c r="R45" s="49">
        <v>388</v>
      </c>
      <c r="S45" s="49">
        <v>0</v>
      </c>
      <c r="T45" s="49">
        <v>639</v>
      </c>
      <c r="U45" s="49">
        <v>10</v>
      </c>
      <c r="V45" s="49">
        <v>40</v>
      </c>
      <c r="W45" s="50">
        <v>677</v>
      </c>
      <c r="X45" s="51" t="s">
        <v>92</v>
      </c>
    </row>
    <row r="46" spans="1:24" ht="12" customHeight="1">
      <c r="A46" s="45" t="s">
        <v>93</v>
      </c>
      <c r="B46" s="46">
        <f t="shared" si="3"/>
        <v>11046</v>
      </c>
      <c r="C46" s="47">
        <f t="shared" si="4"/>
        <v>5726</v>
      </c>
      <c r="D46" s="48">
        <f>SUM(E46:G46)</f>
        <v>719</v>
      </c>
      <c r="E46" s="49">
        <v>223</v>
      </c>
      <c r="F46" s="49">
        <v>492</v>
      </c>
      <c r="G46" s="49">
        <v>4</v>
      </c>
      <c r="H46" s="49">
        <v>15</v>
      </c>
      <c r="I46" s="48">
        <f>J46+K46</f>
        <v>4699</v>
      </c>
      <c r="J46" s="49">
        <v>1256</v>
      </c>
      <c r="K46" s="49">
        <v>3443</v>
      </c>
      <c r="L46" s="49">
        <v>162</v>
      </c>
      <c r="M46" s="49">
        <v>7</v>
      </c>
      <c r="N46" s="49">
        <v>124</v>
      </c>
      <c r="O46" s="47">
        <f t="shared" si="7"/>
        <v>3813</v>
      </c>
      <c r="P46" s="48">
        <f t="shared" si="8"/>
        <v>1781</v>
      </c>
      <c r="Q46" s="49">
        <v>868</v>
      </c>
      <c r="R46" s="49">
        <v>913</v>
      </c>
      <c r="S46" s="49">
        <v>0</v>
      </c>
      <c r="T46" s="49">
        <v>1873</v>
      </c>
      <c r="U46" s="49">
        <v>21</v>
      </c>
      <c r="V46" s="49">
        <v>138</v>
      </c>
      <c r="W46" s="50">
        <v>1507</v>
      </c>
      <c r="X46" s="51" t="s">
        <v>94</v>
      </c>
    </row>
    <row r="47" spans="1:24" ht="12" customHeight="1">
      <c r="A47" s="45" t="s">
        <v>95</v>
      </c>
      <c r="B47" s="46">
        <f t="shared" si="3"/>
        <v>7850</v>
      </c>
      <c r="C47" s="47">
        <f t="shared" si="4"/>
        <v>3652</v>
      </c>
      <c r="D47" s="48">
        <f>SUM(E47:G47)</f>
        <v>529</v>
      </c>
      <c r="E47" s="49">
        <v>121</v>
      </c>
      <c r="F47" s="49">
        <v>407</v>
      </c>
      <c r="G47" s="49">
        <v>1</v>
      </c>
      <c r="H47" s="49">
        <v>19</v>
      </c>
      <c r="I47" s="48">
        <f>J47+K47</f>
        <v>2916</v>
      </c>
      <c r="J47" s="49">
        <v>781</v>
      </c>
      <c r="K47" s="49">
        <v>2135</v>
      </c>
      <c r="L47" s="49">
        <v>111</v>
      </c>
      <c r="M47" s="49">
        <v>17</v>
      </c>
      <c r="N47" s="49">
        <v>60</v>
      </c>
      <c r="O47" s="47">
        <f t="shared" si="7"/>
        <v>3070</v>
      </c>
      <c r="P47" s="48">
        <f t="shared" si="8"/>
        <v>1855</v>
      </c>
      <c r="Q47" s="49">
        <v>1073</v>
      </c>
      <c r="R47" s="49">
        <v>782</v>
      </c>
      <c r="S47" s="49">
        <v>0</v>
      </c>
      <c r="T47" s="49">
        <v>1119</v>
      </c>
      <c r="U47" s="49">
        <v>29</v>
      </c>
      <c r="V47" s="49">
        <v>67</v>
      </c>
      <c r="W47" s="50">
        <v>1128</v>
      </c>
      <c r="X47" s="51" t="s">
        <v>96</v>
      </c>
    </row>
    <row r="48" spans="1:24" s="60" customFormat="1" ht="12" customHeight="1">
      <c r="A48" s="45" t="s">
        <v>97</v>
      </c>
      <c r="B48" s="46">
        <f t="shared" si="3"/>
        <v>9030</v>
      </c>
      <c r="C48" s="47">
        <f t="shared" si="4"/>
        <v>4912</v>
      </c>
      <c r="D48" s="48">
        <f>SUM(E48:G48)</f>
        <v>651</v>
      </c>
      <c r="E48" s="49">
        <v>172</v>
      </c>
      <c r="F48" s="49">
        <v>479</v>
      </c>
      <c r="G48" s="49">
        <v>0</v>
      </c>
      <c r="H48" s="49">
        <v>30</v>
      </c>
      <c r="I48" s="48">
        <f>J48+K48</f>
        <v>3983</v>
      </c>
      <c r="J48" s="49">
        <v>1205</v>
      </c>
      <c r="K48" s="49">
        <v>2778</v>
      </c>
      <c r="L48" s="49">
        <v>135</v>
      </c>
      <c r="M48" s="49">
        <v>20</v>
      </c>
      <c r="N48" s="49">
        <v>93</v>
      </c>
      <c r="O48" s="47">
        <f t="shared" si="7"/>
        <v>3001</v>
      </c>
      <c r="P48" s="48">
        <f t="shared" si="8"/>
        <v>1495</v>
      </c>
      <c r="Q48" s="49">
        <v>829</v>
      </c>
      <c r="R48" s="49">
        <v>666</v>
      </c>
      <c r="S48" s="49">
        <v>0</v>
      </c>
      <c r="T48" s="49">
        <v>1388</v>
      </c>
      <c r="U48" s="49">
        <v>12</v>
      </c>
      <c r="V48" s="49">
        <v>106</v>
      </c>
      <c r="W48" s="50">
        <v>1117</v>
      </c>
      <c r="X48" s="51" t="s">
        <v>98</v>
      </c>
    </row>
    <row r="49" spans="1:24" ht="12" customHeight="1">
      <c r="A49" s="45" t="s">
        <v>69</v>
      </c>
      <c r="B49" s="46">
        <f aca="true" t="shared" si="19" ref="B49:B80">C49+O49+W49</f>
        <v>1</v>
      </c>
      <c r="C49" s="47">
        <f aca="true" t="shared" si="20" ref="C49:C80">D49+H49+I49+SUM(L49:N49)</f>
        <v>1</v>
      </c>
      <c r="D49" s="48">
        <f>SUM(E49:G49)</f>
        <v>0</v>
      </c>
      <c r="E49" s="49">
        <v>0</v>
      </c>
      <c r="F49" s="49">
        <v>0</v>
      </c>
      <c r="G49" s="49">
        <v>0</v>
      </c>
      <c r="H49" s="49">
        <v>0</v>
      </c>
      <c r="I49" s="48">
        <f>J49+K49</f>
        <v>0</v>
      </c>
      <c r="J49" s="49">
        <v>0</v>
      </c>
      <c r="K49" s="49">
        <v>0</v>
      </c>
      <c r="L49" s="49">
        <v>0</v>
      </c>
      <c r="M49" s="49">
        <v>0</v>
      </c>
      <c r="N49" s="49">
        <v>1</v>
      </c>
      <c r="O49" s="47">
        <f aca="true" t="shared" si="21" ref="O49:O80">SUM(Q49:V49)</f>
        <v>0</v>
      </c>
      <c r="P49" s="48">
        <f aca="true" t="shared" si="22" ref="P49:P80">SUM(Q49:S49)</f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8">
        <v>0</v>
      </c>
      <c r="W49" s="47">
        <v>0</v>
      </c>
      <c r="X49" s="32" t="s">
        <v>70</v>
      </c>
    </row>
    <row r="50" spans="1:24" s="64" customFormat="1" ht="12" customHeight="1">
      <c r="A50" s="61" t="s">
        <v>99</v>
      </c>
      <c r="B50" s="62">
        <f t="shared" si="19"/>
        <v>10113</v>
      </c>
      <c r="C50" s="58">
        <f t="shared" si="20"/>
        <v>4636</v>
      </c>
      <c r="D50" s="58">
        <f aca="true" t="shared" si="23" ref="D50:N50">SUM(D51:D52)</f>
        <v>481</v>
      </c>
      <c r="E50" s="58">
        <f t="shared" si="23"/>
        <v>108</v>
      </c>
      <c r="F50" s="58">
        <f t="shared" si="23"/>
        <v>373</v>
      </c>
      <c r="G50" s="58">
        <f t="shared" si="23"/>
        <v>0</v>
      </c>
      <c r="H50" s="58">
        <f t="shared" si="23"/>
        <v>8</v>
      </c>
      <c r="I50" s="58">
        <f t="shared" si="23"/>
        <v>3896</v>
      </c>
      <c r="J50" s="58">
        <f t="shared" si="23"/>
        <v>1037</v>
      </c>
      <c r="K50" s="58">
        <f t="shared" si="23"/>
        <v>2859</v>
      </c>
      <c r="L50" s="58">
        <f t="shared" si="23"/>
        <v>130</v>
      </c>
      <c r="M50" s="58">
        <f t="shared" si="23"/>
        <v>40</v>
      </c>
      <c r="N50" s="58">
        <f t="shared" si="23"/>
        <v>81</v>
      </c>
      <c r="O50" s="58">
        <f t="shared" si="21"/>
        <v>3394</v>
      </c>
      <c r="P50" s="58">
        <f t="shared" si="22"/>
        <v>1630</v>
      </c>
      <c r="Q50" s="58">
        <f aca="true" t="shared" si="24" ref="Q50:W50">SUM(Q51:Q52)</f>
        <v>644</v>
      </c>
      <c r="R50" s="58">
        <f t="shared" si="24"/>
        <v>986</v>
      </c>
      <c r="S50" s="58">
        <f t="shared" si="24"/>
        <v>0</v>
      </c>
      <c r="T50" s="58">
        <f t="shared" si="24"/>
        <v>1657</v>
      </c>
      <c r="U50" s="58">
        <f t="shared" si="24"/>
        <v>4</v>
      </c>
      <c r="V50" s="58">
        <f t="shared" si="24"/>
        <v>103</v>
      </c>
      <c r="W50" s="58">
        <f t="shared" si="24"/>
        <v>2083</v>
      </c>
      <c r="X50" s="59" t="s">
        <v>100</v>
      </c>
    </row>
    <row r="51" spans="1:24" s="60" customFormat="1" ht="12" customHeight="1">
      <c r="A51" s="45" t="s">
        <v>101</v>
      </c>
      <c r="B51" s="46">
        <f t="shared" si="19"/>
        <v>10110</v>
      </c>
      <c r="C51" s="47">
        <f t="shared" si="20"/>
        <v>4633</v>
      </c>
      <c r="D51" s="48">
        <f>SUM(E51:G51)</f>
        <v>481</v>
      </c>
      <c r="E51" s="49">
        <v>108</v>
      </c>
      <c r="F51" s="49">
        <v>373</v>
      </c>
      <c r="G51" s="49">
        <v>0</v>
      </c>
      <c r="H51" s="49">
        <v>8</v>
      </c>
      <c r="I51" s="48">
        <f>J51+K51</f>
        <v>3896</v>
      </c>
      <c r="J51" s="49">
        <v>1037</v>
      </c>
      <c r="K51" s="49">
        <v>2859</v>
      </c>
      <c r="L51" s="49">
        <v>130</v>
      </c>
      <c r="M51" s="49">
        <v>40</v>
      </c>
      <c r="N51" s="49">
        <v>78</v>
      </c>
      <c r="O51" s="47">
        <f t="shared" si="21"/>
        <v>3394</v>
      </c>
      <c r="P51" s="48">
        <f t="shared" si="22"/>
        <v>1630</v>
      </c>
      <c r="Q51" s="49">
        <v>644</v>
      </c>
      <c r="R51" s="49">
        <v>986</v>
      </c>
      <c r="S51" s="49">
        <v>0</v>
      </c>
      <c r="T51" s="49">
        <v>1657</v>
      </c>
      <c r="U51" s="49">
        <v>4</v>
      </c>
      <c r="V51" s="49">
        <v>103</v>
      </c>
      <c r="W51" s="50">
        <v>2083</v>
      </c>
      <c r="X51" s="51" t="s">
        <v>102</v>
      </c>
    </row>
    <row r="52" spans="1:24" ht="12" customHeight="1">
      <c r="A52" s="45" t="s">
        <v>69</v>
      </c>
      <c r="B52" s="46">
        <f t="shared" si="19"/>
        <v>3</v>
      </c>
      <c r="C52" s="47">
        <f t="shared" si="20"/>
        <v>3</v>
      </c>
      <c r="D52" s="47">
        <f>SUM(E52:G52)</f>
        <v>0</v>
      </c>
      <c r="E52" s="50">
        <v>0</v>
      </c>
      <c r="F52" s="50">
        <v>0</v>
      </c>
      <c r="G52" s="50">
        <v>0</v>
      </c>
      <c r="H52" s="50">
        <v>0</v>
      </c>
      <c r="I52" s="47">
        <f>J52+K52</f>
        <v>0</v>
      </c>
      <c r="J52" s="50">
        <v>0</v>
      </c>
      <c r="K52" s="50">
        <v>0</v>
      </c>
      <c r="L52" s="50">
        <v>0</v>
      </c>
      <c r="M52" s="50">
        <v>0</v>
      </c>
      <c r="N52" s="50">
        <v>3</v>
      </c>
      <c r="O52" s="47">
        <f t="shared" si="21"/>
        <v>0</v>
      </c>
      <c r="P52" s="47">
        <f t="shared" si="22"/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47">
        <v>0</v>
      </c>
      <c r="W52" s="47">
        <v>0</v>
      </c>
      <c r="X52" s="32" t="s">
        <v>70</v>
      </c>
    </row>
    <row r="53" spans="1:24" s="64" customFormat="1" ht="12" customHeight="1">
      <c r="A53" s="61" t="s">
        <v>103</v>
      </c>
      <c r="B53" s="62">
        <f t="shared" si="19"/>
        <v>27820</v>
      </c>
      <c r="C53" s="58">
        <f t="shared" si="20"/>
        <v>13276</v>
      </c>
      <c r="D53" s="58">
        <f aca="true" t="shared" si="25" ref="D53:N53">SUM(D54:D62)</f>
        <v>2181</v>
      </c>
      <c r="E53" s="58">
        <f t="shared" si="25"/>
        <v>747</v>
      </c>
      <c r="F53" s="58">
        <f t="shared" si="25"/>
        <v>1408</v>
      </c>
      <c r="G53" s="58">
        <f t="shared" si="25"/>
        <v>26</v>
      </c>
      <c r="H53" s="58">
        <f t="shared" si="25"/>
        <v>37</v>
      </c>
      <c r="I53" s="58">
        <f t="shared" si="25"/>
        <v>10301</v>
      </c>
      <c r="J53" s="58">
        <f t="shared" si="25"/>
        <v>3069</v>
      </c>
      <c r="K53" s="58">
        <f t="shared" si="25"/>
        <v>7232</v>
      </c>
      <c r="L53" s="58">
        <f t="shared" si="25"/>
        <v>464</v>
      </c>
      <c r="M53" s="58">
        <f t="shared" si="25"/>
        <v>80</v>
      </c>
      <c r="N53" s="58">
        <f t="shared" si="25"/>
        <v>213</v>
      </c>
      <c r="O53" s="58">
        <f t="shared" si="21"/>
        <v>10284</v>
      </c>
      <c r="P53" s="58">
        <f t="shared" si="22"/>
        <v>5849</v>
      </c>
      <c r="Q53" s="58">
        <f aca="true" t="shared" si="26" ref="Q53:W53">SUM(Q54:Q62)</f>
        <v>3690</v>
      </c>
      <c r="R53" s="58">
        <f t="shared" si="26"/>
        <v>2159</v>
      </c>
      <c r="S53" s="58">
        <f t="shared" si="26"/>
        <v>0</v>
      </c>
      <c r="T53" s="58">
        <f t="shared" si="26"/>
        <v>4169</v>
      </c>
      <c r="U53" s="58">
        <f t="shared" si="26"/>
        <v>47</v>
      </c>
      <c r="V53" s="58">
        <f t="shared" si="26"/>
        <v>219</v>
      </c>
      <c r="W53" s="58">
        <f t="shared" si="26"/>
        <v>4260</v>
      </c>
      <c r="X53" s="59" t="s">
        <v>104</v>
      </c>
    </row>
    <row r="54" spans="1:24" ht="12" customHeight="1">
      <c r="A54" s="45" t="s">
        <v>105</v>
      </c>
      <c r="B54" s="46">
        <f t="shared" si="19"/>
        <v>1846</v>
      </c>
      <c r="C54" s="47">
        <f t="shared" si="20"/>
        <v>889</v>
      </c>
      <c r="D54" s="48">
        <f aca="true" t="shared" si="27" ref="D54:D62">SUM(E54:G54)</f>
        <v>129</v>
      </c>
      <c r="E54" s="49">
        <v>33</v>
      </c>
      <c r="F54" s="49">
        <v>94</v>
      </c>
      <c r="G54" s="49">
        <v>2</v>
      </c>
      <c r="H54" s="49">
        <v>5</v>
      </c>
      <c r="I54" s="48">
        <f aca="true" t="shared" si="28" ref="I54:I62">J54+K54</f>
        <v>720</v>
      </c>
      <c r="J54" s="49">
        <v>235</v>
      </c>
      <c r="K54" s="49">
        <v>485</v>
      </c>
      <c r="L54" s="49">
        <v>20</v>
      </c>
      <c r="M54" s="49">
        <v>0</v>
      </c>
      <c r="N54" s="49">
        <v>15</v>
      </c>
      <c r="O54" s="47">
        <f t="shared" si="21"/>
        <v>642</v>
      </c>
      <c r="P54" s="48">
        <f t="shared" si="22"/>
        <v>260</v>
      </c>
      <c r="Q54" s="49">
        <v>120</v>
      </c>
      <c r="R54" s="49">
        <v>140</v>
      </c>
      <c r="S54" s="49">
        <v>0</v>
      </c>
      <c r="T54" s="49">
        <v>373</v>
      </c>
      <c r="U54" s="49">
        <v>1</v>
      </c>
      <c r="V54" s="49">
        <v>8</v>
      </c>
      <c r="W54" s="50">
        <v>315</v>
      </c>
      <c r="X54" s="51" t="s">
        <v>106</v>
      </c>
    </row>
    <row r="55" spans="1:24" ht="12" customHeight="1">
      <c r="A55" s="45" t="s">
        <v>107</v>
      </c>
      <c r="B55" s="46">
        <f t="shared" si="19"/>
        <v>6045</v>
      </c>
      <c r="C55" s="47">
        <f t="shared" si="20"/>
        <v>3011</v>
      </c>
      <c r="D55" s="48">
        <f t="shared" si="27"/>
        <v>565</v>
      </c>
      <c r="E55" s="49">
        <v>193</v>
      </c>
      <c r="F55" s="49">
        <v>355</v>
      </c>
      <c r="G55" s="49">
        <v>17</v>
      </c>
      <c r="H55" s="49">
        <v>3</v>
      </c>
      <c r="I55" s="48">
        <f t="shared" si="28"/>
        <v>2235</v>
      </c>
      <c r="J55" s="49">
        <v>692</v>
      </c>
      <c r="K55" s="49">
        <v>1543</v>
      </c>
      <c r="L55" s="49">
        <v>132</v>
      </c>
      <c r="M55" s="49">
        <v>19</v>
      </c>
      <c r="N55" s="49">
        <v>57</v>
      </c>
      <c r="O55" s="47">
        <f t="shared" si="21"/>
        <v>2282</v>
      </c>
      <c r="P55" s="48">
        <f t="shared" si="22"/>
        <v>1229</v>
      </c>
      <c r="Q55" s="49">
        <v>722</v>
      </c>
      <c r="R55" s="49">
        <v>507</v>
      </c>
      <c r="S55" s="49">
        <v>0</v>
      </c>
      <c r="T55" s="49">
        <v>972</v>
      </c>
      <c r="U55" s="49">
        <v>20</v>
      </c>
      <c r="V55" s="49">
        <v>61</v>
      </c>
      <c r="W55" s="50">
        <v>752</v>
      </c>
      <c r="X55" s="51" t="s">
        <v>108</v>
      </c>
    </row>
    <row r="56" spans="1:24" ht="12" customHeight="1">
      <c r="A56" s="45" t="s">
        <v>109</v>
      </c>
      <c r="B56" s="46">
        <f t="shared" si="19"/>
        <v>1859</v>
      </c>
      <c r="C56" s="47">
        <f t="shared" si="20"/>
        <v>872</v>
      </c>
      <c r="D56" s="48">
        <f t="shared" si="27"/>
        <v>172</v>
      </c>
      <c r="E56" s="49">
        <v>70</v>
      </c>
      <c r="F56" s="49">
        <v>101</v>
      </c>
      <c r="G56" s="49">
        <v>1</v>
      </c>
      <c r="H56" s="49">
        <v>4</v>
      </c>
      <c r="I56" s="48">
        <f t="shared" si="28"/>
        <v>654</v>
      </c>
      <c r="J56" s="49">
        <v>172</v>
      </c>
      <c r="K56" s="49">
        <v>482</v>
      </c>
      <c r="L56" s="49">
        <v>23</v>
      </c>
      <c r="M56" s="49">
        <v>7</v>
      </c>
      <c r="N56" s="49">
        <v>12</v>
      </c>
      <c r="O56" s="47">
        <f t="shared" si="21"/>
        <v>740</v>
      </c>
      <c r="P56" s="48">
        <f t="shared" si="22"/>
        <v>489</v>
      </c>
      <c r="Q56" s="49">
        <v>320</v>
      </c>
      <c r="R56" s="49">
        <v>169</v>
      </c>
      <c r="S56" s="49">
        <v>0</v>
      </c>
      <c r="T56" s="49">
        <v>231</v>
      </c>
      <c r="U56" s="49">
        <v>2</v>
      </c>
      <c r="V56" s="49">
        <v>18</v>
      </c>
      <c r="W56" s="50">
        <v>247</v>
      </c>
      <c r="X56" s="51" t="s">
        <v>110</v>
      </c>
    </row>
    <row r="57" spans="1:24" ht="12" customHeight="1">
      <c r="A57" s="45" t="s">
        <v>111</v>
      </c>
      <c r="B57" s="46">
        <f t="shared" si="19"/>
        <v>3508</v>
      </c>
      <c r="C57" s="47">
        <f t="shared" si="20"/>
        <v>1549</v>
      </c>
      <c r="D57" s="48">
        <f t="shared" si="27"/>
        <v>287</v>
      </c>
      <c r="E57" s="49">
        <v>125</v>
      </c>
      <c r="F57" s="49">
        <v>157</v>
      </c>
      <c r="G57" s="49">
        <v>5</v>
      </c>
      <c r="H57" s="49">
        <v>2</v>
      </c>
      <c r="I57" s="48">
        <f t="shared" si="28"/>
        <v>1186</v>
      </c>
      <c r="J57" s="49">
        <v>290</v>
      </c>
      <c r="K57" s="49">
        <v>896</v>
      </c>
      <c r="L57" s="49">
        <v>51</v>
      </c>
      <c r="M57" s="49">
        <v>10</v>
      </c>
      <c r="N57" s="49">
        <v>13</v>
      </c>
      <c r="O57" s="47">
        <f t="shared" si="21"/>
        <v>1536</v>
      </c>
      <c r="P57" s="48">
        <f t="shared" si="22"/>
        <v>1011</v>
      </c>
      <c r="Q57" s="49">
        <v>685</v>
      </c>
      <c r="R57" s="49">
        <v>326</v>
      </c>
      <c r="S57" s="49">
        <v>0</v>
      </c>
      <c r="T57" s="49">
        <v>503</v>
      </c>
      <c r="U57" s="49">
        <v>9</v>
      </c>
      <c r="V57" s="49">
        <v>13</v>
      </c>
      <c r="W57" s="50">
        <v>423</v>
      </c>
      <c r="X57" s="51" t="s">
        <v>112</v>
      </c>
    </row>
    <row r="58" spans="1:24" ht="12" customHeight="1">
      <c r="A58" s="45" t="s">
        <v>113</v>
      </c>
      <c r="B58" s="46">
        <f t="shared" si="19"/>
        <v>2538</v>
      </c>
      <c r="C58" s="47">
        <f t="shared" si="20"/>
        <v>1301</v>
      </c>
      <c r="D58" s="48">
        <f t="shared" si="27"/>
        <v>221</v>
      </c>
      <c r="E58" s="49">
        <v>62</v>
      </c>
      <c r="F58" s="49">
        <v>159</v>
      </c>
      <c r="G58" s="49">
        <v>0</v>
      </c>
      <c r="H58" s="49">
        <v>5</v>
      </c>
      <c r="I58" s="48">
        <f t="shared" si="28"/>
        <v>999</v>
      </c>
      <c r="J58" s="49">
        <v>288</v>
      </c>
      <c r="K58" s="49">
        <v>711</v>
      </c>
      <c r="L58" s="49">
        <v>31</v>
      </c>
      <c r="M58" s="49">
        <v>13</v>
      </c>
      <c r="N58" s="49">
        <v>32</v>
      </c>
      <c r="O58" s="47">
        <f t="shared" si="21"/>
        <v>961</v>
      </c>
      <c r="P58" s="48">
        <f t="shared" si="22"/>
        <v>601</v>
      </c>
      <c r="Q58" s="49">
        <v>417</v>
      </c>
      <c r="R58" s="49">
        <v>184</v>
      </c>
      <c r="S58" s="49">
        <v>0</v>
      </c>
      <c r="T58" s="49">
        <v>328</v>
      </c>
      <c r="U58" s="49">
        <v>2</v>
      </c>
      <c r="V58" s="49">
        <v>30</v>
      </c>
      <c r="W58" s="50">
        <v>276</v>
      </c>
      <c r="X58" s="51" t="s">
        <v>114</v>
      </c>
    </row>
    <row r="59" spans="1:24" ht="12" customHeight="1">
      <c r="A59" s="45" t="s">
        <v>115</v>
      </c>
      <c r="B59" s="46">
        <f t="shared" si="19"/>
        <v>2799</v>
      </c>
      <c r="C59" s="47">
        <f t="shared" si="20"/>
        <v>1391</v>
      </c>
      <c r="D59" s="48">
        <f t="shared" si="27"/>
        <v>151</v>
      </c>
      <c r="E59" s="49">
        <v>51</v>
      </c>
      <c r="F59" s="49">
        <v>100</v>
      </c>
      <c r="G59" s="49">
        <v>0</v>
      </c>
      <c r="H59" s="49">
        <v>4</v>
      </c>
      <c r="I59" s="48">
        <f t="shared" si="28"/>
        <v>1152</v>
      </c>
      <c r="J59" s="49">
        <v>392</v>
      </c>
      <c r="K59" s="49">
        <v>760</v>
      </c>
      <c r="L59" s="49">
        <v>53</v>
      </c>
      <c r="M59" s="49">
        <v>6</v>
      </c>
      <c r="N59" s="49">
        <v>25</v>
      </c>
      <c r="O59" s="47">
        <f t="shared" si="21"/>
        <v>944</v>
      </c>
      <c r="P59" s="48">
        <f t="shared" si="22"/>
        <v>444</v>
      </c>
      <c r="Q59" s="49">
        <v>228</v>
      </c>
      <c r="R59" s="49">
        <v>216</v>
      </c>
      <c r="S59" s="49">
        <v>0</v>
      </c>
      <c r="T59" s="49">
        <v>469</v>
      </c>
      <c r="U59" s="49">
        <v>3</v>
      </c>
      <c r="V59" s="49">
        <v>28</v>
      </c>
      <c r="W59" s="50">
        <v>464</v>
      </c>
      <c r="X59" s="51" t="s">
        <v>116</v>
      </c>
    </row>
    <row r="60" spans="1:24" ht="12" customHeight="1">
      <c r="A60" s="45" t="s">
        <v>117</v>
      </c>
      <c r="B60" s="46">
        <f t="shared" si="19"/>
        <v>1982</v>
      </c>
      <c r="C60" s="47">
        <f t="shared" si="20"/>
        <v>1053</v>
      </c>
      <c r="D60" s="48">
        <f t="shared" si="27"/>
        <v>184</v>
      </c>
      <c r="E60" s="49">
        <v>90</v>
      </c>
      <c r="F60" s="49">
        <v>93</v>
      </c>
      <c r="G60" s="49">
        <v>1</v>
      </c>
      <c r="H60" s="49">
        <v>7</v>
      </c>
      <c r="I60" s="48">
        <f t="shared" si="28"/>
        <v>830</v>
      </c>
      <c r="J60" s="49">
        <v>223</v>
      </c>
      <c r="K60" s="49">
        <v>607</v>
      </c>
      <c r="L60" s="49">
        <v>22</v>
      </c>
      <c r="M60" s="49">
        <v>2</v>
      </c>
      <c r="N60" s="49">
        <v>8</v>
      </c>
      <c r="O60" s="47">
        <f t="shared" si="21"/>
        <v>581</v>
      </c>
      <c r="P60" s="48">
        <f t="shared" si="22"/>
        <v>313</v>
      </c>
      <c r="Q60" s="49">
        <v>206</v>
      </c>
      <c r="R60" s="49">
        <v>107</v>
      </c>
      <c r="S60" s="49">
        <v>0</v>
      </c>
      <c r="T60" s="49">
        <v>256</v>
      </c>
      <c r="U60" s="49">
        <v>1</v>
      </c>
      <c r="V60" s="49">
        <v>11</v>
      </c>
      <c r="W60" s="50">
        <v>348</v>
      </c>
      <c r="X60" s="51" t="s">
        <v>118</v>
      </c>
    </row>
    <row r="61" spans="1:24" s="60" customFormat="1" ht="12" customHeight="1">
      <c r="A61" s="45" t="s">
        <v>119</v>
      </c>
      <c r="B61" s="46">
        <f t="shared" si="19"/>
        <v>7236</v>
      </c>
      <c r="C61" s="47">
        <f t="shared" si="20"/>
        <v>3206</v>
      </c>
      <c r="D61" s="48">
        <f t="shared" si="27"/>
        <v>470</v>
      </c>
      <c r="E61" s="49">
        <v>121</v>
      </c>
      <c r="F61" s="49">
        <v>349</v>
      </c>
      <c r="G61" s="49">
        <v>0</v>
      </c>
      <c r="H61" s="49">
        <v>7</v>
      </c>
      <c r="I61" s="48">
        <f t="shared" si="28"/>
        <v>2525</v>
      </c>
      <c r="J61" s="49">
        <v>777</v>
      </c>
      <c r="K61" s="49">
        <v>1748</v>
      </c>
      <c r="L61" s="49">
        <v>132</v>
      </c>
      <c r="M61" s="49">
        <v>22</v>
      </c>
      <c r="N61" s="49">
        <v>50</v>
      </c>
      <c r="O61" s="47">
        <f t="shared" si="21"/>
        <v>2595</v>
      </c>
      <c r="P61" s="48">
        <f t="shared" si="22"/>
        <v>1500</v>
      </c>
      <c r="Q61" s="49">
        <v>991</v>
      </c>
      <c r="R61" s="49">
        <v>509</v>
      </c>
      <c r="S61" s="49">
        <v>0</v>
      </c>
      <c r="T61" s="49">
        <v>1036</v>
      </c>
      <c r="U61" s="49">
        <v>9</v>
      </c>
      <c r="V61" s="49">
        <v>50</v>
      </c>
      <c r="W61" s="50">
        <v>1435</v>
      </c>
      <c r="X61" s="51" t="s">
        <v>120</v>
      </c>
    </row>
    <row r="62" spans="1:24" ht="12" customHeight="1">
      <c r="A62" s="45" t="s">
        <v>69</v>
      </c>
      <c r="B62" s="46">
        <f t="shared" si="19"/>
        <v>7</v>
      </c>
      <c r="C62" s="47">
        <f t="shared" si="20"/>
        <v>4</v>
      </c>
      <c r="D62" s="48">
        <f t="shared" si="27"/>
        <v>2</v>
      </c>
      <c r="E62" s="49">
        <v>2</v>
      </c>
      <c r="F62" s="49">
        <v>0</v>
      </c>
      <c r="G62" s="49">
        <v>0</v>
      </c>
      <c r="H62" s="49">
        <v>0</v>
      </c>
      <c r="I62" s="48">
        <f t="shared" si="28"/>
        <v>0</v>
      </c>
      <c r="J62" s="49">
        <v>0</v>
      </c>
      <c r="K62" s="49">
        <v>0</v>
      </c>
      <c r="L62" s="49">
        <v>0</v>
      </c>
      <c r="M62" s="49">
        <v>1</v>
      </c>
      <c r="N62" s="49">
        <v>1</v>
      </c>
      <c r="O62" s="47">
        <f t="shared" si="21"/>
        <v>3</v>
      </c>
      <c r="P62" s="48">
        <f t="shared" si="22"/>
        <v>2</v>
      </c>
      <c r="Q62" s="49">
        <v>1</v>
      </c>
      <c r="R62" s="49">
        <v>1</v>
      </c>
      <c r="S62" s="49">
        <v>0</v>
      </c>
      <c r="T62" s="49">
        <v>1</v>
      </c>
      <c r="U62" s="49">
        <v>0</v>
      </c>
      <c r="V62" s="48">
        <v>0</v>
      </c>
      <c r="W62" s="47">
        <v>0</v>
      </c>
      <c r="X62" s="32" t="s">
        <v>70</v>
      </c>
    </row>
    <row r="63" spans="1:24" s="64" customFormat="1" ht="12" customHeight="1">
      <c r="A63" s="61" t="s">
        <v>121</v>
      </c>
      <c r="B63" s="62">
        <f t="shared" si="19"/>
        <v>47902</v>
      </c>
      <c r="C63" s="58">
        <f t="shared" si="20"/>
        <v>22691</v>
      </c>
      <c r="D63" s="58">
        <f aca="true" t="shared" si="29" ref="D63:N63">SUM(D64:D72)</f>
        <v>3847</v>
      </c>
      <c r="E63" s="58">
        <f t="shared" si="29"/>
        <v>1245</v>
      </c>
      <c r="F63" s="58">
        <f t="shared" si="29"/>
        <v>2571</v>
      </c>
      <c r="G63" s="58">
        <f t="shared" si="29"/>
        <v>31</v>
      </c>
      <c r="H63" s="58">
        <f t="shared" si="29"/>
        <v>98</v>
      </c>
      <c r="I63" s="58">
        <f t="shared" si="29"/>
        <v>17507</v>
      </c>
      <c r="J63" s="58">
        <f t="shared" si="29"/>
        <v>4806</v>
      </c>
      <c r="K63" s="58">
        <f t="shared" si="29"/>
        <v>12701</v>
      </c>
      <c r="L63" s="58">
        <f t="shared" si="29"/>
        <v>749</v>
      </c>
      <c r="M63" s="58">
        <f t="shared" si="29"/>
        <v>125</v>
      </c>
      <c r="N63" s="58">
        <f t="shared" si="29"/>
        <v>365</v>
      </c>
      <c r="O63" s="58">
        <f t="shared" si="21"/>
        <v>18279</v>
      </c>
      <c r="P63" s="58">
        <f t="shared" si="22"/>
        <v>11228</v>
      </c>
      <c r="Q63" s="58">
        <f aca="true" t="shared" si="30" ref="Q63:W63">SUM(Q64:Q72)</f>
        <v>6965</v>
      </c>
      <c r="R63" s="58">
        <f t="shared" si="30"/>
        <v>4261</v>
      </c>
      <c r="S63" s="58">
        <f t="shared" si="30"/>
        <v>2</v>
      </c>
      <c r="T63" s="58">
        <f t="shared" si="30"/>
        <v>6608</v>
      </c>
      <c r="U63" s="58">
        <f t="shared" si="30"/>
        <v>46</v>
      </c>
      <c r="V63" s="58">
        <f t="shared" si="30"/>
        <v>397</v>
      </c>
      <c r="W63" s="58">
        <f t="shared" si="30"/>
        <v>6932</v>
      </c>
      <c r="X63" s="59" t="s">
        <v>122</v>
      </c>
    </row>
    <row r="64" spans="1:24" ht="12" customHeight="1">
      <c r="A64" s="45" t="s">
        <v>123</v>
      </c>
      <c r="B64" s="46">
        <f t="shared" si="19"/>
        <v>8528</v>
      </c>
      <c r="C64" s="47">
        <f t="shared" si="20"/>
        <v>4325</v>
      </c>
      <c r="D64" s="48">
        <f aca="true" t="shared" si="31" ref="D64:D72">SUM(E64:G64)</f>
        <v>786</v>
      </c>
      <c r="E64" s="49">
        <v>212</v>
      </c>
      <c r="F64" s="49">
        <v>571</v>
      </c>
      <c r="G64" s="49">
        <v>3</v>
      </c>
      <c r="H64" s="49">
        <v>5</v>
      </c>
      <c r="I64" s="48">
        <f aca="true" t="shared" si="32" ref="I64:I72">J64+K64</f>
        <v>3332</v>
      </c>
      <c r="J64" s="49">
        <v>890</v>
      </c>
      <c r="K64" s="49">
        <v>2442</v>
      </c>
      <c r="L64" s="49">
        <v>120</v>
      </c>
      <c r="M64" s="49">
        <v>23</v>
      </c>
      <c r="N64" s="49">
        <v>59</v>
      </c>
      <c r="O64" s="47">
        <f t="shared" si="21"/>
        <v>3281</v>
      </c>
      <c r="P64" s="48">
        <f t="shared" si="22"/>
        <v>2007</v>
      </c>
      <c r="Q64" s="65">
        <v>1255</v>
      </c>
      <c r="R64" s="49">
        <v>751</v>
      </c>
      <c r="S64" s="49">
        <v>1</v>
      </c>
      <c r="T64" s="49">
        <v>1218</v>
      </c>
      <c r="U64" s="49">
        <v>4</v>
      </c>
      <c r="V64" s="49">
        <v>52</v>
      </c>
      <c r="W64" s="50">
        <v>922</v>
      </c>
      <c r="X64" s="51" t="s">
        <v>124</v>
      </c>
    </row>
    <row r="65" spans="1:24" ht="12" customHeight="1">
      <c r="A65" s="45" t="s">
        <v>125</v>
      </c>
      <c r="B65" s="46">
        <f t="shared" si="19"/>
        <v>15167</v>
      </c>
      <c r="C65" s="47">
        <f t="shared" si="20"/>
        <v>7674</v>
      </c>
      <c r="D65" s="48">
        <f t="shared" si="31"/>
        <v>1158</v>
      </c>
      <c r="E65" s="49">
        <v>366</v>
      </c>
      <c r="F65" s="49">
        <v>787</v>
      </c>
      <c r="G65" s="49">
        <v>5</v>
      </c>
      <c r="H65" s="49">
        <v>67</v>
      </c>
      <c r="I65" s="48">
        <f t="shared" si="32"/>
        <v>6022</v>
      </c>
      <c r="J65" s="49">
        <v>1758</v>
      </c>
      <c r="K65" s="49">
        <v>4264</v>
      </c>
      <c r="L65" s="49">
        <v>279</v>
      </c>
      <c r="M65" s="49">
        <v>21</v>
      </c>
      <c r="N65" s="49">
        <v>127</v>
      </c>
      <c r="O65" s="47">
        <f t="shared" si="21"/>
        <v>5489</v>
      </c>
      <c r="P65" s="48">
        <f t="shared" si="22"/>
        <v>3017</v>
      </c>
      <c r="Q65" s="49">
        <v>1612</v>
      </c>
      <c r="R65" s="49">
        <v>1404</v>
      </c>
      <c r="S65" s="49">
        <v>1</v>
      </c>
      <c r="T65" s="49">
        <v>2316</v>
      </c>
      <c r="U65" s="49">
        <v>14</v>
      </c>
      <c r="V65" s="49">
        <v>142</v>
      </c>
      <c r="W65" s="50">
        <v>2004</v>
      </c>
      <c r="X65" s="51" t="s">
        <v>126</v>
      </c>
    </row>
    <row r="66" spans="1:24" ht="12" customHeight="1">
      <c r="A66" s="45" t="s">
        <v>127</v>
      </c>
      <c r="B66" s="46">
        <f t="shared" si="19"/>
        <v>2518</v>
      </c>
      <c r="C66" s="47">
        <f t="shared" si="20"/>
        <v>1115</v>
      </c>
      <c r="D66" s="48">
        <f t="shared" si="31"/>
        <v>221</v>
      </c>
      <c r="E66" s="49">
        <v>82</v>
      </c>
      <c r="F66" s="49">
        <v>133</v>
      </c>
      <c r="G66" s="49">
        <v>6</v>
      </c>
      <c r="H66" s="49">
        <v>4</v>
      </c>
      <c r="I66" s="48">
        <f t="shared" si="32"/>
        <v>832</v>
      </c>
      <c r="J66" s="49">
        <v>230</v>
      </c>
      <c r="K66" s="49">
        <v>602</v>
      </c>
      <c r="L66" s="49">
        <v>34</v>
      </c>
      <c r="M66" s="49">
        <v>8</v>
      </c>
      <c r="N66" s="49">
        <v>16</v>
      </c>
      <c r="O66" s="47">
        <f t="shared" si="21"/>
        <v>1019</v>
      </c>
      <c r="P66" s="48">
        <f t="shared" si="22"/>
        <v>648</v>
      </c>
      <c r="Q66" s="49">
        <v>410</v>
      </c>
      <c r="R66" s="49">
        <v>238</v>
      </c>
      <c r="S66" s="49">
        <v>0</v>
      </c>
      <c r="T66" s="49">
        <v>340</v>
      </c>
      <c r="U66" s="49">
        <v>2</v>
      </c>
      <c r="V66" s="49">
        <v>29</v>
      </c>
      <c r="W66" s="50">
        <v>384</v>
      </c>
      <c r="X66" s="51" t="s">
        <v>128</v>
      </c>
    </row>
    <row r="67" spans="1:24" ht="12" customHeight="1">
      <c r="A67" s="45" t="s">
        <v>129</v>
      </c>
      <c r="B67" s="46">
        <f t="shared" si="19"/>
        <v>6103</v>
      </c>
      <c r="C67" s="47">
        <f t="shared" si="20"/>
        <v>2328</v>
      </c>
      <c r="D67" s="48">
        <f t="shared" si="31"/>
        <v>302</v>
      </c>
      <c r="E67" s="49">
        <v>90</v>
      </c>
      <c r="F67" s="49">
        <v>212</v>
      </c>
      <c r="G67" s="49">
        <v>0</v>
      </c>
      <c r="H67" s="49">
        <v>12</v>
      </c>
      <c r="I67" s="48">
        <f t="shared" si="32"/>
        <v>1891</v>
      </c>
      <c r="J67" s="49">
        <v>463</v>
      </c>
      <c r="K67" s="49">
        <v>1428</v>
      </c>
      <c r="L67" s="49">
        <v>71</v>
      </c>
      <c r="M67" s="49">
        <v>9</v>
      </c>
      <c r="N67" s="49">
        <v>43</v>
      </c>
      <c r="O67" s="47">
        <f t="shared" si="21"/>
        <v>2470</v>
      </c>
      <c r="P67" s="48">
        <f t="shared" si="22"/>
        <v>1634</v>
      </c>
      <c r="Q67" s="49">
        <v>1106</v>
      </c>
      <c r="R67" s="49">
        <v>528</v>
      </c>
      <c r="S67" s="49">
        <v>0</v>
      </c>
      <c r="T67" s="49">
        <v>780</v>
      </c>
      <c r="U67" s="49">
        <v>5</v>
      </c>
      <c r="V67" s="49">
        <v>51</v>
      </c>
      <c r="W67" s="50">
        <v>1305</v>
      </c>
      <c r="X67" s="51" t="s">
        <v>130</v>
      </c>
    </row>
    <row r="68" spans="1:24" ht="12" customHeight="1">
      <c r="A68" s="45" t="s">
        <v>131</v>
      </c>
      <c r="B68" s="46">
        <f t="shared" si="19"/>
        <v>3315</v>
      </c>
      <c r="C68" s="47">
        <f t="shared" si="20"/>
        <v>1386</v>
      </c>
      <c r="D68" s="48">
        <f t="shared" si="31"/>
        <v>194</v>
      </c>
      <c r="E68" s="49">
        <v>56</v>
      </c>
      <c r="F68" s="49">
        <v>138</v>
      </c>
      <c r="G68" s="49">
        <v>0</v>
      </c>
      <c r="H68" s="49">
        <v>1</v>
      </c>
      <c r="I68" s="48">
        <f t="shared" si="32"/>
        <v>1133</v>
      </c>
      <c r="J68" s="49">
        <v>276</v>
      </c>
      <c r="K68" s="49">
        <v>857</v>
      </c>
      <c r="L68" s="49">
        <v>32</v>
      </c>
      <c r="M68" s="49">
        <v>2</v>
      </c>
      <c r="N68" s="49">
        <v>24</v>
      </c>
      <c r="O68" s="47">
        <f t="shared" si="21"/>
        <v>1336</v>
      </c>
      <c r="P68" s="48">
        <f t="shared" si="22"/>
        <v>874</v>
      </c>
      <c r="Q68" s="49">
        <v>609</v>
      </c>
      <c r="R68" s="49">
        <v>265</v>
      </c>
      <c r="S68" s="49">
        <v>0</v>
      </c>
      <c r="T68" s="49">
        <v>426</v>
      </c>
      <c r="U68" s="49">
        <v>2</v>
      </c>
      <c r="V68" s="49">
        <v>34</v>
      </c>
      <c r="W68" s="50">
        <v>593</v>
      </c>
      <c r="X68" s="51" t="s">
        <v>132</v>
      </c>
    </row>
    <row r="69" spans="1:24" ht="12" customHeight="1">
      <c r="A69" s="45" t="s">
        <v>133</v>
      </c>
      <c r="B69" s="46">
        <f t="shared" si="19"/>
        <v>5580</v>
      </c>
      <c r="C69" s="47">
        <f t="shared" si="20"/>
        <v>2594</v>
      </c>
      <c r="D69" s="48">
        <f t="shared" si="31"/>
        <v>629</v>
      </c>
      <c r="E69" s="49">
        <v>205</v>
      </c>
      <c r="F69" s="49">
        <v>409</v>
      </c>
      <c r="G69" s="49">
        <v>15</v>
      </c>
      <c r="H69" s="49">
        <v>4</v>
      </c>
      <c r="I69" s="48">
        <f t="shared" si="32"/>
        <v>1764</v>
      </c>
      <c r="J69" s="49">
        <v>474</v>
      </c>
      <c r="K69" s="49">
        <v>1290</v>
      </c>
      <c r="L69" s="49">
        <v>122</v>
      </c>
      <c r="M69" s="49">
        <v>29</v>
      </c>
      <c r="N69" s="49">
        <v>46</v>
      </c>
      <c r="O69" s="47">
        <f t="shared" si="21"/>
        <v>2192</v>
      </c>
      <c r="P69" s="48">
        <f t="shared" si="22"/>
        <v>1568</v>
      </c>
      <c r="Q69" s="49">
        <v>1045</v>
      </c>
      <c r="R69" s="49">
        <v>523</v>
      </c>
      <c r="S69" s="49">
        <v>0</v>
      </c>
      <c r="T69" s="49">
        <v>587</v>
      </c>
      <c r="U69" s="49">
        <v>6</v>
      </c>
      <c r="V69" s="49">
        <v>31</v>
      </c>
      <c r="W69" s="50">
        <v>794</v>
      </c>
      <c r="X69" s="51" t="s">
        <v>134</v>
      </c>
    </row>
    <row r="70" spans="1:24" ht="12" customHeight="1">
      <c r="A70" s="45" t="s">
        <v>135</v>
      </c>
      <c r="B70" s="46">
        <f t="shared" si="19"/>
        <v>2707</v>
      </c>
      <c r="C70" s="47">
        <f t="shared" si="20"/>
        <v>1326</v>
      </c>
      <c r="D70" s="48">
        <f t="shared" si="31"/>
        <v>252</v>
      </c>
      <c r="E70" s="49">
        <v>107</v>
      </c>
      <c r="F70" s="49">
        <v>143</v>
      </c>
      <c r="G70" s="49">
        <v>2</v>
      </c>
      <c r="H70" s="49">
        <v>2</v>
      </c>
      <c r="I70" s="48">
        <f t="shared" si="32"/>
        <v>975</v>
      </c>
      <c r="J70" s="49">
        <v>279</v>
      </c>
      <c r="K70" s="49">
        <v>696</v>
      </c>
      <c r="L70" s="49">
        <v>54</v>
      </c>
      <c r="M70" s="49">
        <v>21</v>
      </c>
      <c r="N70" s="49">
        <v>22</v>
      </c>
      <c r="O70" s="47">
        <f t="shared" si="21"/>
        <v>1016</v>
      </c>
      <c r="P70" s="48">
        <f t="shared" si="22"/>
        <v>605</v>
      </c>
      <c r="Q70" s="49">
        <v>442</v>
      </c>
      <c r="R70" s="49">
        <v>163</v>
      </c>
      <c r="S70" s="49">
        <v>0</v>
      </c>
      <c r="T70" s="49">
        <v>381</v>
      </c>
      <c r="U70" s="49">
        <v>8</v>
      </c>
      <c r="V70" s="49">
        <v>22</v>
      </c>
      <c r="W70" s="50">
        <v>365</v>
      </c>
      <c r="X70" s="51" t="s">
        <v>136</v>
      </c>
    </row>
    <row r="71" spans="1:24" s="60" customFormat="1" ht="12" customHeight="1">
      <c r="A71" s="45" t="s">
        <v>137</v>
      </c>
      <c r="B71" s="46">
        <f t="shared" si="19"/>
        <v>3977</v>
      </c>
      <c r="C71" s="47">
        <f t="shared" si="20"/>
        <v>1938</v>
      </c>
      <c r="D71" s="48">
        <f t="shared" si="31"/>
        <v>305</v>
      </c>
      <c r="E71" s="49">
        <v>127</v>
      </c>
      <c r="F71" s="49">
        <v>178</v>
      </c>
      <c r="G71" s="49">
        <v>0</v>
      </c>
      <c r="H71" s="49">
        <v>3</v>
      </c>
      <c r="I71" s="48">
        <f t="shared" si="32"/>
        <v>1557</v>
      </c>
      <c r="J71" s="49">
        <v>435</v>
      </c>
      <c r="K71" s="49">
        <v>1122</v>
      </c>
      <c r="L71" s="49">
        <v>37</v>
      </c>
      <c r="M71" s="49">
        <v>8</v>
      </c>
      <c r="N71" s="49">
        <v>28</v>
      </c>
      <c r="O71" s="47">
        <f t="shared" si="21"/>
        <v>1474</v>
      </c>
      <c r="P71" s="48">
        <f t="shared" si="22"/>
        <v>873</v>
      </c>
      <c r="Q71" s="49">
        <v>485</v>
      </c>
      <c r="R71" s="49">
        <v>388</v>
      </c>
      <c r="S71" s="49">
        <v>0</v>
      </c>
      <c r="T71" s="49">
        <v>560</v>
      </c>
      <c r="U71" s="49">
        <v>5</v>
      </c>
      <c r="V71" s="49">
        <v>36</v>
      </c>
      <c r="W71" s="50">
        <v>565</v>
      </c>
      <c r="X71" s="51" t="s">
        <v>138</v>
      </c>
    </row>
    <row r="72" spans="1:24" ht="12" customHeight="1">
      <c r="A72" s="45" t="s">
        <v>69</v>
      </c>
      <c r="B72" s="46">
        <f t="shared" si="19"/>
        <v>7</v>
      </c>
      <c r="C72" s="47">
        <f t="shared" si="20"/>
        <v>5</v>
      </c>
      <c r="D72" s="48">
        <f t="shared" si="31"/>
        <v>0</v>
      </c>
      <c r="E72" s="49">
        <v>0</v>
      </c>
      <c r="F72" s="49">
        <v>0</v>
      </c>
      <c r="G72" s="49">
        <v>0</v>
      </c>
      <c r="H72" s="49">
        <v>0</v>
      </c>
      <c r="I72" s="48">
        <f t="shared" si="32"/>
        <v>1</v>
      </c>
      <c r="J72" s="49">
        <v>1</v>
      </c>
      <c r="K72" s="49">
        <v>0</v>
      </c>
      <c r="L72" s="49">
        <v>0</v>
      </c>
      <c r="M72" s="49">
        <v>4</v>
      </c>
      <c r="N72" s="49">
        <v>0</v>
      </c>
      <c r="O72" s="47">
        <f t="shared" si="21"/>
        <v>2</v>
      </c>
      <c r="P72" s="48">
        <f t="shared" si="22"/>
        <v>2</v>
      </c>
      <c r="Q72" s="49">
        <v>1</v>
      </c>
      <c r="R72" s="49">
        <v>1</v>
      </c>
      <c r="S72" s="49">
        <v>0</v>
      </c>
      <c r="T72" s="49">
        <v>0</v>
      </c>
      <c r="U72" s="49">
        <v>0</v>
      </c>
      <c r="V72" s="48">
        <v>0</v>
      </c>
      <c r="W72" s="47">
        <v>0</v>
      </c>
      <c r="X72" s="32" t="s">
        <v>70</v>
      </c>
    </row>
    <row r="73" spans="1:24" s="64" customFormat="1" ht="12" customHeight="1">
      <c r="A73" s="61" t="s">
        <v>139</v>
      </c>
      <c r="B73" s="62">
        <f t="shared" si="19"/>
        <v>11115</v>
      </c>
      <c r="C73" s="58">
        <f t="shared" si="20"/>
        <v>4603</v>
      </c>
      <c r="D73" s="58">
        <f aca="true" t="shared" si="33" ref="D73:N73">SUM(D74:D77)</f>
        <v>873</v>
      </c>
      <c r="E73" s="58">
        <f t="shared" si="33"/>
        <v>318</v>
      </c>
      <c r="F73" s="58">
        <f t="shared" si="33"/>
        <v>547</v>
      </c>
      <c r="G73" s="58">
        <f t="shared" si="33"/>
        <v>8</v>
      </c>
      <c r="H73" s="58">
        <f t="shared" si="33"/>
        <v>32</v>
      </c>
      <c r="I73" s="58">
        <f t="shared" si="33"/>
        <v>3477</v>
      </c>
      <c r="J73" s="58">
        <f t="shared" si="33"/>
        <v>949</v>
      </c>
      <c r="K73" s="58">
        <f t="shared" si="33"/>
        <v>2528</v>
      </c>
      <c r="L73" s="58">
        <f t="shared" si="33"/>
        <v>146</v>
      </c>
      <c r="M73" s="58">
        <f t="shared" si="33"/>
        <v>11</v>
      </c>
      <c r="N73" s="58">
        <f t="shared" si="33"/>
        <v>64</v>
      </c>
      <c r="O73" s="58">
        <f t="shared" si="21"/>
        <v>4378</v>
      </c>
      <c r="P73" s="58">
        <f t="shared" si="22"/>
        <v>2969</v>
      </c>
      <c r="Q73" s="58">
        <f aca="true" t="shared" si="34" ref="Q73:W73">SUM(Q74:Q77)</f>
        <v>2105</v>
      </c>
      <c r="R73" s="58">
        <f t="shared" si="34"/>
        <v>864</v>
      </c>
      <c r="S73" s="58">
        <f t="shared" si="34"/>
        <v>0</v>
      </c>
      <c r="T73" s="58">
        <f t="shared" si="34"/>
        <v>1311</v>
      </c>
      <c r="U73" s="58">
        <f t="shared" si="34"/>
        <v>8</v>
      </c>
      <c r="V73" s="58">
        <f t="shared" si="34"/>
        <v>90</v>
      </c>
      <c r="W73" s="58">
        <f t="shared" si="34"/>
        <v>2134</v>
      </c>
      <c r="X73" s="59" t="s">
        <v>140</v>
      </c>
    </row>
    <row r="74" spans="1:24" ht="12" customHeight="1">
      <c r="A74" s="45" t="s">
        <v>141</v>
      </c>
      <c r="B74" s="46">
        <f t="shared" si="19"/>
        <v>3810</v>
      </c>
      <c r="C74" s="47">
        <f t="shared" si="20"/>
        <v>1591</v>
      </c>
      <c r="D74" s="48">
        <f>SUM(E74:G74)</f>
        <v>352</v>
      </c>
      <c r="E74" s="49">
        <v>128</v>
      </c>
      <c r="F74" s="49">
        <v>217</v>
      </c>
      <c r="G74" s="49">
        <v>7</v>
      </c>
      <c r="H74" s="49">
        <v>5</v>
      </c>
      <c r="I74" s="48">
        <f>J74+K74</f>
        <v>1150</v>
      </c>
      <c r="J74" s="49">
        <v>326</v>
      </c>
      <c r="K74" s="49">
        <v>824</v>
      </c>
      <c r="L74" s="49">
        <v>61</v>
      </c>
      <c r="M74" s="49">
        <v>4</v>
      </c>
      <c r="N74" s="49">
        <v>19</v>
      </c>
      <c r="O74" s="47">
        <f t="shared" si="21"/>
        <v>1404</v>
      </c>
      <c r="P74" s="48">
        <f t="shared" si="22"/>
        <v>979</v>
      </c>
      <c r="Q74" s="49">
        <v>661</v>
      </c>
      <c r="R74" s="49">
        <v>318</v>
      </c>
      <c r="S74" s="49">
        <v>0</v>
      </c>
      <c r="T74" s="49">
        <v>397</v>
      </c>
      <c r="U74" s="49">
        <v>3</v>
      </c>
      <c r="V74" s="49">
        <v>25</v>
      </c>
      <c r="W74" s="66">
        <v>815</v>
      </c>
      <c r="X74" s="51" t="s">
        <v>142</v>
      </c>
    </row>
    <row r="75" spans="1:24" ht="12" customHeight="1">
      <c r="A75" s="45" t="s">
        <v>143</v>
      </c>
      <c r="B75" s="46">
        <f t="shared" si="19"/>
        <v>4688</v>
      </c>
      <c r="C75" s="47">
        <f t="shared" si="20"/>
        <v>1919</v>
      </c>
      <c r="D75" s="48">
        <f>SUM(E75:G75)</f>
        <v>382</v>
      </c>
      <c r="E75" s="49">
        <v>137</v>
      </c>
      <c r="F75" s="49">
        <v>244</v>
      </c>
      <c r="G75" s="49">
        <v>1</v>
      </c>
      <c r="H75" s="49">
        <v>13</v>
      </c>
      <c r="I75" s="48">
        <f>J75+K75</f>
        <v>1433</v>
      </c>
      <c r="J75" s="49">
        <v>404</v>
      </c>
      <c r="K75" s="49">
        <v>1029</v>
      </c>
      <c r="L75" s="49">
        <v>56</v>
      </c>
      <c r="M75" s="49">
        <v>5</v>
      </c>
      <c r="N75" s="49">
        <v>30</v>
      </c>
      <c r="O75" s="47">
        <f t="shared" si="21"/>
        <v>1899</v>
      </c>
      <c r="P75" s="48">
        <f t="shared" si="22"/>
        <v>1258</v>
      </c>
      <c r="Q75" s="49">
        <v>899</v>
      </c>
      <c r="R75" s="49">
        <v>359</v>
      </c>
      <c r="S75" s="49">
        <v>0</v>
      </c>
      <c r="T75" s="49">
        <v>598</v>
      </c>
      <c r="U75" s="49">
        <v>3</v>
      </c>
      <c r="V75" s="49">
        <v>40</v>
      </c>
      <c r="W75" s="66">
        <v>870</v>
      </c>
      <c r="X75" s="51" t="s">
        <v>144</v>
      </c>
    </row>
    <row r="76" spans="1:24" s="60" customFormat="1" ht="12" customHeight="1">
      <c r="A76" s="45" t="s">
        <v>145</v>
      </c>
      <c r="B76" s="46">
        <f t="shared" si="19"/>
        <v>2616</v>
      </c>
      <c r="C76" s="47">
        <f t="shared" si="20"/>
        <v>1092</v>
      </c>
      <c r="D76" s="48">
        <f>SUM(E76:G76)</f>
        <v>139</v>
      </c>
      <c r="E76" s="49">
        <v>53</v>
      </c>
      <c r="F76" s="49">
        <v>86</v>
      </c>
      <c r="G76" s="49">
        <v>0</v>
      </c>
      <c r="H76" s="49">
        <v>14</v>
      </c>
      <c r="I76" s="48">
        <f>J76+K76</f>
        <v>893</v>
      </c>
      <c r="J76" s="49">
        <v>219</v>
      </c>
      <c r="K76" s="49">
        <v>674</v>
      </c>
      <c r="L76" s="49">
        <v>29</v>
      </c>
      <c r="M76" s="49">
        <v>2</v>
      </c>
      <c r="N76" s="49">
        <v>15</v>
      </c>
      <c r="O76" s="47">
        <f t="shared" si="21"/>
        <v>1075</v>
      </c>
      <c r="P76" s="48">
        <f t="shared" si="22"/>
        <v>732</v>
      </c>
      <c r="Q76" s="49">
        <v>545</v>
      </c>
      <c r="R76" s="49">
        <v>187</v>
      </c>
      <c r="S76" s="49">
        <v>0</v>
      </c>
      <c r="T76" s="49">
        <v>316</v>
      </c>
      <c r="U76" s="49">
        <v>2</v>
      </c>
      <c r="V76" s="49">
        <v>25</v>
      </c>
      <c r="W76" s="66">
        <v>449</v>
      </c>
      <c r="X76" s="51" t="s">
        <v>146</v>
      </c>
    </row>
    <row r="77" spans="1:24" ht="12" customHeight="1">
      <c r="A77" s="45" t="s">
        <v>69</v>
      </c>
      <c r="B77" s="46">
        <f t="shared" si="19"/>
        <v>1</v>
      </c>
      <c r="C77" s="47">
        <f t="shared" si="20"/>
        <v>1</v>
      </c>
      <c r="D77" s="48">
        <f>SUM(E77:G77)</f>
        <v>0</v>
      </c>
      <c r="E77" s="49">
        <v>0</v>
      </c>
      <c r="F77" s="49">
        <v>0</v>
      </c>
      <c r="G77" s="49">
        <v>0</v>
      </c>
      <c r="H77" s="49">
        <v>0</v>
      </c>
      <c r="I77" s="48">
        <f>J77+K77</f>
        <v>1</v>
      </c>
      <c r="J77" s="49">
        <v>0</v>
      </c>
      <c r="K77" s="49">
        <v>1</v>
      </c>
      <c r="L77" s="49">
        <v>0</v>
      </c>
      <c r="M77" s="49">
        <v>0</v>
      </c>
      <c r="N77" s="49">
        <v>0</v>
      </c>
      <c r="O77" s="47">
        <f t="shared" si="21"/>
        <v>0</v>
      </c>
      <c r="P77" s="48">
        <f t="shared" si="22"/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8">
        <v>0</v>
      </c>
      <c r="W77" s="47">
        <v>0</v>
      </c>
      <c r="X77" s="32" t="s">
        <v>70</v>
      </c>
    </row>
    <row r="78" spans="1:24" s="64" customFormat="1" ht="12" customHeight="1">
      <c r="A78" s="61" t="s">
        <v>147</v>
      </c>
      <c r="B78" s="62">
        <f t="shared" si="19"/>
        <v>26680</v>
      </c>
      <c r="C78" s="58">
        <f t="shared" si="20"/>
        <v>13049</v>
      </c>
      <c r="D78" s="58">
        <f aca="true" t="shared" si="35" ref="D78:N78">SUM(D79:D81)</f>
        <v>2448</v>
      </c>
      <c r="E78" s="58">
        <f t="shared" si="35"/>
        <v>813</v>
      </c>
      <c r="F78" s="58">
        <f t="shared" si="35"/>
        <v>1622</v>
      </c>
      <c r="G78" s="58">
        <f t="shared" si="35"/>
        <v>13</v>
      </c>
      <c r="H78" s="58">
        <f t="shared" si="35"/>
        <v>93</v>
      </c>
      <c r="I78" s="58">
        <f t="shared" si="35"/>
        <v>9765</v>
      </c>
      <c r="J78" s="58">
        <f t="shared" si="35"/>
        <v>2901</v>
      </c>
      <c r="K78" s="58">
        <f t="shared" si="35"/>
        <v>6864</v>
      </c>
      <c r="L78" s="58">
        <f t="shared" si="35"/>
        <v>428</v>
      </c>
      <c r="M78" s="58">
        <f t="shared" si="35"/>
        <v>55</v>
      </c>
      <c r="N78" s="58">
        <f t="shared" si="35"/>
        <v>260</v>
      </c>
      <c r="O78" s="58">
        <f t="shared" si="21"/>
        <v>10370</v>
      </c>
      <c r="P78" s="58">
        <f t="shared" si="22"/>
        <v>6387</v>
      </c>
      <c r="Q78" s="58">
        <f aca="true" t="shared" si="36" ref="Q78:W78">SUM(Q79:Q81)</f>
        <v>4026</v>
      </c>
      <c r="R78" s="58">
        <f t="shared" si="36"/>
        <v>2361</v>
      </c>
      <c r="S78" s="58">
        <f t="shared" si="36"/>
        <v>0</v>
      </c>
      <c r="T78" s="58">
        <f t="shared" si="36"/>
        <v>3676</v>
      </c>
      <c r="U78" s="58">
        <f t="shared" si="36"/>
        <v>14</v>
      </c>
      <c r="V78" s="58">
        <f t="shared" si="36"/>
        <v>293</v>
      </c>
      <c r="W78" s="58">
        <f t="shared" si="36"/>
        <v>3261</v>
      </c>
      <c r="X78" s="59" t="s">
        <v>148</v>
      </c>
    </row>
    <row r="79" spans="1:24" ht="12" customHeight="1">
      <c r="A79" s="45" t="s">
        <v>149</v>
      </c>
      <c r="B79" s="46">
        <f t="shared" si="19"/>
        <v>10583</v>
      </c>
      <c r="C79" s="47">
        <f t="shared" si="20"/>
        <v>5210</v>
      </c>
      <c r="D79" s="48">
        <f>SUM(E79:G79)</f>
        <v>1148</v>
      </c>
      <c r="E79" s="49">
        <v>411</v>
      </c>
      <c r="F79" s="49">
        <v>731</v>
      </c>
      <c r="G79" s="49">
        <v>6</v>
      </c>
      <c r="H79" s="49">
        <v>50</v>
      </c>
      <c r="I79" s="48">
        <f>J79+K79</f>
        <v>3726</v>
      </c>
      <c r="J79" s="49">
        <v>1108</v>
      </c>
      <c r="K79" s="49">
        <v>2618</v>
      </c>
      <c r="L79" s="49">
        <v>145</v>
      </c>
      <c r="M79" s="49">
        <v>30</v>
      </c>
      <c r="N79" s="49">
        <v>111</v>
      </c>
      <c r="O79" s="47">
        <f t="shared" si="21"/>
        <v>4090</v>
      </c>
      <c r="P79" s="48">
        <f t="shared" si="22"/>
        <v>2656</v>
      </c>
      <c r="Q79" s="49">
        <v>1752</v>
      </c>
      <c r="R79" s="49">
        <v>904</v>
      </c>
      <c r="S79" s="49">
        <v>0</v>
      </c>
      <c r="T79" s="49">
        <v>1323</v>
      </c>
      <c r="U79" s="49">
        <v>3</v>
      </c>
      <c r="V79" s="49">
        <v>108</v>
      </c>
      <c r="W79" s="50">
        <v>1283</v>
      </c>
      <c r="X79" s="51" t="s">
        <v>150</v>
      </c>
    </row>
    <row r="80" spans="1:24" s="60" customFormat="1" ht="12" customHeight="1">
      <c r="A80" s="45" t="s">
        <v>151</v>
      </c>
      <c r="B80" s="46">
        <f t="shared" si="19"/>
        <v>16094</v>
      </c>
      <c r="C80" s="47">
        <f t="shared" si="20"/>
        <v>7838</v>
      </c>
      <c r="D80" s="48">
        <f>SUM(E80:G80)</f>
        <v>1300</v>
      </c>
      <c r="E80" s="49">
        <v>402</v>
      </c>
      <c r="F80" s="49">
        <v>891</v>
      </c>
      <c r="G80" s="49">
        <v>7</v>
      </c>
      <c r="H80" s="49">
        <v>43</v>
      </c>
      <c r="I80" s="48">
        <f>J80+K80</f>
        <v>6039</v>
      </c>
      <c r="J80" s="49">
        <v>1793</v>
      </c>
      <c r="K80" s="49">
        <v>4246</v>
      </c>
      <c r="L80" s="49">
        <v>283</v>
      </c>
      <c r="M80" s="49">
        <v>24</v>
      </c>
      <c r="N80" s="49">
        <v>149</v>
      </c>
      <c r="O80" s="47">
        <f t="shared" si="21"/>
        <v>6278</v>
      </c>
      <c r="P80" s="48">
        <f t="shared" si="22"/>
        <v>3729</v>
      </c>
      <c r="Q80" s="49">
        <v>2274</v>
      </c>
      <c r="R80" s="49">
        <v>1455</v>
      </c>
      <c r="S80" s="49">
        <v>0</v>
      </c>
      <c r="T80" s="49">
        <v>2353</v>
      </c>
      <c r="U80" s="49">
        <v>11</v>
      </c>
      <c r="V80" s="49">
        <v>185</v>
      </c>
      <c r="W80" s="50">
        <v>1978</v>
      </c>
      <c r="X80" s="51" t="s">
        <v>152</v>
      </c>
    </row>
    <row r="81" spans="1:24" ht="12" customHeight="1">
      <c r="A81" s="45" t="s">
        <v>69</v>
      </c>
      <c r="B81" s="46">
        <f aca="true" t="shared" si="37" ref="B81:B98">C81+O81+W81</f>
        <v>3</v>
      </c>
      <c r="C81" s="47">
        <f aca="true" t="shared" si="38" ref="C81:C98">D81+H81+I81+SUM(L81:N81)</f>
        <v>1</v>
      </c>
      <c r="D81" s="48">
        <f>SUM(E81:G81)</f>
        <v>0</v>
      </c>
      <c r="E81" s="49">
        <v>0</v>
      </c>
      <c r="F81" s="49">
        <v>0</v>
      </c>
      <c r="G81" s="49">
        <v>0</v>
      </c>
      <c r="H81" s="49">
        <v>0</v>
      </c>
      <c r="I81" s="48">
        <f>J81+K81</f>
        <v>0</v>
      </c>
      <c r="J81" s="49">
        <v>0</v>
      </c>
      <c r="K81" s="49">
        <v>0</v>
      </c>
      <c r="L81" s="49">
        <v>0</v>
      </c>
      <c r="M81" s="49">
        <v>1</v>
      </c>
      <c r="N81" s="49">
        <v>0</v>
      </c>
      <c r="O81" s="47">
        <f aca="true" t="shared" si="39" ref="O81:O98">SUM(Q81:V81)</f>
        <v>2</v>
      </c>
      <c r="P81" s="48">
        <f aca="true" t="shared" si="40" ref="P81:P98">SUM(Q81:S81)</f>
        <v>2</v>
      </c>
      <c r="Q81" s="49">
        <v>0</v>
      </c>
      <c r="R81" s="49">
        <v>2</v>
      </c>
      <c r="S81" s="49">
        <v>0</v>
      </c>
      <c r="T81" s="49">
        <v>0</v>
      </c>
      <c r="U81" s="49">
        <v>0</v>
      </c>
      <c r="V81" s="48">
        <v>0</v>
      </c>
      <c r="W81" s="47">
        <v>0</v>
      </c>
      <c r="X81" s="32" t="s">
        <v>70</v>
      </c>
    </row>
    <row r="82" spans="1:24" s="64" customFormat="1" ht="12" customHeight="1">
      <c r="A82" s="61" t="s">
        <v>153</v>
      </c>
      <c r="B82" s="62">
        <f t="shared" si="37"/>
        <v>12955</v>
      </c>
      <c r="C82" s="58">
        <f t="shared" si="38"/>
        <v>6060</v>
      </c>
      <c r="D82" s="58">
        <f aca="true" t="shared" si="41" ref="D82:N82">SUM(D83:D88)</f>
        <v>1201</v>
      </c>
      <c r="E82" s="58">
        <f t="shared" si="41"/>
        <v>347</v>
      </c>
      <c r="F82" s="58">
        <f t="shared" si="41"/>
        <v>853</v>
      </c>
      <c r="G82" s="58">
        <f t="shared" si="41"/>
        <v>1</v>
      </c>
      <c r="H82" s="58">
        <f t="shared" si="41"/>
        <v>69</v>
      </c>
      <c r="I82" s="58">
        <f t="shared" si="41"/>
        <v>4499</v>
      </c>
      <c r="J82" s="58">
        <f t="shared" si="41"/>
        <v>1266</v>
      </c>
      <c r="K82" s="58">
        <f t="shared" si="41"/>
        <v>3233</v>
      </c>
      <c r="L82" s="58">
        <f t="shared" si="41"/>
        <v>183</v>
      </c>
      <c r="M82" s="58">
        <f t="shared" si="41"/>
        <v>20</v>
      </c>
      <c r="N82" s="58">
        <f t="shared" si="41"/>
        <v>88</v>
      </c>
      <c r="O82" s="58">
        <f t="shared" si="39"/>
        <v>5339</v>
      </c>
      <c r="P82" s="58">
        <f t="shared" si="40"/>
        <v>3472</v>
      </c>
      <c r="Q82" s="58">
        <f aca="true" t="shared" si="42" ref="Q82:W82">SUM(Q83:Q88)</f>
        <v>2231</v>
      </c>
      <c r="R82" s="58">
        <f t="shared" si="42"/>
        <v>1241</v>
      </c>
      <c r="S82" s="58">
        <f t="shared" si="42"/>
        <v>0</v>
      </c>
      <c r="T82" s="58">
        <f t="shared" si="42"/>
        <v>1753</v>
      </c>
      <c r="U82" s="58">
        <f t="shared" si="42"/>
        <v>19</v>
      </c>
      <c r="V82" s="58">
        <f t="shared" si="42"/>
        <v>95</v>
      </c>
      <c r="W82" s="58">
        <f t="shared" si="42"/>
        <v>1556</v>
      </c>
      <c r="X82" s="59" t="s">
        <v>154</v>
      </c>
    </row>
    <row r="83" spans="1:24" ht="12" customHeight="1">
      <c r="A83" s="45" t="s">
        <v>155</v>
      </c>
      <c r="B83" s="46">
        <f t="shared" si="37"/>
        <v>1406</v>
      </c>
      <c r="C83" s="47">
        <f t="shared" si="38"/>
        <v>620</v>
      </c>
      <c r="D83" s="48">
        <f aca="true" t="shared" si="43" ref="D83:D88">SUM(E83:G83)</f>
        <v>140</v>
      </c>
      <c r="E83" s="49">
        <v>44</v>
      </c>
      <c r="F83" s="49">
        <v>96</v>
      </c>
      <c r="G83" s="49">
        <v>0</v>
      </c>
      <c r="H83" s="49">
        <v>6</v>
      </c>
      <c r="I83" s="48">
        <f aca="true" t="shared" si="44" ref="I83:I88">J83+K83</f>
        <v>455</v>
      </c>
      <c r="J83" s="49">
        <v>117</v>
      </c>
      <c r="K83" s="49">
        <v>338</v>
      </c>
      <c r="L83" s="49">
        <v>13</v>
      </c>
      <c r="M83" s="49">
        <v>2</v>
      </c>
      <c r="N83" s="49">
        <v>4</v>
      </c>
      <c r="O83" s="47">
        <f t="shared" si="39"/>
        <v>611</v>
      </c>
      <c r="P83" s="48">
        <f t="shared" si="40"/>
        <v>390</v>
      </c>
      <c r="Q83" s="49">
        <v>250</v>
      </c>
      <c r="R83" s="49">
        <v>140</v>
      </c>
      <c r="S83" s="49">
        <v>0</v>
      </c>
      <c r="T83" s="49">
        <v>200</v>
      </c>
      <c r="U83" s="49">
        <v>10</v>
      </c>
      <c r="V83" s="49">
        <v>11</v>
      </c>
      <c r="W83" s="50">
        <v>175</v>
      </c>
      <c r="X83" s="51" t="s">
        <v>156</v>
      </c>
    </row>
    <row r="84" spans="1:24" ht="12" customHeight="1">
      <c r="A84" s="45" t="s">
        <v>157</v>
      </c>
      <c r="B84" s="46">
        <f t="shared" si="37"/>
        <v>1261</v>
      </c>
      <c r="C84" s="47">
        <f t="shared" si="38"/>
        <v>673</v>
      </c>
      <c r="D84" s="48">
        <f t="shared" si="43"/>
        <v>145</v>
      </c>
      <c r="E84" s="49">
        <v>49</v>
      </c>
      <c r="F84" s="49">
        <v>95</v>
      </c>
      <c r="G84" s="49">
        <v>1</v>
      </c>
      <c r="H84" s="49">
        <v>5</v>
      </c>
      <c r="I84" s="48">
        <f t="shared" si="44"/>
        <v>471</v>
      </c>
      <c r="J84" s="49">
        <v>125</v>
      </c>
      <c r="K84" s="49">
        <v>346</v>
      </c>
      <c r="L84" s="49">
        <v>34</v>
      </c>
      <c r="M84" s="49">
        <v>12</v>
      </c>
      <c r="N84" s="49">
        <v>6</v>
      </c>
      <c r="O84" s="47">
        <f t="shared" si="39"/>
        <v>494</v>
      </c>
      <c r="P84" s="48">
        <f t="shared" si="40"/>
        <v>342</v>
      </c>
      <c r="Q84" s="49">
        <v>235</v>
      </c>
      <c r="R84" s="49">
        <v>107</v>
      </c>
      <c r="S84" s="49">
        <v>0</v>
      </c>
      <c r="T84" s="49">
        <v>146</v>
      </c>
      <c r="U84" s="49">
        <v>2</v>
      </c>
      <c r="V84" s="49">
        <v>4</v>
      </c>
      <c r="W84" s="50">
        <v>94</v>
      </c>
      <c r="X84" s="51" t="s">
        <v>158</v>
      </c>
    </row>
    <row r="85" spans="1:24" ht="12" customHeight="1">
      <c r="A85" s="45" t="s">
        <v>159</v>
      </c>
      <c r="B85" s="46">
        <f t="shared" si="37"/>
        <v>1104</v>
      </c>
      <c r="C85" s="47">
        <f t="shared" si="38"/>
        <v>525</v>
      </c>
      <c r="D85" s="48">
        <f t="shared" si="43"/>
        <v>121</v>
      </c>
      <c r="E85" s="49">
        <v>41</v>
      </c>
      <c r="F85" s="49">
        <v>80</v>
      </c>
      <c r="G85" s="49">
        <v>0</v>
      </c>
      <c r="H85" s="49">
        <v>8</v>
      </c>
      <c r="I85" s="48">
        <f t="shared" si="44"/>
        <v>357</v>
      </c>
      <c r="J85" s="49">
        <v>79</v>
      </c>
      <c r="K85" s="49">
        <v>278</v>
      </c>
      <c r="L85" s="49">
        <v>25</v>
      </c>
      <c r="M85" s="49">
        <v>1</v>
      </c>
      <c r="N85" s="49">
        <v>13</v>
      </c>
      <c r="O85" s="47">
        <f t="shared" si="39"/>
        <v>484</v>
      </c>
      <c r="P85" s="48">
        <f t="shared" si="40"/>
        <v>322</v>
      </c>
      <c r="Q85" s="49">
        <v>206</v>
      </c>
      <c r="R85" s="49">
        <v>116</v>
      </c>
      <c r="S85" s="49">
        <v>0</v>
      </c>
      <c r="T85" s="49">
        <v>149</v>
      </c>
      <c r="U85" s="49">
        <v>1</v>
      </c>
      <c r="V85" s="49">
        <v>12</v>
      </c>
      <c r="W85" s="50">
        <v>95</v>
      </c>
      <c r="X85" s="51" t="s">
        <v>160</v>
      </c>
    </row>
    <row r="86" spans="1:24" ht="12" customHeight="1">
      <c r="A86" s="45" t="s">
        <v>161</v>
      </c>
      <c r="B86" s="46">
        <f t="shared" si="37"/>
        <v>3416</v>
      </c>
      <c r="C86" s="47">
        <f t="shared" si="38"/>
        <v>1490</v>
      </c>
      <c r="D86" s="48">
        <f t="shared" si="43"/>
        <v>270</v>
      </c>
      <c r="E86" s="49">
        <v>77</v>
      </c>
      <c r="F86" s="49">
        <v>193</v>
      </c>
      <c r="G86" s="49">
        <v>0</v>
      </c>
      <c r="H86" s="49">
        <v>8</v>
      </c>
      <c r="I86" s="48">
        <f t="shared" si="44"/>
        <v>1146</v>
      </c>
      <c r="J86" s="49">
        <v>349</v>
      </c>
      <c r="K86" s="49">
        <v>797</v>
      </c>
      <c r="L86" s="49">
        <v>48</v>
      </c>
      <c r="M86" s="49">
        <v>1</v>
      </c>
      <c r="N86" s="49">
        <v>17</v>
      </c>
      <c r="O86" s="47">
        <f t="shared" si="39"/>
        <v>1423</v>
      </c>
      <c r="P86" s="48">
        <f t="shared" si="40"/>
        <v>919</v>
      </c>
      <c r="Q86" s="49">
        <v>538</v>
      </c>
      <c r="R86" s="49">
        <v>381</v>
      </c>
      <c r="S86" s="49">
        <v>0</v>
      </c>
      <c r="T86" s="49">
        <v>479</v>
      </c>
      <c r="U86" s="49">
        <v>2</v>
      </c>
      <c r="V86" s="49">
        <v>23</v>
      </c>
      <c r="W86" s="50">
        <v>503</v>
      </c>
      <c r="X86" s="51" t="s">
        <v>162</v>
      </c>
    </row>
    <row r="87" spans="1:24" s="60" customFormat="1" ht="12" customHeight="1">
      <c r="A87" s="45" t="s">
        <v>163</v>
      </c>
      <c r="B87" s="46">
        <f t="shared" si="37"/>
        <v>5767</v>
      </c>
      <c r="C87" s="47">
        <f t="shared" si="38"/>
        <v>2751</v>
      </c>
      <c r="D87" s="48">
        <f t="shared" si="43"/>
        <v>524</v>
      </c>
      <c r="E87" s="49">
        <v>136</v>
      </c>
      <c r="F87" s="49">
        <v>388</v>
      </c>
      <c r="G87" s="49">
        <v>0</v>
      </c>
      <c r="H87" s="49">
        <v>42</v>
      </c>
      <c r="I87" s="48">
        <f t="shared" si="44"/>
        <v>2070</v>
      </c>
      <c r="J87" s="49">
        <v>596</v>
      </c>
      <c r="K87" s="49">
        <v>1474</v>
      </c>
      <c r="L87" s="49">
        <v>63</v>
      </c>
      <c r="M87" s="49">
        <v>4</v>
      </c>
      <c r="N87" s="49">
        <v>48</v>
      </c>
      <c r="O87" s="47">
        <f t="shared" si="39"/>
        <v>2327</v>
      </c>
      <c r="P87" s="48">
        <f t="shared" si="40"/>
        <v>1499</v>
      </c>
      <c r="Q87" s="49">
        <v>1002</v>
      </c>
      <c r="R87" s="49">
        <v>497</v>
      </c>
      <c r="S87" s="49">
        <v>0</v>
      </c>
      <c r="T87" s="49">
        <v>779</v>
      </c>
      <c r="U87" s="49">
        <v>4</v>
      </c>
      <c r="V87" s="49">
        <v>45</v>
      </c>
      <c r="W87" s="50">
        <v>689</v>
      </c>
      <c r="X87" s="51" t="s">
        <v>164</v>
      </c>
    </row>
    <row r="88" spans="1:24" ht="12" customHeight="1">
      <c r="A88" s="45" t="s">
        <v>69</v>
      </c>
      <c r="B88" s="46">
        <f t="shared" si="37"/>
        <v>1</v>
      </c>
      <c r="C88" s="47">
        <f t="shared" si="38"/>
        <v>1</v>
      </c>
      <c r="D88" s="48">
        <f t="shared" si="43"/>
        <v>1</v>
      </c>
      <c r="E88" s="49">
        <v>0</v>
      </c>
      <c r="F88" s="49">
        <v>1</v>
      </c>
      <c r="G88" s="49">
        <v>0</v>
      </c>
      <c r="H88" s="49">
        <v>0</v>
      </c>
      <c r="I88" s="48">
        <f t="shared" si="44"/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7">
        <f t="shared" si="39"/>
        <v>0</v>
      </c>
      <c r="P88" s="48">
        <f t="shared" si="40"/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8">
        <v>0</v>
      </c>
      <c r="W88" s="47">
        <v>0</v>
      </c>
      <c r="X88" s="32" t="s">
        <v>70</v>
      </c>
    </row>
    <row r="89" spans="1:24" s="64" customFormat="1" ht="12" customHeight="1">
      <c r="A89" s="61" t="s">
        <v>165</v>
      </c>
      <c r="B89" s="62">
        <f t="shared" si="37"/>
        <v>15815</v>
      </c>
      <c r="C89" s="58">
        <f t="shared" si="38"/>
        <v>7699</v>
      </c>
      <c r="D89" s="58">
        <f aca="true" t="shared" si="45" ref="D89:N89">SUM(D90:D94)</f>
        <v>1310</v>
      </c>
      <c r="E89" s="58">
        <f t="shared" si="45"/>
        <v>438</v>
      </c>
      <c r="F89" s="58">
        <f t="shared" si="45"/>
        <v>871</v>
      </c>
      <c r="G89" s="58">
        <f t="shared" si="45"/>
        <v>1</v>
      </c>
      <c r="H89" s="58">
        <f t="shared" si="45"/>
        <v>42</v>
      </c>
      <c r="I89" s="58">
        <f t="shared" si="45"/>
        <v>5872</v>
      </c>
      <c r="J89" s="58">
        <f t="shared" si="45"/>
        <v>1523</v>
      </c>
      <c r="K89" s="58">
        <f t="shared" si="45"/>
        <v>4349</v>
      </c>
      <c r="L89" s="58">
        <f t="shared" si="45"/>
        <v>276</v>
      </c>
      <c r="M89" s="58">
        <f t="shared" si="45"/>
        <v>43</v>
      </c>
      <c r="N89" s="58">
        <f t="shared" si="45"/>
        <v>156</v>
      </c>
      <c r="O89" s="58">
        <f t="shared" si="39"/>
        <v>6110</v>
      </c>
      <c r="P89" s="58">
        <f t="shared" si="40"/>
        <v>3708</v>
      </c>
      <c r="Q89" s="58">
        <f aca="true" t="shared" si="46" ref="Q89:W89">SUM(Q90:Q94)</f>
        <v>2283</v>
      </c>
      <c r="R89" s="58">
        <f t="shared" si="46"/>
        <v>1425</v>
      </c>
      <c r="S89" s="58">
        <f t="shared" si="46"/>
        <v>0</v>
      </c>
      <c r="T89" s="58">
        <f t="shared" si="46"/>
        <v>2243</v>
      </c>
      <c r="U89" s="58">
        <f t="shared" si="46"/>
        <v>21</v>
      </c>
      <c r="V89" s="58">
        <f t="shared" si="46"/>
        <v>138</v>
      </c>
      <c r="W89" s="58">
        <f t="shared" si="46"/>
        <v>2006</v>
      </c>
      <c r="X89" s="59" t="s">
        <v>166</v>
      </c>
    </row>
    <row r="90" spans="1:24" ht="12" customHeight="1">
      <c r="A90" s="45" t="s">
        <v>167</v>
      </c>
      <c r="B90" s="46">
        <f t="shared" si="37"/>
        <v>4964</v>
      </c>
      <c r="C90" s="47">
        <f t="shared" si="38"/>
        <v>2456</v>
      </c>
      <c r="D90" s="48">
        <f>SUM(E90:G90)</f>
        <v>369</v>
      </c>
      <c r="E90" s="49">
        <v>146</v>
      </c>
      <c r="F90" s="49">
        <v>222</v>
      </c>
      <c r="G90" s="49">
        <v>1</v>
      </c>
      <c r="H90" s="49">
        <v>8</v>
      </c>
      <c r="I90" s="48">
        <f>J90+K90</f>
        <v>1913</v>
      </c>
      <c r="J90" s="49">
        <v>526</v>
      </c>
      <c r="K90" s="49">
        <v>1387</v>
      </c>
      <c r="L90" s="49">
        <v>104</v>
      </c>
      <c r="M90" s="49">
        <v>12</v>
      </c>
      <c r="N90" s="49">
        <v>50</v>
      </c>
      <c r="O90" s="47">
        <f t="shared" si="39"/>
        <v>1798</v>
      </c>
      <c r="P90" s="48">
        <f t="shared" si="40"/>
        <v>1003</v>
      </c>
      <c r="Q90" s="49">
        <v>629</v>
      </c>
      <c r="R90" s="49">
        <v>374</v>
      </c>
      <c r="S90" s="49">
        <v>0</v>
      </c>
      <c r="T90" s="49">
        <v>733</v>
      </c>
      <c r="U90" s="49">
        <v>5</v>
      </c>
      <c r="V90" s="49">
        <v>57</v>
      </c>
      <c r="W90" s="50">
        <v>710</v>
      </c>
      <c r="X90" s="51" t="s">
        <v>168</v>
      </c>
    </row>
    <row r="91" spans="1:24" ht="12" customHeight="1">
      <c r="A91" s="45" t="s">
        <v>169</v>
      </c>
      <c r="B91" s="46">
        <f t="shared" si="37"/>
        <v>3349</v>
      </c>
      <c r="C91" s="47">
        <f t="shared" si="38"/>
        <v>1624</v>
      </c>
      <c r="D91" s="48">
        <f>SUM(E91:G91)</f>
        <v>292</v>
      </c>
      <c r="E91" s="49">
        <v>114</v>
      </c>
      <c r="F91" s="49">
        <v>178</v>
      </c>
      <c r="G91" s="49">
        <v>0</v>
      </c>
      <c r="H91" s="49">
        <v>5</v>
      </c>
      <c r="I91" s="48">
        <f>J91+K91</f>
        <v>1239</v>
      </c>
      <c r="J91" s="49">
        <v>311</v>
      </c>
      <c r="K91" s="49">
        <v>928</v>
      </c>
      <c r="L91" s="49">
        <v>46</v>
      </c>
      <c r="M91" s="49">
        <v>13</v>
      </c>
      <c r="N91" s="49">
        <v>29</v>
      </c>
      <c r="O91" s="47">
        <f t="shared" si="39"/>
        <v>1349</v>
      </c>
      <c r="P91" s="48">
        <f t="shared" si="40"/>
        <v>826</v>
      </c>
      <c r="Q91" s="49">
        <v>467</v>
      </c>
      <c r="R91" s="49">
        <v>359</v>
      </c>
      <c r="S91" s="49">
        <v>0</v>
      </c>
      <c r="T91" s="49">
        <v>486</v>
      </c>
      <c r="U91" s="49">
        <v>2</v>
      </c>
      <c r="V91" s="49">
        <v>35</v>
      </c>
      <c r="W91" s="50">
        <v>376</v>
      </c>
      <c r="X91" s="51" t="s">
        <v>170</v>
      </c>
    </row>
    <row r="92" spans="1:24" ht="12" customHeight="1">
      <c r="A92" s="45" t="s">
        <v>171</v>
      </c>
      <c r="B92" s="46">
        <f t="shared" si="37"/>
        <v>4617</v>
      </c>
      <c r="C92" s="47">
        <f t="shared" si="38"/>
        <v>2261</v>
      </c>
      <c r="D92" s="48">
        <f>SUM(E92:G92)</f>
        <v>399</v>
      </c>
      <c r="E92" s="49">
        <v>107</v>
      </c>
      <c r="F92" s="49">
        <v>292</v>
      </c>
      <c r="G92" s="49">
        <v>0</v>
      </c>
      <c r="H92" s="49">
        <v>24</v>
      </c>
      <c r="I92" s="48">
        <f>J92+K92</f>
        <v>1711</v>
      </c>
      <c r="J92" s="49">
        <v>453</v>
      </c>
      <c r="K92" s="49">
        <v>1258</v>
      </c>
      <c r="L92" s="49">
        <v>68</v>
      </c>
      <c r="M92" s="49">
        <v>12</v>
      </c>
      <c r="N92" s="49">
        <v>47</v>
      </c>
      <c r="O92" s="47">
        <f t="shared" si="39"/>
        <v>1876</v>
      </c>
      <c r="P92" s="48">
        <f t="shared" si="40"/>
        <v>1161</v>
      </c>
      <c r="Q92" s="49">
        <v>745</v>
      </c>
      <c r="R92" s="49">
        <v>416</v>
      </c>
      <c r="S92" s="49">
        <v>0</v>
      </c>
      <c r="T92" s="49">
        <v>666</v>
      </c>
      <c r="U92" s="49">
        <v>11</v>
      </c>
      <c r="V92" s="49">
        <v>38</v>
      </c>
      <c r="W92" s="50">
        <v>480</v>
      </c>
      <c r="X92" s="51" t="s">
        <v>172</v>
      </c>
    </row>
    <row r="93" spans="1:24" ht="12" customHeight="1">
      <c r="A93" s="45" t="s">
        <v>173</v>
      </c>
      <c r="B93" s="46">
        <f t="shared" si="37"/>
        <v>2880</v>
      </c>
      <c r="C93" s="47">
        <f t="shared" si="38"/>
        <v>1354</v>
      </c>
      <c r="D93" s="48">
        <f>SUM(E93:G93)</f>
        <v>250</v>
      </c>
      <c r="E93" s="49">
        <v>71</v>
      </c>
      <c r="F93" s="49">
        <v>179</v>
      </c>
      <c r="G93" s="49">
        <v>0</v>
      </c>
      <c r="H93" s="49">
        <v>5</v>
      </c>
      <c r="I93" s="48">
        <f>J93+K93</f>
        <v>1008</v>
      </c>
      <c r="J93" s="49">
        <v>233</v>
      </c>
      <c r="K93" s="49">
        <v>775</v>
      </c>
      <c r="L93" s="49">
        <v>58</v>
      </c>
      <c r="M93" s="49">
        <v>5</v>
      </c>
      <c r="N93" s="49">
        <v>28</v>
      </c>
      <c r="O93" s="47">
        <f t="shared" si="39"/>
        <v>1086</v>
      </c>
      <c r="P93" s="48">
        <f t="shared" si="40"/>
        <v>717</v>
      </c>
      <c r="Q93" s="49">
        <v>442</v>
      </c>
      <c r="R93" s="49">
        <v>275</v>
      </c>
      <c r="S93" s="49">
        <v>0</v>
      </c>
      <c r="T93" s="49">
        <v>358</v>
      </c>
      <c r="U93" s="49">
        <v>3</v>
      </c>
      <c r="V93" s="49">
        <v>8</v>
      </c>
      <c r="W93" s="50">
        <v>440</v>
      </c>
      <c r="X93" s="51" t="s">
        <v>174</v>
      </c>
    </row>
    <row r="94" spans="1:24" ht="12" customHeight="1">
      <c r="A94" s="45" t="s">
        <v>69</v>
      </c>
      <c r="B94" s="46">
        <f t="shared" si="37"/>
        <v>5</v>
      </c>
      <c r="C94" s="47">
        <f t="shared" si="38"/>
        <v>4</v>
      </c>
      <c r="D94" s="48">
        <f>SUM(E94:G94)</f>
        <v>0</v>
      </c>
      <c r="E94" s="49">
        <v>0</v>
      </c>
      <c r="F94" s="49">
        <v>0</v>
      </c>
      <c r="G94" s="49">
        <v>0</v>
      </c>
      <c r="H94" s="49">
        <v>0</v>
      </c>
      <c r="I94" s="48">
        <f>J94+K94</f>
        <v>1</v>
      </c>
      <c r="J94" s="49">
        <v>0</v>
      </c>
      <c r="K94" s="49">
        <v>1</v>
      </c>
      <c r="L94" s="49">
        <v>0</v>
      </c>
      <c r="M94" s="49">
        <v>1</v>
      </c>
      <c r="N94" s="49">
        <v>2</v>
      </c>
      <c r="O94" s="47">
        <f t="shared" si="39"/>
        <v>1</v>
      </c>
      <c r="P94" s="48">
        <f t="shared" si="40"/>
        <v>1</v>
      </c>
      <c r="Q94" s="49">
        <v>0</v>
      </c>
      <c r="R94" s="49">
        <v>1</v>
      </c>
      <c r="S94" s="49">
        <v>0</v>
      </c>
      <c r="T94" s="49">
        <v>0</v>
      </c>
      <c r="U94" s="49">
        <v>0</v>
      </c>
      <c r="V94" s="48">
        <v>0</v>
      </c>
      <c r="W94" s="47">
        <v>0</v>
      </c>
      <c r="X94" s="32" t="s">
        <v>70</v>
      </c>
    </row>
    <row r="95" spans="1:24" s="64" customFormat="1" ht="12" customHeight="1">
      <c r="A95" s="61" t="s">
        <v>175</v>
      </c>
      <c r="B95" s="62">
        <f t="shared" si="37"/>
        <v>12292</v>
      </c>
      <c r="C95" s="58">
        <f t="shared" si="38"/>
        <v>5640</v>
      </c>
      <c r="D95" s="58">
        <f aca="true" t="shared" si="47" ref="D95:N95">SUM(D96:D98)</f>
        <v>1088</v>
      </c>
      <c r="E95" s="58">
        <f t="shared" si="47"/>
        <v>332</v>
      </c>
      <c r="F95" s="58">
        <f t="shared" si="47"/>
        <v>749</v>
      </c>
      <c r="G95" s="58">
        <f t="shared" si="47"/>
        <v>7</v>
      </c>
      <c r="H95" s="58">
        <f t="shared" si="47"/>
        <v>46</v>
      </c>
      <c r="I95" s="58">
        <f t="shared" si="47"/>
        <v>4242</v>
      </c>
      <c r="J95" s="58">
        <f t="shared" si="47"/>
        <v>1129</v>
      </c>
      <c r="K95" s="58">
        <f t="shared" si="47"/>
        <v>3113</v>
      </c>
      <c r="L95" s="58">
        <f t="shared" si="47"/>
        <v>162</v>
      </c>
      <c r="M95" s="58">
        <f t="shared" si="47"/>
        <v>24</v>
      </c>
      <c r="N95" s="58">
        <f t="shared" si="47"/>
        <v>78</v>
      </c>
      <c r="O95" s="58">
        <f t="shared" si="39"/>
        <v>4859</v>
      </c>
      <c r="P95" s="58">
        <f t="shared" si="40"/>
        <v>3237</v>
      </c>
      <c r="Q95" s="58">
        <f aca="true" t="shared" si="48" ref="Q95:W95">SUM(Q96:Q98)</f>
        <v>2092</v>
      </c>
      <c r="R95" s="58">
        <f t="shared" si="48"/>
        <v>1145</v>
      </c>
      <c r="S95" s="58">
        <f t="shared" si="48"/>
        <v>0</v>
      </c>
      <c r="T95" s="58">
        <f t="shared" si="48"/>
        <v>1542</v>
      </c>
      <c r="U95" s="58">
        <f t="shared" si="48"/>
        <v>3</v>
      </c>
      <c r="V95" s="58">
        <f t="shared" si="48"/>
        <v>77</v>
      </c>
      <c r="W95" s="58">
        <f t="shared" si="48"/>
        <v>1793</v>
      </c>
      <c r="X95" s="59" t="s">
        <v>176</v>
      </c>
    </row>
    <row r="96" spans="1:24" ht="12" customHeight="1">
      <c r="A96" s="45" t="s">
        <v>177</v>
      </c>
      <c r="B96" s="46">
        <f t="shared" si="37"/>
        <v>4787</v>
      </c>
      <c r="C96" s="47">
        <f t="shared" si="38"/>
        <v>2254</v>
      </c>
      <c r="D96" s="48">
        <f>SUM(E96:G96)</f>
        <v>468</v>
      </c>
      <c r="E96" s="49">
        <v>155</v>
      </c>
      <c r="F96" s="49">
        <v>308</v>
      </c>
      <c r="G96" s="49">
        <v>5</v>
      </c>
      <c r="H96" s="49">
        <v>5</v>
      </c>
      <c r="I96" s="48">
        <f>J96+K96</f>
        <v>1658</v>
      </c>
      <c r="J96" s="49">
        <v>475</v>
      </c>
      <c r="K96" s="49">
        <v>1183</v>
      </c>
      <c r="L96" s="49">
        <v>77</v>
      </c>
      <c r="M96" s="49">
        <v>12</v>
      </c>
      <c r="N96" s="49">
        <v>34</v>
      </c>
      <c r="O96" s="47">
        <f t="shared" si="39"/>
        <v>1758</v>
      </c>
      <c r="P96" s="48">
        <f t="shared" si="40"/>
        <v>1152</v>
      </c>
      <c r="Q96" s="49">
        <v>727</v>
      </c>
      <c r="R96" s="49">
        <v>425</v>
      </c>
      <c r="S96" s="49">
        <v>0</v>
      </c>
      <c r="T96" s="49">
        <v>572</v>
      </c>
      <c r="U96" s="49">
        <v>1</v>
      </c>
      <c r="V96" s="49">
        <v>33</v>
      </c>
      <c r="W96" s="50">
        <v>775</v>
      </c>
      <c r="X96" s="51" t="s">
        <v>178</v>
      </c>
    </row>
    <row r="97" spans="1:24" ht="12" customHeight="1">
      <c r="A97" s="45" t="s">
        <v>179</v>
      </c>
      <c r="B97" s="46">
        <f t="shared" si="37"/>
        <v>7494</v>
      </c>
      <c r="C97" s="47">
        <f t="shared" si="38"/>
        <v>3376</v>
      </c>
      <c r="D97" s="48">
        <f>SUM(E97:G97)</f>
        <v>620</v>
      </c>
      <c r="E97" s="49">
        <v>177</v>
      </c>
      <c r="F97" s="49">
        <v>441</v>
      </c>
      <c r="G97" s="49">
        <v>2</v>
      </c>
      <c r="H97" s="49">
        <v>41</v>
      </c>
      <c r="I97" s="48">
        <f>J97+K97</f>
        <v>2584</v>
      </c>
      <c r="J97" s="49">
        <v>654</v>
      </c>
      <c r="K97" s="49">
        <v>1930</v>
      </c>
      <c r="L97" s="49">
        <v>85</v>
      </c>
      <c r="M97" s="49">
        <v>11</v>
      </c>
      <c r="N97" s="49">
        <v>35</v>
      </c>
      <c r="O97" s="47">
        <f t="shared" si="39"/>
        <v>3100</v>
      </c>
      <c r="P97" s="48">
        <f t="shared" si="40"/>
        <v>2084</v>
      </c>
      <c r="Q97" s="49">
        <v>1364</v>
      </c>
      <c r="R97" s="49">
        <v>720</v>
      </c>
      <c r="S97" s="49">
        <v>0</v>
      </c>
      <c r="T97" s="49">
        <v>970</v>
      </c>
      <c r="U97" s="49">
        <v>2</v>
      </c>
      <c r="V97" s="49">
        <v>44</v>
      </c>
      <c r="W97" s="50">
        <v>1018</v>
      </c>
      <c r="X97" s="51" t="s">
        <v>180</v>
      </c>
    </row>
    <row r="98" spans="1:24" ht="12" customHeight="1">
      <c r="A98" s="45" t="s">
        <v>69</v>
      </c>
      <c r="B98" s="46">
        <f t="shared" si="37"/>
        <v>11</v>
      </c>
      <c r="C98" s="47">
        <f t="shared" si="38"/>
        <v>10</v>
      </c>
      <c r="D98" s="47">
        <f>SUM(E98:G98)</f>
        <v>0</v>
      </c>
      <c r="E98" s="50">
        <v>0</v>
      </c>
      <c r="F98" s="50">
        <v>0</v>
      </c>
      <c r="G98" s="50">
        <v>0</v>
      </c>
      <c r="H98" s="50">
        <v>0</v>
      </c>
      <c r="I98" s="47">
        <f>J98+K98</f>
        <v>0</v>
      </c>
      <c r="J98" s="50">
        <v>0</v>
      </c>
      <c r="K98" s="50">
        <v>0</v>
      </c>
      <c r="L98" s="50">
        <v>0</v>
      </c>
      <c r="M98" s="50">
        <v>1</v>
      </c>
      <c r="N98" s="50">
        <v>9</v>
      </c>
      <c r="O98" s="47">
        <f t="shared" si="39"/>
        <v>1</v>
      </c>
      <c r="P98" s="47">
        <f t="shared" si="40"/>
        <v>1</v>
      </c>
      <c r="Q98" s="50">
        <v>1</v>
      </c>
      <c r="R98" s="50">
        <v>0</v>
      </c>
      <c r="S98" s="50">
        <v>0</v>
      </c>
      <c r="T98" s="50">
        <v>0</v>
      </c>
      <c r="U98" s="50">
        <v>0</v>
      </c>
      <c r="V98" s="47">
        <v>0</v>
      </c>
      <c r="W98" s="47">
        <v>0</v>
      </c>
      <c r="X98" s="32" t="s">
        <v>70</v>
      </c>
    </row>
    <row r="99" spans="1:24" ht="12" customHeight="1">
      <c r="A99" s="67" t="s">
        <v>187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 t="s">
        <v>181</v>
      </c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8"/>
    </row>
    <row r="100" ht="12" customHeight="1">
      <c r="A100"/>
    </row>
  </sheetData>
  <mergeCells count="16">
    <mergeCell ref="P5:P6"/>
    <mergeCell ref="M4:M6"/>
    <mergeCell ref="L4:L6"/>
    <mergeCell ref="J5:J6"/>
    <mergeCell ref="K5:K6"/>
    <mergeCell ref="N4:N6"/>
    <mergeCell ref="W3:W6"/>
    <mergeCell ref="O3:O6"/>
    <mergeCell ref="C3:C6"/>
    <mergeCell ref="B3:B6"/>
    <mergeCell ref="I5:I6"/>
    <mergeCell ref="D5:D6"/>
    <mergeCell ref="E5:E6"/>
    <mergeCell ref="F5:F6"/>
    <mergeCell ref="G5:G6"/>
    <mergeCell ref="H4:H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0" r:id="rId1"/>
  <colBreaks count="1" manualBreakCount="1">
    <brk id="11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2002-02-01T07:47:39Z</dcterms:created>
  <dcterms:modified xsi:type="dcterms:W3CDTF">2002-11-29T09:59:26Z</dcterms:modified>
  <cp:category/>
  <cp:version/>
  <cp:contentType/>
  <cp:contentStatus/>
</cp:coreProperties>
</file>