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7" sheetId="1" r:id="rId1"/>
  </sheets>
  <definedNames>
    <definedName name="_xlnm.Print_Area" localSheetId="0">'247'!$A$1:$U$84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<sst xmlns="http://schemas.openxmlformats.org/spreadsheetml/2006/main" count="140" uniqueCount="104">
  <si>
    <t>（単位　人、％）</t>
  </si>
  <si>
    <t>衆議院議員（比例代表）</t>
  </si>
  <si>
    <t>衆議院議員（小選挙区）</t>
  </si>
  <si>
    <t>参議院議員（比例代表）</t>
  </si>
  <si>
    <t>参議院議員（選挙区）</t>
  </si>
  <si>
    <t>標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</si>
  <si>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</si>
  <si>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</si>
  <si>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</si>
  <si>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</si>
  <si>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</si>
  <si>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</si>
  <si>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</si>
  <si>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</si>
  <si>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</si>
  <si>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</si>
  <si>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</si>
  <si>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</si>
  <si>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</si>
  <si>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</si>
  <si>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</si>
  <si>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</si>
  <si>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</si>
  <si>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</si>
  <si>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</si>
  <si>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</si>
  <si>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</si>
  <si>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</si>
  <si>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</si>
  <si>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</si>
  <si>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</si>
  <si>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</si>
  <si>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</si>
  <si>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</si>
  <si>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</si>
  <si>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</si>
  <si>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</si>
  <si>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</si>
  <si>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</si>
  <si>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</si>
  <si>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</si>
  <si>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</si>
  <si>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</si>
  <si>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</si>
  <si>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</si>
  <si>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</si>
  <si>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</si>
  <si>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</si>
  <si>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</si>
  <si>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</si>
  <si>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</si>
  <si>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</si>
  <si>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</si>
  <si>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</si>
  <si>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</si>
  <si>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</si>
  <si>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</si>
  <si>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</si>
  <si>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</si>
  <si>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</si>
  <si>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</si>
  <si>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</si>
  <si>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</si>
  <si>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</si>
  <si>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</si>
  <si>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</si>
  <si>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</si>
  <si>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</si>
  <si>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</si>
  <si>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</si>
  <si>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</si>
  <si>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</si>
  <si>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</si>
  <si>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</si>
  <si>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</si>
  <si>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</si>
  <si>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</si>
  <si>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</si>
  <si>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</si>
  <si>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</si>
  <si>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</si>
  <si>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</si>
  <si>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</si>
  <si>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</si>
  <si>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</si>
  <si>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</si>
  <si>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</si>
  <si>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</si>
  <si>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</si>
  <si>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</si>
  <si>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</si>
  <si>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</si>
  <si>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</si>
  <si>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</si>
  <si>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</si>
  <si>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247. 　 有　　　権　　　者　　　数　　　お　　　よ　　　び　　　投　　　票　　　率</t>
  </si>
  <si>
    <t>市    町    村</t>
  </si>
  <si>
    <t>知　　　　事</t>
  </si>
  <si>
    <t>県議会議員</t>
  </si>
  <si>
    <t>（平成１１年４月１１日）</t>
  </si>
  <si>
    <t>（平成１１年４月１１日）</t>
  </si>
  <si>
    <t>（平成１２年６月２５日）</t>
  </si>
  <si>
    <t>（平成１３年７月２９日）</t>
  </si>
  <si>
    <t>資料：県市町村振興局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</si>
</sst>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76" fontId="8" fillId="0" borderId="1" xfId="0" applyNumberFormat="1" applyFont="1" applyBorder="1" applyAlignment="1" applyProtection="1">
      <alignment horizontal="center"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1" xfId="0" applyNumberFormat="1" applyFont="1" applyBorder="1" applyAlignment="1" applyProtection="1">
      <alignment horizontal="centerContinuous"/>
      <protection/>
    </xf>
    <xf numFmtId="176" fontId="8" fillId="0" borderId="3" xfId="0" applyNumberFormat="1" applyFont="1" applyBorder="1" applyAlignment="1">
      <alignment horizontal="centerContinuous"/>
    </xf>
    <xf numFmtId="0" fontId="9" fillId="0" borderId="0" xfId="0" applyFont="1" applyAlignment="1">
      <alignment horizontal="center"/>
    </xf>
    <xf numFmtId="176" fontId="8" fillId="0" borderId="4" xfId="0" applyNumberFormat="1" applyFont="1" applyBorder="1" applyAlignment="1">
      <alignment horizontal="distributed"/>
    </xf>
    <xf numFmtId="176" fontId="8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distributed"/>
    </xf>
    <xf numFmtId="0" fontId="11" fillId="0" borderId="0" xfId="0" applyFont="1" applyAlignment="1">
      <alignment/>
    </xf>
    <xf numFmtId="0" fontId="11" fillId="0" borderId="6" xfId="0" applyFont="1" applyBorder="1" applyAlignment="1">
      <alignment/>
    </xf>
    <xf numFmtId="41" fontId="11" fillId="0" borderId="0" xfId="16" applyNumberFormat="1" applyFont="1" applyAlignment="1">
      <alignment/>
    </xf>
    <xf numFmtId="185" fontId="11" fillId="0" borderId="0" xfId="16" applyNumberFormat="1" applyFont="1" applyAlignment="1">
      <alignment/>
    </xf>
    <xf numFmtId="185" fontId="4" fillId="0" borderId="0" xfId="16" applyNumberFormat="1" applyFont="1" applyAlignment="1">
      <alignment/>
    </xf>
    <xf numFmtId="0" fontId="11" fillId="0" borderId="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1" fillId="0" borderId="6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6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41" fontId="13" fillId="0" borderId="0" xfId="16" applyNumberFormat="1" applyFont="1" applyAlignment="1">
      <alignment/>
    </xf>
    <xf numFmtId="185" fontId="13" fillId="0" borderId="0" xfId="16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41" fontId="14" fillId="0" borderId="0" xfId="16" applyNumberFormat="1" applyFont="1" applyAlignment="1" applyProtection="1">
      <alignment/>
      <protection locked="0"/>
    </xf>
    <xf numFmtId="41" fontId="15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1" fontId="11" fillId="0" borderId="0" xfId="16" applyNumberFormat="1" applyFont="1" applyAlignment="1" applyProtection="1">
      <alignment/>
      <protection/>
    </xf>
    <xf numFmtId="185" fontId="11" fillId="0" borderId="0" xfId="16" applyNumberFormat="1" applyFont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8" xfId="0" applyFont="1" applyBorder="1" applyAlignment="1" applyProtection="1">
      <alignment horizontal="distributed"/>
      <protection/>
    </xf>
    <xf numFmtId="41" fontId="14" fillId="0" borderId="5" xfId="16" applyNumberFormat="1" applyFont="1" applyBorder="1" applyAlignment="1" applyProtection="1">
      <alignment/>
      <protection locked="0"/>
    </xf>
    <xf numFmtId="185" fontId="4" fillId="0" borderId="5" xfId="16" applyNumberFormat="1" applyFont="1" applyBorder="1" applyAlignment="1">
      <alignment/>
    </xf>
    <xf numFmtId="41" fontId="15" fillId="0" borderId="5" xfId="16" applyNumberFormat="1" applyFont="1" applyBorder="1" applyAlignment="1" applyProtection="1">
      <alignment/>
      <protection locked="0"/>
    </xf>
    <xf numFmtId="185" fontId="11" fillId="0" borderId="5" xfId="16" applyNumberFormat="1" applyFont="1" applyBorder="1" applyAlignment="1">
      <alignment/>
    </xf>
    <xf numFmtId="41" fontId="4" fillId="0" borderId="5" xfId="16" applyNumberFormat="1" applyFont="1" applyBorder="1" applyAlignment="1">
      <alignment/>
    </xf>
    <xf numFmtId="185" fontId="4" fillId="0" borderId="8" xfId="16" applyNumberFormat="1" applyFont="1" applyBorder="1" applyAlignment="1">
      <alignment/>
    </xf>
    <xf numFmtId="0" fontId="4" fillId="0" borderId="9" xfId="0" applyFont="1" applyBorder="1" applyAlignment="1">
      <alignment/>
    </xf>
    <xf numFmtId="0" fontId="13" fillId="0" borderId="0" xfId="0" applyFont="1" applyAlignment="1">
      <alignment/>
    </xf>
    <xf numFmtId="176" fontId="8" fillId="0" borderId="7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176" fontId="8" fillId="0" borderId="6" xfId="0" applyNumberFormat="1" applyFont="1" applyBorder="1" applyAlignment="1" applyProtection="1">
      <alignment horizontal="center"/>
      <protection/>
    </xf>
    <xf numFmtId="176" fontId="10" fillId="0" borderId="9" xfId="0" applyNumberFormat="1" applyFont="1" applyBorder="1" applyAlignment="1" applyProtection="1">
      <alignment horizontal="center"/>
      <protection locked="0"/>
    </xf>
    <xf numFmtId="176" fontId="10" fillId="0" borderId="5" xfId="0" applyNumberFormat="1" applyFont="1" applyBorder="1" applyAlignment="1" applyProtection="1">
      <alignment horizontal="center"/>
      <protection locked="0"/>
    </xf>
    <xf numFmtId="176" fontId="10" fillId="0" borderId="8" xfId="0" applyNumberFormat="1" applyFont="1" applyBorder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center"/>
      <protection/>
    </xf>
    <xf numFmtId="49" fontId="10" fillId="0" borderId="5" xfId="0" applyNumberFormat="1" applyFont="1" applyBorder="1" applyAlignment="1" applyProtection="1">
      <alignment horizontal="center"/>
      <protection/>
    </xf>
    <xf numFmtId="49" fontId="10" fillId="0" borderId="8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6" xfId="0" applyNumberFormat="1" applyFont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horizontal="center" vertical="center"/>
      <protection/>
    </xf>
    <xf numFmtId="176" fontId="8" fillId="0" borderId="8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84"/>
  <sheetViews>
    <sheetView tabSelected="1" view="pageBreakPreview" zoomScaleSheetLayoutView="100" workbookViewId="0" topLeftCell="A1">
      <pane xSplit="2" ySplit="7" topLeftCell="C62" activePane="bottomRight" state="frozen"/>
      <selection pane="topLeft" activeCell="D10" sqref="D10:E10"/>
      <selection pane="topRight" activeCell="D10" sqref="D10:E10"/>
      <selection pane="bottomLeft" activeCell="D10" sqref="D10:E10"/>
      <selection pane="bottomRight" activeCell="D68" sqref="D68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3" width="11.375" style="0" customWidth="1"/>
    <col min="4" max="4" width="12.25390625" style="0" bestFit="1" customWidth="1"/>
    <col min="5" max="6" width="11.375" style="0" customWidth="1"/>
    <col min="7" max="7" width="12.25390625" style="0" bestFit="1" customWidth="1"/>
    <col min="8" max="9" width="11.375" style="0" customWidth="1"/>
    <col min="10" max="10" width="12.25390625" style="0" bestFit="1" customWidth="1"/>
    <col min="11" max="11" width="11.375" style="0" customWidth="1"/>
    <col min="12" max="12" width="13.00390625" style="0" customWidth="1"/>
    <col min="13" max="13" width="12.25390625" style="0" bestFit="1" customWidth="1"/>
    <col min="14" max="15" width="13.00390625" style="0" customWidth="1"/>
    <col min="16" max="16" width="12.25390625" style="0" bestFit="1" customWidth="1"/>
    <col min="17" max="18" width="13.00390625" style="0" customWidth="1"/>
    <col min="19" max="19" width="12.875" style="0" bestFit="1" customWidth="1"/>
    <col min="20" max="20" width="13.00390625" style="0" customWidth="1"/>
    <col min="21" max="21" width="2.625" style="0" customWidth="1"/>
  </cols>
  <sheetData>
    <row r="1" spans="2:13" ht="21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</row>
    <row r="2" spans="2:13" ht="17.25">
      <c r="B2" s="1"/>
      <c r="C2" s="1"/>
      <c r="D2" s="1"/>
      <c r="F2" s="3" t="s">
        <v>95</v>
      </c>
      <c r="G2" s="1"/>
      <c r="H2" s="1"/>
      <c r="I2" s="1"/>
      <c r="J2" s="1"/>
      <c r="K2" s="1"/>
      <c r="L2" s="1"/>
      <c r="M2" s="1"/>
    </row>
    <row r="3" spans="2:13" ht="14.25" thickBo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2.25" customHeight="1" thickTop="1">
      <c r="A4" s="5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9"/>
      <c r="O4" s="7"/>
      <c r="P4" s="8"/>
      <c r="Q4" s="9"/>
      <c r="R4" s="7"/>
      <c r="S4" s="8"/>
      <c r="T4" s="9"/>
      <c r="U4" s="8"/>
    </row>
    <row r="5" spans="1:21" ht="10.5" customHeight="1">
      <c r="A5" s="63" t="s">
        <v>96</v>
      </c>
      <c r="B5" s="64"/>
      <c r="C5" s="54" t="s">
        <v>97</v>
      </c>
      <c r="D5" s="55"/>
      <c r="E5" s="56"/>
      <c r="F5" s="54" t="s">
        <v>98</v>
      </c>
      <c r="G5" s="55"/>
      <c r="H5" s="56"/>
      <c r="I5" s="54" t="s">
        <v>1</v>
      </c>
      <c r="J5" s="55"/>
      <c r="K5" s="56"/>
      <c r="L5" s="54" t="s">
        <v>2</v>
      </c>
      <c r="M5" s="55"/>
      <c r="N5" s="56"/>
      <c r="O5" s="54" t="s">
        <v>3</v>
      </c>
      <c r="P5" s="55"/>
      <c r="Q5" s="56"/>
      <c r="R5" s="54" t="s">
        <v>4</v>
      </c>
      <c r="S5" s="55"/>
      <c r="T5" s="56"/>
      <c r="U5" s="10" t="s">
        <v>5</v>
      </c>
    </row>
    <row r="6" spans="1:21" ht="11.25" customHeight="1">
      <c r="A6" s="63"/>
      <c r="B6" s="64"/>
      <c r="C6" s="60" t="s">
        <v>99</v>
      </c>
      <c r="D6" s="61"/>
      <c r="E6" s="62"/>
      <c r="F6" s="57" t="s">
        <v>100</v>
      </c>
      <c r="G6" s="58"/>
      <c r="H6" s="59"/>
      <c r="I6" s="57" t="s">
        <v>101</v>
      </c>
      <c r="J6" s="58"/>
      <c r="K6" s="59"/>
      <c r="L6" s="57" t="s">
        <v>101</v>
      </c>
      <c r="M6" s="58"/>
      <c r="N6" s="59"/>
      <c r="O6" s="57" t="s">
        <v>102</v>
      </c>
      <c r="P6" s="58"/>
      <c r="Q6" s="59"/>
      <c r="R6" s="57" t="s">
        <v>102</v>
      </c>
      <c r="S6" s="58"/>
      <c r="T6" s="59"/>
      <c r="U6" s="10" t="s">
        <v>6</v>
      </c>
    </row>
    <row r="7" spans="1:21" ht="22.5">
      <c r="A7" s="65"/>
      <c r="B7" s="66"/>
      <c r="C7" s="11" t="s">
        <v>7</v>
      </c>
      <c r="D7" s="12" t="s">
        <v>8</v>
      </c>
      <c r="E7" s="12" t="s">
        <v>9</v>
      </c>
      <c r="F7" s="11" t="s">
        <v>7</v>
      </c>
      <c r="G7" s="12" t="s">
        <v>8</v>
      </c>
      <c r="H7" s="12" t="s">
        <v>9</v>
      </c>
      <c r="I7" s="11" t="s">
        <v>7</v>
      </c>
      <c r="J7" s="12" t="s">
        <v>8</v>
      </c>
      <c r="K7" s="12" t="s">
        <v>9</v>
      </c>
      <c r="L7" s="11" t="s">
        <v>7</v>
      </c>
      <c r="M7" s="12" t="s">
        <v>8</v>
      </c>
      <c r="N7" s="12" t="s">
        <v>9</v>
      </c>
      <c r="O7" s="11" t="s">
        <v>7</v>
      </c>
      <c r="P7" s="12" t="s">
        <v>8</v>
      </c>
      <c r="Q7" s="12" t="s">
        <v>9</v>
      </c>
      <c r="R7" s="11" t="s">
        <v>7</v>
      </c>
      <c r="S7" s="12" t="s">
        <v>8</v>
      </c>
      <c r="T7" s="12" t="s">
        <v>9</v>
      </c>
      <c r="U7" s="13" t="s">
        <v>10</v>
      </c>
    </row>
    <row r="8" spans="1:21" s="20" customFormat="1" ht="13.5" customHeight="1">
      <c r="A8" s="14" t="s">
        <v>11</v>
      </c>
      <c r="B8" s="15" t="s">
        <v>12</v>
      </c>
      <c r="C8" s="16">
        <f>C10+C12</f>
        <v>966772</v>
      </c>
      <c r="D8" s="16">
        <f>D10+D12</f>
        <v>681183</v>
      </c>
      <c r="E8" s="17">
        <f>ROUNDUP(D8/C8*100,2)</f>
        <v>70.46000000000001</v>
      </c>
      <c r="F8" s="16">
        <f>F10+F12</f>
        <v>803522</v>
      </c>
      <c r="G8" s="16">
        <f>G10+G12</f>
        <v>578377</v>
      </c>
      <c r="H8" s="17">
        <v>71.98</v>
      </c>
      <c r="I8" s="16">
        <f>I10+I12</f>
        <v>981721</v>
      </c>
      <c r="J8" s="16">
        <f>J10+J12</f>
        <v>713639</v>
      </c>
      <c r="K8" s="18">
        <f>J8/I8*100</f>
        <v>72.69264892978758</v>
      </c>
      <c r="L8" s="16">
        <f>L10+L12</f>
        <v>981455</v>
      </c>
      <c r="M8" s="16">
        <f>M10+M12</f>
        <v>713892</v>
      </c>
      <c r="N8" s="17">
        <f>M8/L8*100</f>
        <v>72.73812859479038</v>
      </c>
      <c r="O8" s="16">
        <f>O10+O12</f>
        <v>988465</v>
      </c>
      <c r="P8" s="16">
        <f>P10+P12</f>
        <v>637807</v>
      </c>
      <c r="Q8" s="18">
        <f>ROUND(P8/O8*100,2)</f>
        <v>64.52</v>
      </c>
      <c r="R8" s="16">
        <f>R10+R12</f>
        <v>988151</v>
      </c>
      <c r="S8" s="16">
        <f>S10+S12</f>
        <v>637800</v>
      </c>
      <c r="T8" s="17">
        <f>ROUND(S8/R8*100,2)</f>
        <v>64.54</v>
      </c>
      <c r="U8" s="19" t="s">
        <v>11</v>
      </c>
    </row>
    <row r="9" spans="1:21" s="20" customFormat="1" ht="3" customHeight="1">
      <c r="A9" s="21"/>
      <c r="B9" s="22"/>
      <c r="C9" s="16"/>
      <c r="D9" s="16"/>
      <c r="E9" s="17"/>
      <c r="F9" s="16"/>
      <c r="G9" s="16"/>
      <c r="H9" s="17"/>
      <c r="I9" s="16"/>
      <c r="J9" s="16"/>
      <c r="K9" s="16"/>
      <c r="L9" s="16"/>
      <c r="M9" s="16"/>
      <c r="N9" s="17"/>
      <c r="O9" s="16"/>
      <c r="P9" s="16"/>
      <c r="Q9" s="17"/>
      <c r="R9" s="16"/>
      <c r="S9" s="16"/>
      <c r="T9" s="17"/>
      <c r="U9" s="23"/>
    </row>
    <row r="10" spans="1:21" s="20" customFormat="1" ht="13.5">
      <c r="A10" s="24" t="s">
        <v>13</v>
      </c>
      <c r="B10" s="25" t="s">
        <v>14</v>
      </c>
      <c r="C10" s="16">
        <f>SUM(C14:C24)</f>
        <v>705931</v>
      </c>
      <c r="D10" s="16">
        <f>SUM(D14:D24)</f>
        <v>480033</v>
      </c>
      <c r="E10" s="17">
        <f>ROUNDUP(D10/C10*100,2)</f>
        <v>68</v>
      </c>
      <c r="F10" s="16">
        <f>SUM(F14:F24)</f>
        <v>641373</v>
      </c>
      <c r="G10" s="16">
        <f>SUM(G14:G24)</f>
        <v>443547</v>
      </c>
      <c r="H10" s="17">
        <f>ROUNDUP(G10/F10*100,2)</f>
        <v>69.16000000000001</v>
      </c>
      <c r="I10" s="16">
        <f>SUM(I14:I24)</f>
        <v>717852</v>
      </c>
      <c r="J10" s="16">
        <f>SUM(J14:J24)</f>
        <v>506670</v>
      </c>
      <c r="K10" s="18">
        <f>J10/I10*100</f>
        <v>70.58140118018757</v>
      </c>
      <c r="L10" s="16">
        <f>SUM(L14:L24)</f>
        <v>717656</v>
      </c>
      <c r="M10" s="16">
        <f>SUM(M14:M24)</f>
        <v>506874</v>
      </c>
      <c r="N10" s="17">
        <f>M10/L10*100</f>
        <v>70.62910363739731</v>
      </c>
      <c r="O10" s="16">
        <f>SUM(O14:O24)</f>
        <v>724328</v>
      </c>
      <c r="P10" s="16">
        <f>SUM(P14:P24)</f>
        <v>446795</v>
      </c>
      <c r="Q10" s="18">
        <f>ROUND(P10/O10*100,2)</f>
        <v>61.68</v>
      </c>
      <c r="R10" s="16">
        <f>SUM(R14:R24)</f>
        <v>724096</v>
      </c>
      <c r="S10" s="16">
        <f>SUM(S14:S24)</f>
        <v>446781</v>
      </c>
      <c r="T10" s="17">
        <f>ROUND(S10/R10*100,2)</f>
        <v>61.7</v>
      </c>
      <c r="U10" s="26" t="s">
        <v>13</v>
      </c>
    </row>
    <row r="11" spans="1:21" s="20" customFormat="1" ht="3" customHeight="1">
      <c r="A11" s="24"/>
      <c r="B11" s="27"/>
      <c r="C11" s="16"/>
      <c r="D11" s="16"/>
      <c r="E11" s="17"/>
      <c r="F11" s="16"/>
      <c r="G11" s="16"/>
      <c r="H11" s="17"/>
      <c r="I11" s="16"/>
      <c r="J11" s="16"/>
      <c r="K11" s="16"/>
      <c r="L11" s="16"/>
      <c r="M11" s="16"/>
      <c r="N11" s="17"/>
      <c r="O11" s="16"/>
      <c r="P11" s="16"/>
      <c r="Q11" s="17"/>
      <c r="R11" s="16"/>
      <c r="S11" s="16"/>
      <c r="T11" s="17"/>
      <c r="U11" s="26"/>
    </row>
    <row r="12" spans="1:21" s="20" customFormat="1" ht="13.5">
      <c r="A12" s="24" t="s">
        <v>15</v>
      </c>
      <c r="B12" s="27" t="s">
        <v>14</v>
      </c>
      <c r="C12" s="16">
        <f>C25+C29+C35+C38+C43+C45+C54+C63+C67+C70+C76+C81</f>
        <v>260841</v>
      </c>
      <c r="D12" s="16">
        <f>D25+D29+D35+D38+D43+D45+D54+D63+D67+D70+D76+D81</f>
        <v>201150</v>
      </c>
      <c r="E12" s="17">
        <f>ROUNDUP(D12/C12*100,2)</f>
        <v>77.12</v>
      </c>
      <c r="F12" s="16">
        <f>F25+F29+F35+F38+F43+F45+F54+F63+F67+F70+F76+F81</f>
        <v>162149</v>
      </c>
      <c r="G12" s="16">
        <f>G25+G29+G35+G38+G43+G45+G54+G63+G67+G70+G76+G81</f>
        <v>134830</v>
      </c>
      <c r="H12" s="17">
        <v>83.15</v>
      </c>
      <c r="I12" s="16">
        <f>I25+I29+I35+I38+I43+I45+I54+I63+I67+I70+I76+I81</f>
        <v>263869</v>
      </c>
      <c r="J12" s="16">
        <f>J25+J29+J35+J38+J43+J45+J54+J63+J67+J70+J76+J81</f>
        <v>206969</v>
      </c>
      <c r="K12" s="18">
        <f>J12/I12*100</f>
        <v>78.43626951252325</v>
      </c>
      <c r="L12" s="16">
        <f>L25+L29+L35+L38+L43+L45+L54+L63+L67+L70+L76+L81</f>
        <v>263799</v>
      </c>
      <c r="M12" s="16">
        <f>M25+M29+M35+M38+M43+M45+M54+M63+M67+M70+M76+M81</f>
        <v>207018</v>
      </c>
      <c r="N12" s="17">
        <f>M12/L12*100</f>
        <v>78.4756576029477</v>
      </c>
      <c r="O12" s="16">
        <f>O25+O29+O35+O38+O43+O45+O54+O63+O67+O70+O76+O81</f>
        <v>264137</v>
      </c>
      <c r="P12" s="16">
        <f>P25+P29+P35+P38+P43+P45+P54+P63+P67+P70+P76+P81</f>
        <v>191012</v>
      </c>
      <c r="Q12" s="18">
        <f>ROUND(P12/O12*100,2)</f>
        <v>72.32</v>
      </c>
      <c r="R12" s="16">
        <f>R25+R29+R35+R38+R43+R45+R54+R63+R67+R70+R76+R81</f>
        <v>264055</v>
      </c>
      <c r="S12" s="16">
        <f>S25+S29+S35+S38+S43+S45+S54+S63+S67+S70+S76+S81</f>
        <v>191019</v>
      </c>
      <c r="T12" s="17">
        <f>ROUND(S12/R12*100,2)</f>
        <v>72.34</v>
      </c>
      <c r="U12" s="26" t="s">
        <v>15</v>
      </c>
    </row>
    <row r="13" spans="1:21" ht="3.75" customHeight="1">
      <c r="A13" s="28"/>
      <c r="B13" s="29"/>
      <c r="C13" s="30"/>
      <c r="D13" s="30"/>
      <c r="E13" s="31"/>
      <c r="F13" s="30"/>
      <c r="G13" s="30"/>
      <c r="H13" s="31"/>
      <c r="I13" s="30"/>
      <c r="J13" s="30"/>
      <c r="K13" s="30"/>
      <c r="L13" s="30"/>
      <c r="M13" s="30"/>
      <c r="N13" s="31"/>
      <c r="O13" s="30"/>
      <c r="P13" s="30"/>
      <c r="Q13" s="31"/>
      <c r="R13" s="30"/>
      <c r="S13" s="30"/>
      <c r="T13" s="31"/>
      <c r="U13" s="32"/>
    </row>
    <row r="14" spans="1:21" s="38" customFormat="1" ht="13.5">
      <c r="A14" s="28">
        <v>1</v>
      </c>
      <c r="B14" s="33" t="s">
        <v>16</v>
      </c>
      <c r="C14" s="34">
        <v>329229</v>
      </c>
      <c r="D14" s="34">
        <v>215840</v>
      </c>
      <c r="E14" s="18">
        <f aca="true" t="shared" si="0" ref="E14:E45">ROUNDUP(D14/C14*100,2)</f>
        <v>65.56</v>
      </c>
      <c r="F14" s="34">
        <v>329229</v>
      </c>
      <c r="G14" s="34">
        <v>215738</v>
      </c>
      <c r="H14" s="18">
        <f>ROUNDUP(G14/F14*100,2)</f>
        <v>65.53</v>
      </c>
      <c r="I14" s="34">
        <v>335389</v>
      </c>
      <c r="J14" s="34">
        <v>225177</v>
      </c>
      <c r="K14" s="18">
        <f aca="true" t="shared" si="1" ref="K14:K45">J14/I14*100</f>
        <v>67.13905345732866</v>
      </c>
      <c r="L14" s="35">
        <v>335325</v>
      </c>
      <c r="M14" s="34">
        <v>225292</v>
      </c>
      <c r="N14" s="17">
        <f aca="true" t="shared" si="2" ref="N14:N45">M14/L14*100</f>
        <v>67.18616267799895</v>
      </c>
      <c r="O14" s="34">
        <v>340306</v>
      </c>
      <c r="P14" s="34">
        <v>195607</v>
      </c>
      <c r="Q14" s="18">
        <f aca="true" t="shared" si="3" ref="Q14:Q45">ROUND(P14/O14*100,2)</f>
        <v>57.48</v>
      </c>
      <c r="R14" s="36">
        <v>340229</v>
      </c>
      <c r="S14" s="34">
        <v>195612</v>
      </c>
      <c r="T14" s="18">
        <f aca="true" t="shared" si="4" ref="T14:T45">ROUND(S14/R14*100,2)</f>
        <v>57.49</v>
      </c>
      <c r="U14" s="37">
        <v>1</v>
      </c>
    </row>
    <row r="15" spans="1:21" s="38" customFormat="1" ht="13.5">
      <c r="A15" s="28">
        <f aca="true" t="shared" si="5" ref="A15:A24">A14+1</f>
        <v>2</v>
      </c>
      <c r="B15" s="33" t="s">
        <v>17</v>
      </c>
      <c r="C15" s="34">
        <v>100800</v>
      </c>
      <c r="D15" s="34">
        <v>65796</v>
      </c>
      <c r="E15" s="18">
        <f t="shared" si="0"/>
        <v>65.28</v>
      </c>
      <c r="F15" s="34">
        <v>100800</v>
      </c>
      <c r="G15" s="34">
        <v>65761</v>
      </c>
      <c r="H15" s="18">
        <f>ROUNDUP(G15/F15*100,2)</f>
        <v>65.24000000000001</v>
      </c>
      <c r="I15" s="34">
        <v>102459</v>
      </c>
      <c r="J15" s="34">
        <v>73019</v>
      </c>
      <c r="K15" s="18">
        <f t="shared" si="1"/>
        <v>71.26655540264886</v>
      </c>
      <c r="L15" s="35">
        <v>102434</v>
      </c>
      <c r="M15" s="34">
        <v>73031</v>
      </c>
      <c r="N15" s="17">
        <f t="shared" si="2"/>
        <v>71.29566354921218</v>
      </c>
      <c r="O15" s="34">
        <v>102389</v>
      </c>
      <c r="P15" s="34">
        <v>65392</v>
      </c>
      <c r="Q15" s="18">
        <f t="shared" si="3"/>
        <v>63.87</v>
      </c>
      <c r="R15" s="36">
        <v>102359</v>
      </c>
      <c r="S15" s="34">
        <v>65388</v>
      </c>
      <c r="T15" s="18">
        <f t="shared" si="4"/>
        <v>63.88</v>
      </c>
      <c r="U15" s="37">
        <f aca="true" t="shared" si="6" ref="U15:U24">U14+1</f>
        <v>2</v>
      </c>
    </row>
    <row r="16" spans="1:21" s="38" customFormat="1" ht="13.5">
      <c r="A16" s="28">
        <f t="shared" si="5"/>
        <v>3</v>
      </c>
      <c r="B16" s="33" t="s">
        <v>18</v>
      </c>
      <c r="C16" s="34">
        <v>50735</v>
      </c>
      <c r="D16" s="34">
        <v>36584</v>
      </c>
      <c r="E16" s="18">
        <f t="shared" si="0"/>
        <v>72.11</v>
      </c>
      <c r="F16" s="34">
        <v>50735</v>
      </c>
      <c r="G16" s="34">
        <v>36582</v>
      </c>
      <c r="H16" s="18">
        <f>ROUNDUP(G16/F16*100,2)</f>
        <v>72.11</v>
      </c>
      <c r="I16" s="34">
        <v>51893</v>
      </c>
      <c r="J16" s="34">
        <v>38178</v>
      </c>
      <c r="K16" s="18">
        <f t="shared" si="1"/>
        <v>73.57061646079433</v>
      </c>
      <c r="L16" s="35">
        <v>51871</v>
      </c>
      <c r="M16" s="34">
        <v>38185</v>
      </c>
      <c r="N16" s="17">
        <f t="shared" si="2"/>
        <v>73.61531491584893</v>
      </c>
      <c r="O16" s="34">
        <v>52254</v>
      </c>
      <c r="P16" s="34">
        <v>32106</v>
      </c>
      <c r="Q16" s="18">
        <f t="shared" si="3"/>
        <v>61.44</v>
      </c>
      <c r="R16" s="36">
        <v>52231</v>
      </c>
      <c r="S16" s="34">
        <v>32094</v>
      </c>
      <c r="T16" s="18">
        <f t="shared" si="4"/>
        <v>61.45</v>
      </c>
      <c r="U16" s="37">
        <f t="shared" si="6"/>
        <v>3</v>
      </c>
    </row>
    <row r="17" spans="1:21" s="38" customFormat="1" ht="13.5">
      <c r="A17" s="28">
        <f t="shared" si="5"/>
        <v>4</v>
      </c>
      <c r="B17" s="33" t="s">
        <v>19</v>
      </c>
      <c r="C17" s="34">
        <v>48661</v>
      </c>
      <c r="D17" s="34">
        <v>36738</v>
      </c>
      <c r="E17" s="18">
        <f t="shared" si="0"/>
        <v>75.5</v>
      </c>
      <c r="F17" s="34">
        <v>48661</v>
      </c>
      <c r="G17" s="34">
        <v>36725</v>
      </c>
      <c r="H17" s="18">
        <f>ROUNDUP(G17/F17*100,2)</f>
        <v>75.48</v>
      </c>
      <c r="I17" s="34">
        <v>49439</v>
      </c>
      <c r="J17" s="34">
        <v>35957</v>
      </c>
      <c r="K17" s="18">
        <f t="shared" si="1"/>
        <v>72.7300309472279</v>
      </c>
      <c r="L17" s="35">
        <v>49413</v>
      </c>
      <c r="M17" s="34">
        <v>36005</v>
      </c>
      <c r="N17" s="17">
        <f t="shared" si="2"/>
        <v>72.8654402687552</v>
      </c>
      <c r="O17" s="34">
        <v>49821</v>
      </c>
      <c r="P17" s="34">
        <v>33316</v>
      </c>
      <c r="Q17" s="18">
        <f t="shared" si="3"/>
        <v>66.87</v>
      </c>
      <c r="R17" s="36">
        <v>49791</v>
      </c>
      <c r="S17" s="34">
        <v>33319</v>
      </c>
      <c r="T17" s="18">
        <f t="shared" si="4"/>
        <v>66.92</v>
      </c>
      <c r="U17" s="37">
        <f t="shared" si="6"/>
        <v>4</v>
      </c>
    </row>
    <row r="18" spans="1:21" s="38" customFormat="1" ht="13.5">
      <c r="A18" s="28">
        <f t="shared" si="5"/>
        <v>5</v>
      </c>
      <c r="B18" s="33" t="s">
        <v>20</v>
      </c>
      <c r="C18" s="34">
        <v>40127</v>
      </c>
      <c r="D18" s="34">
        <v>28925</v>
      </c>
      <c r="E18" s="18">
        <f t="shared" si="0"/>
        <v>72.09</v>
      </c>
      <c r="F18" s="34">
        <v>40127</v>
      </c>
      <c r="G18" s="34">
        <v>28924</v>
      </c>
      <c r="H18" s="18">
        <f>ROUNDUP(G18/F18*100,2)</f>
        <v>72.09</v>
      </c>
      <c r="I18" s="34">
        <v>40910</v>
      </c>
      <c r="J18" s="34">
        <v>29090</v>
      </c>
      <c r="K18" s="18">
        <f t="shared" si="1"/>
        <v>71.10730872647274</v>
      </c>
      <c r="L18" s="35">
        <v>40901</v>
      </c>
      <c r="M18" s="34">
        <v>29096</v>
      </c>
      <c r="N18" s="17">
        <f t="shared" si="2"/>
        <v>71.13762499694384</v>
      </c>
      <c r="O18" s="34">
        <v>41003</v>
      </c>
      <c r="P18" s="34">
        <v>25825</v>
      </c>
      <c r="Q18" s="18">
        <f t="shared" si="3"/>
        <v>62.98</v>
      </c>
      <c r="R18" s="36">
        <v>40994</v>
      </c>
      <c r="S18" s="34">
        <v>25828</v>
      </c>
      <c r="T18" s="18">
        <f t="shared" si="4"/>
        <v>63</v>
      </c>
      <c r="U18" s="37">
        <f t="shared" si="6"/>
        <v>5</v>
      </c>
    </row>
    <row r="19" spans="1:21" s="38" customFormat="1" ht="13.5">
      <c r="A19" s="28">
        <f t="shared" si="5"/>
        <v>6</v>
      </c>
      <c r="B19" s="33" t="s">
        <v>21</v>
      </c>
      <c r="C19" s="34">
        <v>29620</v>
      </c>
      <c r="D19" s="34">
        <v>15178</v>
      </c>
      <c r="E19" s="18">
        <f t="shared" si="0"/>
        <v>51.25</v>
      </c>
      <c r="F19" s="34">
        <v>0</v>
      </c>
      <c r="G19" s="34">
        <v>0</v>
      </c>
      <c r="H19" s="18">
        <v>0</v>
      </c>
      <c r="I19" s="34">
        <v>30019</v>
      </c>
      <c r="J19" s="34">
        <v>22566</v>
      </c>
      <c r="K19" s="18">
        <f t="shared" si="1"/>
        <v>75.17239081914788</v>
      </c>
      <c r="L19" s="35">
        <v>30007</v>
      </c>
      <c r="M19" s="34">
        <v>22564</v>
      </c>
      <c r="N19" s="17">
        <f t="shared" si="2"/>
        <v>75.19578764954844</v>
      </c>
      <c r="O19" s="34">
        <v>30068</v>
      </c>
      <c r="P19" s="34">
        <v>19414</v>
      </c>
      <c r="Q19" s="18">
        <f t="shared" si="3"/>
        <v>64.57</v>
      </c>
      <c r="R19" s="36">
        <v>30056</v>
      </c>
      <c r="S19" s="34">
        <v>19409</v>
      </c>
      <c r="T19" s="18">
        <f t="shared" si="4"/>
        <v>64.58</v>
      </c>
      <c r="U19" s="37">
        <f t="shared" si="6"/>
        <v>6</v>
      </c>
    </row>
    <row r="20" spans="1:21" s="38" customFormat="1" ht="13.5" customHeight="1">
      <c r="A20" s="28">
        <f t="shared" si="5"/>
        <v>7</v>
      </c>
      <c r="B20" s="33" t="s">
        <v>22</v>
      </c>
      <c r="C20" s="34">
        <v>19959</v>
      </c>
      <c r="D20" s="34">
        <v>10641</v>
      </c>
      <c r="E20" s="18">
        <f t="shared" si="0"/>
        <v>53.32</v>
      </c>
      <c r="F20" s="34">
        <v>0</v>
      </c>
      <c r="G20" s="34">
        <v>0</v>
      </c>
      <c r="H20" s="18">
        <v>0</v>
      </c>
      <c r="I20" s="34">
        <v>19913</v>
      </c>
      <c r="J20" s="34">
        <v>14471</v>
      </c>
      <c r="K20" s="18">
        <f t="shared" si="1"/>
        <v>72.67111936925626</v>
      </c>
      <c r="L20" s="35">
        <v>19907</v>
      </c>
      <c r="M20" s="34">
        <v>14476</v>
      </c>
      <c r="N20" s="17">
        <f t="shared" si="2"/>
        <v>72.71813934796805</v>
      </c>
      <c r="O20" s="34">
        <v>19857</v>
      </c>
      <c r="P20" s="34">
        <v>13322</v>
      </c>
      <c r="Q20" s="18">
        <f t="shared" si="3"/>
        <v>67.09</v>
      </c>
      <c r="R20" s="36">
        <v>19850</v>
      </c>
      <c r="S20" s="34">
        <v>13323</v>
      </c>
      <c r="T20" s="18">
        <f t="shared" si="4"/>
        <v>67.12</v>
      </c>
      <c r="U20" s="37">
        <f t="shared" si="6"/>
        <v>7</v>
      </c>
    </row>
    <row r="21" spans="1:21" s="38" customFormat="1" ht="13.5">
      <c r="A21" s="28">
        <f t="shared" si="5"/>
        <v>8</v>
      </c>
      <c r="B21" s="33" t="s">
        <v>23</v>
      </c>
      <c r="C21" s="34">
        <v>14843</v>
      </c>
      <c r="D21" s="34">
        <v>12428</v>
      </c>
      <c r="E21" s="18">
        <f t="shared" si="0"/>
        <v>83.73</v>
      </c>
      <c r="F21" s="34">
        <v>14843</v>
      </c>
      <c r="G21" s="34">
        <v>12423</v>
      </c>
      <c r="H21" s="18">
        <f>ROUNDUP(G21/F21*100,2)</f>
        <v>83.7</v>
      </c>
      <c r="I21" s="34">
        <v>14947</v>
      </c>
      <c r="J21" s="34">
        <v>11445</v>
      </c>
      <c r="K21" s="18">
        <f t="shared" si="1"/>
        <v>76.57054927410184</v>
      </c>
      <c r="L21" s="35">
        <v>14943</v>
      </c>
      <c r="M21" s="34">
        <v>11447</v>
      </c>
      <c r="N21" s="17">
        <f t="shared" si="2"/>
        <v>76.60443016797163</v>
      </c>
      <c r="O21" s="34">
        <v>14832</v>
      </c>
      <c r="P21" s="34">
        <v>10285</v>
      </c>
      <c r="Q21" s="18">
        <f t="shared" si="3"/>
        <v>69.34</v>
      </c>
      <c r="R21" s="36">
        <v>14824</v>
      </c>
      <c r="S21" s="34">
        <v>10283</v>
      </c>
      <c r="T21" s="18">
        <f t="shared" si="4"/>
        <v>69.37</v>
      </c>
      <c r="U21" s="37">
        <f t="shared" si="6"/>
        <v>8</v>
      </c>
    </row>
    <row r="22" spans="1:21" s="38" customFormat="1" ht="13.5">
      <c r="A22" s="28">
        <f t="shared" si="5"/>
        <v>9</v>
      </c>
      <c r="B22" s="33" t="s">
        <v>24</v>
      </c>
      <c r="C22" s="34">
        <v>14979</v>
      </c>
      <c r="D22" s="34">
        <v>10510</v>
      </c>
      <c r="E22" s="18">
        <f t="shared" si="0"/>
        <v>70.17</v>
      </c>
      <c r="F22" s="34">
        <v>0</v>
      </c>
      <c r="G22" s="34">
        <v>0</v>
      </c>
      <c r="H22" s="18">
        <v>0</v>
      </c>
      <c r="I22" s="34">
        <v>15077</v>
      </c>
      <c r="J22" s="34">
        <v>12185</v>
      </c>
      <c r="K22" s="18">
        <f t="shared" si="1"/>
        <v>80.81846521191218</v>
      </c>
      <c r="L22" s="35">
        <v>15073</v>
      </c>
      <c r="M22" s="34">
        <v>12182</v>
      </c>
      <c r="N22" s="17">
        <f t="shared" si="2"/>
        <v>80.8200092881311</v>
      </c>
      <c r="O22" s="34">
        <v>15154</v>
      </c>
      <c r="P22" s="34">
        <v>11425</v>
      </c>
      <c r="Q22" s="18">
        <f t="shared" si="3"/>
        <v>75.39</v>
      </c>
      <c r="R22" s="36">
        <v>15149</v>
      </c>
      <c r="S22" s="34">
        <v>11427</v>
      </c>
      <c r="T22" s="18">
        <f t="shared" si="4"/>
        <v>75.43</v>
      </c>
      <c r="U22" s="37">
        <f t="shared" si="6"/>
        <v>9</v>
      </c>
    </row>
    <row r="23" spans="1:21" s="38" customFormat="1" ht="13.5">
      <c r="A23" s="28">
        <f t="shared" si="5"/>
        <v>10</v>
      </c>
      <c r="B23" s="33" t="s">
        <v>25</v>
      </c>
      <c r="C23" s="34">
        <v>17561</v>
      </c>
      <c r="D23" s="34">
        <v>14684</v>
      </c>
      <c r="E23" s="18">
        <f t="shared" si="0"/>
        <v>83.62</v>
      </c>
      <c r="F23" s="34">
        <v>17561</v>
      </c>
      <c r="G23" s="34">
        <v>14686</v>
      </c>
      <c r="H23" s="18">
        <f>ROUNDUP(G23/F23*100,2)</f>
        <v>83.63000000000001</v>
      </c>
      <c r="I23" s="34">
        <v>17819</v>
      </c>
      <c r="J23" s="34">
        <v>13222</v>
      </c>
      <c r="K23" s="18">
        <f t="shared" si="1"/>
        <v>74.20169482013581</v>
      </c>
      <c r="L23" s="35">
        <v>17816</v>
      </c>
      <c r="M23" s="34">
        <v>13227</v>
      </c>
      <c r="N23" s="17">
        <f t="shared" si="2"/>
        <v>74.24225415356982</v>
      </c>
      <c r="O23" s="34">
        <v>18486</v>
      </c>
      <c r="P23" s="34">
        <v>12223</v>
      </c>
      <c r="Q23" s="18">
        <f t="shared" si="3"/>
        <v>66.12</v>
      </c>
      <c r="R23" s="36">
        <v>18481</v>
      </c>
      <c r="S23" s="34">
        <v>12223</v>
      </c>
      <c r="T23" s="18">
        <f t="shared" si="4"/>
        <v>66.14</v>
      </c>
      <c r="U23" s="32">
        <f t="shared" si="6"/>
        <v>10</v>
      </c>
    </row>
    <row r="24" spans="1:21" s="38" customFormat="1" ht="13.5">
      <c r="A24" s="28">
        <f t="shared" si="5"/>
        <v>11</v>
      </c>
      <c r="B24" s="33" t="s">
        <v>26</v>
      </c>
      <c r="C24" s="34">
        <v>39417</v>
      </c>
      <c r="D24" s="34">
        <v>32709</v>
      </c>
      <c r="E24" s="18">
        <f t="shared" si="0"/>
        <v>82.99000000000001</v>
      </c>
      <c r="F24" s="34">
        <v>39417</v>
      </c>
      <c r="G24" s="34">
        <v>32708</v>
      </c>
      <c r="H24" s="18">
        <f>ROUNDUP(G24/F24*100,2)</f>
        <v>82.98</v>
      </c>
      <c r="I24" s="34">
        <v>39987</v>
      </c>
      <c r="J24" s="34">
        <v>31360</v>
      </c>
      <c r="K24" s="18">
        <f t="shared" si="1"/>
        <v>78.4254882836922</v>
      </c>
      <c r="L24" s="35">
        <v>39966</v>
      </c>
      <c r="M24" s="34">
        <v>31369</v>
      </c>
      <c r="N24" s="17">
        <f t="shared" si="2"/>
        <v>78.48921583345843</v>
      </c>
      <c r="O24" s="34">
        <v>40158</v>
      </c>
      <c r="P24" s="34">
        <v>27880</v>
      </c>
      <c r="Q24" s="18">
        <f t="shared" si="3"/>
        <v>69.43</v>
      </c>
      <c r="R24" s="36">
        <v>40132</v>
      </c>
      <c r="S24" s="34">
        <v>27875</v>
      </c>
      <c r="T24" s="18">
        <f t="shared" si="4"/>
        <v>69.46</v>
      </c>
      <c r="U24" s="32">
        <f t="shared" si="6"/>
        <v>11</v>
      </c>
    </row>
    <row r="25" spans="1:21" s="43" customFormat="1" ht="13.5">
      <c r="A25" s="39" t="s">
        <v>27</v>
      </c>
      <c r="B25" s="27" t="s">
        <v>28</v>
      </c>
      <c r="C25" s="40">
        <f>SUM(C26:C28)</f>
        <v>8499</v>
      </c>
      <c r="D25" s="40">
        <f>SUM(D26:D28)</f>
        <v>6727</v>
      </c>
      <c r="E25" s="41">
        <f t="shared" si="0"/>
        <v>79.16000000000001</v>
      </c>
      <c r="F25" s="40">
        <f>SUM(F26:F28)</f>
        <v>0</v>
      </c>
      <c r="G25" s="40">
        <f>SUM(G26:G28)</f>
        <v>0</v>
      </c>
      <c r="H25" s="41">
        <v>0</v>
      </c>
      <c r="I25" s="40">
        <f>SUM(I26:I28)</f>
        <v>8490</v>
      </c>
      <c r="J25" s="40">
        <f>SUM(J26:J28)</f>
        <v>7241</v>
      </c>
      <c r="K25" s="17">
        <f t="shared" si="1"/>
        <v>85.28857479387514</v>
      </c>
      <c r="L25" s="40">
        <f>SUM(L26:L28)</f>
        <v>8489</v>
      </c>
      <c r="M25" s="40">
        <f>SUM(M26:M28)</f>
        <v>7240</v>
      </c>
      <c r="N25" s="17">
        <f t="shared" si="2"/>
        <v>85.28684179526445</v>
      </c>
      <c r="O25" s="40">
        <f>SUM(O26:O28)</f>
        <v>8483</v>
      </c>
      <c r="P25" s="40">
        <f>SUM(P26:P28)</f>
        <v>6926</v>
      </c>
      <c r="Q25" s="17">
        <f t="shared" si="3"/>
        <v>81.65</v>
      </c>
      <c r="R25" s="40">
        <f>SUM(R26:R28)</f>
        <v>8482</v>
      </c>
      <c r="S25" s="40">
        <f>SUM(S26:S28)</f>
        <v>6930</v>
      </c>
      <c r="T25" s="17">
        <f t="shared" si="4"/>
        <v>81.7</v>
      </c>
      <c r="U25" s="42" t="s">
        <v>27</v>
      </c>
    </row>
    <row r="26" spans="1:21" s="38" customFormat="1" ht="13.5">
      <c r="A26" s="28">
        <v>12</v>
      </c>
      <c r="B26" s="33" t="s">
        <v>29</v>
      </c>
      <c r="C26" s="34">
        <v>1684</v>
      </c>
      <c r="D26" s="34">
        <v>1328</v>
      </c>
      <c r="E26" s="18">
        <f t="shared" si="0"/>
        <v>78.86</v>
      </c>
      <c r="F26" s="34">
        <v>0</v>
      </c>
      <c r="G26" s="34">
        <v>0</v>
      </c>
      <c r="H26" s="36">
        <v>0</v>
      </c>
      <c r="I26" s="34">
        <v>1670</v>
      </c>
      <c r="J26" s="34">
        <v>1426</v>
      </c>
      <c r="K26" s="18">
        <f t="shared" si="1"/>
        <v>85.38922155688623</v>
      </c>
      <c r="L26" s="35">
        <v>1670</v>
      </c>
      <c r="M26" s="34">
        <v>1426</v>
      </c>
      <c r="N26" s="17">
        <f t="shared" si="2"/>
        <v>85.38922155688623</v>
      </c>
      <c r="O26" s="34">
        <v>1664</v>
      </c>
      <c r="P26" s="34">
        <v>1393</v>
      </c>
      <c r="Q26" s="18">
        <f t="shared" si="3"/>
        <v>83.71</v>
      </c>
      <c r="R26" s="36">
        <v>1664</v>
      </c>
      <c r="S26" s="34">
        <v>1394</v>
      </c>
      <c r="T26" s="18">
        <f t="shared" si="4"/>
        <v>83.77</v>
      </c>
      <c r="U26" s="32">
        <v>12</v>
      </c>
    </row>
    <row r="27" spans="1:21" s="38" customFormat="1" ht="13.5">
      <c r="A27" s="28">
        <f>A26+1</f>
        <v>13</v>
      </c>
      <c r="B27" s="33" t="s">
        <v>30</v>
      </c>
      <c r="C27" s="34">
        <v>3506</v>
      </c>
      <c r="D27" s="34">
        <v>2658</v>
      </c>
      <c r="E27" s="18">
        <f t="shared" si="0"/>
        <v>75.82000000000001</v>
      </c>
      <c r="F27" s="34">
        <v>0</v>
      </c>
      <c r="G27" s="34">
        <v>0</v>
      </c>
      <c r="H27" s="36">
        <v>0</v>
      </c>
      <c r="I27" s="34">
        <v>3510</v>
      </c>
      <c r="J27" s="34">
        <v>2902</v>
      </c>
      <c r="K27" s="18">
        <f t="shared" si="1"/>
        <v>82.67806267806267</v>
      </c>
      <c r="L27" s="35">
        <v>3510</v>
      </c>
      <c r="M27" s="34">
        <v>2902</v>
      </c>
      <c r="N27" s="17">
        <f t="shared" si="2"/>
        <v>82.67806267806267</v>
      </c>
      <c r="O27" s="34">
        <v>3511</v>
      </c>
      <c r="P27" s="34">
        <v>2766</v>
      </c>
      <c r="Q27" s="18">
        <f t="shared" si="3"/>
        <v>78.78</v>
      </c>
      <c r="R27" s="36">
        <v>3511</v>
      </c>
      <c r="S27" s="34">
        <v>2768</v>
      </c>
      <c r="T27" s="18">
        <f t="shared" si="4"/>
        <v>78.84</v>
      </c>
      <c r="U27" s="32">
        <f>U26+1</f>
        <v>13</v>
      </c>
    </row>
    <row r="28" spans="1:21" s="38" customFormat="1" ht="13.5">
      <c r="A28" s="28">
        <f>A27+1</f>
        <v>14</v>
      </c>
      <c r="B28" s="33" t="s">
        <v>31</v>
      </c>
      <c r="C28" s="34">
        <v>3309</v>
      </c>
      <c r="D28" s="34">
        <v>2741</v>
      </c>
      <c r="E28" s="18">
        <f t="shared" si="0"/>
        <v>82.84</v>
      </c>
      <c r="F28" s="34">
        <v>0</v>
      </c>
      <c r="G28" s="34">
        <v>0</v>
      </c>
      <c r="H28" s="36">
        <v>0</v>
      </c>
      <c r="I28" s="34">
        <v>3310</v>
      </c>
      <c r="J28" s="34">
        <v>2913</v>
      </c>
      <c r="K28" s="18">
        <f t="shared" si="1"/>
        <v>88.00604229607251</v>
      </c>
      <c r="L28" s="35">
        <v>3309</v>
      </c>
      <c r="M28" s="34">
        <v>2912</v>
      </c>
      <c r="N28" s="17">
        <f t="shared" si="2"/>
        <v>88.00241764883651</v>
      </c>
      <c r="O28" s="34">
        <v>3308</v>
      </c>
      <c r="P28" s="34">
        <v>2767</v>
      </c>
      <c r="Q28" s="18">
        <f t="shared" si="3"/>
        <v>83.65</v>
      </c>
      <c r="R28" s="36">
        <v>3307</v>
      </c>
      <c r="S28" s="34">
        <v>2768</v>
      </c>
      <c r="T28" s="18">
        <f t="shared" si="4"/>
        <v>83.7</v>
      </c>
      <c r="U28" s="32">
        <f>U27+1</f>
        <v>14</v>
      </c>
    </row>
    <row r="29" spans="1:21" s="43" customFormat="1" ht="13.5">
      <c r="A29" s="39" t="s">
        <v>32</v>
      </c>
      <c r="B29" s="27" t="s">
        <v>28</v>
      </c>
      <c r="C29" s="40">
        <f>SUM(C30:C34)</f>
        <v>31417</v>
      </c>
      <c r="D29" s="40">
        <f>SUM(D30:D34)</f>
        <v>27159</v>
      </c>
      <c r="E29" s="41">
        <f t="shared" si="0"/>
        <v>86.45</v>
      </c>
      <c r="F29" s="40">
        <f>SUM(F30:F34)</f>
        <v>31417</v>
      </c>
      <c r="G29" s="40">
        <f>SUM(G30:G34)</f>
        <v>27155</v>
      </c>
      <c r="H29" s="41">
        <f aca="true" t="shared" si="7" ref="H29:H34">ROUNDUP(G29/F29*100,2)</f>
        <v>86.44000000000001</v>
      </c>
      <c r="I29" s="40">
        <f>SUM(I30:I34)</f>
        <v>31786</v>
      </c>
      <c r="J29" s="40">
        <f>SUM(J30:J34)</f>
        <v>26239</v>
      </c>
      <c r="K29" s="17">
        <f t="shared" si="1"/>
        <v>82.54892090857611</v>
      </c>
      <c r="L29" s="40">
        <f>SUM(L30:L34)</f>
        <v>31779</v>
      </c>
      <c r="M29" s="40">
        <f>SUM(M30:M34)</f>
        <v>26241</v>
      </c>
      <c r="N29" s="17">
        <f t="shared" si="2"/>
        <v>82.57339752666856</v>
      </c>
      <c r="O29" s="40">
        <f>SUM(O30:O34)</f>
        <v>31813</v>
      </c>
      <c r="P29" s="40">
        <f>SUM(P30:P34)</f>
        <v>25570</v>
      </c>
      <c r="Q29" s="17">
        <f t="shared" si="3"/>
        <v>80.38</v>
      </c>
      <c r="R29" s="40">
        <f>SUM(R30:R34)</f>
        <v>31802</v>
      </c>
      <c r="S29" s="40">
        <f>SUM(S30:S34)</f>
        <v>25575</v>
      </c>
      <c r="T29" s="17">
        <f t="shared" si="4"/>
        <v>80.42</v>
      </c>
      <c r="U29" s="42" t="s">
        <v>32</v>
      </c>
    </row>
    <row r="30" spans="1:21" s="38" customFormat="1" ht="13.5">
      <c r="A30" s="28">
        <v>15</v>
      </c>
      <c r="B30" s="33" t="s">
        <v>33</v>
      </c>
      <c r="C30" s="34">
        <v>5045</v>
      </c>
      <c r="D30" s="34">
        <v>4455</v>
      </c>
      <c r="E30" s="18">
        <f t="shared" si="0"/>
        <v>88.31</v>
      </c>
      <c r="F30" s="34">
        <v>5045</v>
      </c>
      <c r="G30" s="34">
        <v>4455</v>
      </c>
      <c r="H30" s="18">
        <f t="shared" si="7"/>
        <v>88.31</v>
      </c>
      <c r="I30" s="34">
        <v>5049</v>
      </c>
      <c r="J30" s="34">
        <v>4319</v>
      </c>
      <c r="K30" s="18">
        <f t="shared" si="1"/>
        <v>85.54169142404436</v>
      </c>
      <c r="L30" s="35">
        <v>5049</v>
      </c>
      <c r="M30" s="34">
        <v>4318</v>
      </c>
      <c r="N30" s="17">
        <f t="shared" si="2"/>
        <v>85.52188552188552</v>
      </c>
      <c r="O30" s="34">
        <v>5019</v>
      </c>
      <c r="P30" s="34">
        <v>4023</v>
      </c>
      <c r="Q30" s="18">
        <f t="shared" si="3"/>
        <v>80.16</v>
      </c>
      <c r="R30" s="36">
        <f>O30</f>
        <v>5019</v>
      </c>
      <c r="S30" s="34">
        <v>4026</v>
      </c>
      <c r="T30" s="18">
        <f t="shared" si="4"/>
        <v>80.22</v>
      </c>
      <c r="U30" s="32">
        <v>15</v>
      </c>
    </row>
    <row r="31" spans="1:21" s="38" customFormat="1" ht="13.5">
      <c r="A31" s="28">
        <f>A30+1</f>
        <v>16</v>
      </c>
      <c r="B31" s="33" t="s">
        <v>34</v>
      </c>
      <c r="C31" s="34">
        <v>2358</v>
      </c>
      <c r="D31" s="34">
        <v>2153</v>
      </c>
      <c r="E31" s="18">
        <f t="shared" si="0"/>
        <v>91.31</v>
      </c>
      <c r="F31" s="34">
        <v>2358</v>
      </c>
      <c r="G31" s="34">
        <v>2152</v>
      </c>
      <c r="H31" s="18">
        <f t="shared" si="7"/>
        <v>91.27000000000001</v>
      </c>
      <c r="I31" s="34">
        <v>2362</v>
      </c>
      <c r="J31" s="34">
        <v>2151</v>
      </c>
      <c r="K31" s="18">
        <f t="shared" si="1"/>
        <v>91.06689246401355</v>
      </c>
      <c r="L31" s="35">
        <v>2361</v>
      </c>
      <c r="M31" s="34">
        <v>2153</v>
      </c>
      <c r="N31" s="17">
        <f t="shared" si="2"/>
        <v>91.19017365523084</v>
      </c>
      <c r="O31" s="34">
        <v>2338</v>
      </c>
      <c r="P31" s="34">
        <v>2114</v>
      </c>
      <c r="Q31" s="18">
        <f t="shared" si="3"/>
        <v>90.42</v>
      </c>
      <c r="R31" s="36">
        <v>2337</v>
      </c>
      <c r="S31" s="34">
        <v>2115</v>
      </c>
      <c r="T31" s="18">
        <f t="shared" si="4"/>
        <v>90.5</v>
      </c>
      <c r="U31" s="32">
        <f>U30+1</f>
        <v>16</v>
      </c>
    </row>
    <row r="32" spans="1:21" s="38" customFormat="1" ht="13.5">
      <c r="A32" s="28">
        <f>A31+1</f>
        <v>17</v>
      </c>
      <c r="B32" s="33" t="s">
        <v>35</v>
      </c>
      <c r="C32" s="34">
        <v>11647</v>
      </c>
      <c r="D32" s="34">
        <v>10096</v>
      </c>
      <c r="E32" s="18">
        <f t="shared" si="0"/>
        <v>86.69000000000001</v>
      </c>
      <c r="F32" s="34">
        <v>11647</v>
      </c>
      <c r="G32" s="34">
        <v>10099</v>
      </c>
      <c r="H32" s="18">
        <f t="shared" si="7"/>
        <v>86.71000000000001</v>
      </c>
      <c r="I32" s="34">
        <v>11740</v>
      </c>
      <c r="J32" s="34">
        <v>9538</v>
      </c>
      <c r="K32" s="18">
        <f t="shared" si="1"/>
        <v>81.24361158432708</v>
      </c>
      <c r="L32" s="35">
        <v>11737</v>
      </c>
      <c r="M32" s="34">
        <v>9540</v>
      </c>
      <c r="N32" s="17">
        <f t="shared" si="2"/>
        <v>81.28141773877482</v>
      </c>
      <c r="O32" s="34">
        <v>11688</v>
      </c>
      <c r="P32" s="34">
        <v>9799</v>
      </c>
      <c r="Q32" s="18">
        <f t="shared" si="3"/>
        <v>83.84</v>
      </c>
      <c r="R32" s="36">
        <v>11682</v>
      </c>
      <c r="S32" s="34">
        <v>9799</v>
      </c>
      <c r="T32" s="18">
        <f t="shared" si="4"/>
        <v>83.88</v>
      </c>
      <c r="U32" s="32">
        <f>U31+1</f>
        <v>17</v>
      </c>
    </row>
    <row r="33" spans="1:21" s="38" customFormat="1" ht="13.5">
      <c r="A33" s="28">
        <f>A32+1</f>
        <v>18</v>
      </c>
      <c r="B33" s="33" t="s">
        <v>36</v>
      </c>
      <c r="C33" s="34">
        <v>4609</v>
      </c>
      <c r="D33" s="34">
        <v>3784</v>
      </c>
      <c r="E33" s="18">
        <f t="shared" si="0"/>
        <v>82.11</v>
      </c>
      <c r="F33" s="34">
        <v>4609</v>
      </c>
      <c r="G33" s="34">
        <v>3780</v>
      </c>
      <c r="H33" s="18">
        <f t="shared" si="7"/>
        <v>82.02000000000001</v>
      </c>
      <c r="I33" s="34">
        <v>4754</v>
      </c>
      <c r="J33" s="34">
        <v>3709</v>
      </c>
      <c r="K33" s="18">
        <f t="shared" si="1"/>
        <v>78.01851072780816</v>
      </c>
      <c r="L33" s="35">
        <v>4754</v>
      </c>
      <c r="M33" s="34">
        <v>3710</v>
      </c>
      <c r="N33" s="17">
        <f t="shared" si="2"/>
        <v>78.03954564577198</v>
      </c>
      <c r="O33" s="34">
        <v>4853</v>
      </c>
      <c r="P33" s="34">
        <v>3480</v>
      </c>
      <c r="Q33" s="18">
        <f t="shared" si="3"/>
        <v>71.71</v>
      </c>
      <c r="R33" s="36">
        <v>4853</v>
      </c>
      <c r="S33" s="34">
        <v>3482</v>
      </c>
      <c r="T33" s="18">
        <f t="shared" si="4"/>
        <v>71.75</v>
      </c>
      <c r="U33" s="32">
        <f>U32+1</f>
        <v>18</v>
      </c>
    </row>
    <row r="34" spans="1:21" s="38" customFormat="1" ht="13.5">
      <c r="A34" s="28">
        <f>A33+1</f>
        <v>19</v>
      </c>
      <c r="B34" s="33" t="s">
        <v>37</v>
      </c>
      <c r="C34" s="34">
        <v>7758</v>
      </c>
      <c r="D34" s="34">
        <v>6671</v>
      </c>
      <c r="E34" s="18">
        <f t="shared" si="0"/>
        <v>85.99000000000001</v>
      </c>
      <c r="F34" s="34">
        <v>7758</v>
      </c>
      <c r="G34" s="34">
        <v>6669</v>
      </c>
      <c r="H34" s="18">
        <f t="shared" si="7"/>
        <v>85.97</v>
      </c>
      <c r="I34" s="34">
        <v>7881</v>
      </c>
      <c r="J34" s="34">
        <v>6522</v>
      </c>
      <c r="K34" s="18">
        <f t="shared" si="1"/>
        <v>82.75599543205176</v>
      </c>
      <c r="L34" s="35">
        <v>7878</v>
      </c>
      <c r="M34" s="34">
        <v>6520</v>
      </c>
      <c r="N34" s="17">
        <f t="shared" si="2"/>
        <v>82.76212236608276</v>
      </c>
      <c r="O34" s="34">
        <v>7915</v>
      </c>
      <c r="P34" s="34">
        <v>6154</v>
      </c>
      <c r="Q34" s="18">
        <f t="shared" si="3"/>
        <v>77.75</v>
      </c>
      <c r="R34" s="36">
        <v>7911</v>
      </c>
      <c r="S34" s="34">
        <v>6153</v>
      </c>
      <c r="T34" s="18">
        <f t="shared" si="4"/>
        <v>77.78</v>
      </c>
      <c r="U34" s="32">
        <f>U33+1</f>
        <v>19</v>
      </c>
    </row>
    <row r="35" spans="1:21" s="43" customFormat="1" ht="13.5">
      <c r="A35" s="39" t="s">
        <v>38</v>
      </c>
      <c r="B35" s="27" t="s">
        <v>39</v>
      </c>
      <c r="C35" s="40">
        <f>SUM(C36:C37)</f>
        <v>27516</v>
      </c>
      <c r="D35" s="40">
        <f>SUM(D36:D37)</f>
        <v>16078</v>
      </c>
      <c r="E35" s="41">
        <f t="shared" si="0"/>
        <v>58.44</v>
      </c>
      <c r="F35" s="40">
        <f>SUM(F36:F37)</f>
        <v>0</v>
      </c>
      <c r="G35" s="40">
        <f>SUM(G36:G37)</f>
        <v>0</v>
      </c>
      <c r="H35" s="16">
        <v>0</v>
      </c>
      <c r="I35" s="40">
        <f>SUM(I36:I37)</f>
        <v>28284</v>
      </c>
      <c r="J35" s="40">
        <f>SUM(J36:J37)</f>
        <v>20801</v>
      </c>
      <c r="K35" s="17">
        <f t="shared" si="1"/>
        <v>73.54334606137746</v>
      </c>
      <c r="L35" s="40">
        <f>SUM(L36:L37)</f>
        <v>28274</v>
      </c>
      <c r="M35" s="40">
        <f>SUM(M36:M37)</f>
        <v>20798</v>
      </c>
      <c r="N35" s="17">
        <f t="shared" si="2"/>
        <v>73.55874655160218</v>
      </c>
      <c r="O35" s="40">
        <f>SUM(O36:O37)</f>
        <v>28763</v>
      </c>
      <c r="P35" s="40">
        <f>SUM(P36:P37)</f>
        <v>19316</v>
      </c>
      <c r="Q35" s="17">
        <f t="shared" si="3"/>
        <v>67.16</v>
      </c>
      <c r="R35" s="40">
        <f>SUM(R36:R37)</f>
        <v>28755</v>
      </c>
      <c r="S35" s="40">
        <f>SUM(S36:S37)</f>
        <v>19313</v>
      </c>
      <c r="T35" s="17">
        <f t="shared" si="4"/>
        <v>67.16</v>
      </c>
      <c r="U35" s="42" t="s">
        <v>38</v>
      </c>
    </row>
    <row r="36" spans="1:21" s="38" customFormat="1" ht="13.5">
      <c r="A36" s="28">
        <v>20</v>
      </c>
      <c r="B36" s="33" t="s">
        <v>40</v>
      </c>
      <c r="C36" s="34">
        <v>20124</v>
      </c>
      <c r="D36" s="34">
        <v>11199</v>
      </c>
      <c r="E36" s="18">
        <f t="shared" si="0"/>
        <v>55.65</v>
      </c>
      <c r="F36" s="34">
        <v>0</v>
      </c>
      <c r="G36" s="34">
        <v>0</v>
      </c>
      <c r="H36" s="36">
        <v>0</v>
      </c>
      <c r="I36" s="34">
        <v>20768</v>
      </c>
      <c r="J36" s="34">
        <v>14976</v>
      </c>
      <c r="K36" s="18">
        <f t="shared" si="1"/>
        <v>72.11093990755008</v>
      </c>
      <c r="L36" s="35">
        <v>20761</v>
      </c>
      <c r="M36" s="34">
        <v>14974</v>
      </c>
      <c r="N36" s="17">
        <f t="shared" si="2"/>
        <v>72.12562015317181</v>
      </c>
      <c r="O36" s="34">
        <v>21235</v>
      </c>
      <c r="P36" s="34">
        <v>13919</v>
      </c>
      <c r="Q36" s="18">
        <f t="shared" si="3"/>
        <v>65.55</v>
      </c>
      <c r="R36" s="36">
        <v>21227</v>
      </c>
      <c r="S36" s="34">
        <v>13916</v>
      </c>
      <c r="T36" s="18">
        <f t="shared" si="4"/>
        <v>65.56</v>
      </c>
      <c r="U36" s="32">
        <v>20</v>
      </c>
    </row>
    <row r="37" spans="1:21" s="38" customFormat="1" ht="13.5">
      <c r="A37" s="28">
        <f>A36+1</f>
        <v>21</v>
      </c>
      <c r="B37" s="33" t="s">
        <v>41</v>
      </c>
      <c r="C37" s="34">
        <v>7392</v>
      </c>
      <c r="D37" s="34">
        <v>4879</v>
      </c>
      <c r="E37" s="18">
        <f t="shared" si="0"/>
        <v>66.01</v>
      </c>
      <c r="F37" s="34">
        <v>0</v>
      </c>
      <c r="G37" s="34">
        <v>0</v>
      </c>
      <c r="H37" s="36">
        <v>0</v>
      </c>
      <c r="I37" s="34">
        <v>7516</v>
      </c>
      <c r="J37" s="34">
        <v>5825</v>
      </c>
      <c r="K37" s="18">
        <f t="shared" si="1"/>
        <v>77.50133049494411</v>
      </c>
      <c r="L37" s="35">
        <v>7513</v>
      </c>
      <c r="M37" s="34">
        <v>5824</v>
      </c>
      <c r="N37" s="17">
        <f t="shared" si="2"/>
        <v>77.51896712365235</v>
      </c>
      <c r="O37" s="34">
        <v>7528</v>
      </c>
      <c r="P37" s="34">
        <v>5397</v>
      </c>
      <c r="Q37" s="18">
        <f t="shared" si="3"/>
        <v>71.69</v>
      </c>
      <c r="R37" s="36">
        <v>7528</v>
      </c>
      <c r="S37" s="34">
        <v>5397</v>
      </c>
      <c r="T37" s="18">
        <f t="shared" si="4"/>
        <v>71.69</v>
      </c>
      <c r="U37" s="32">
        <f>U36+1</f>
        <v>21</v>
      </c>
    </row>
    <row r="38" spans="1:21" s="43" customFormat="1" ht="13.5">
      <c r="A38" s="39" t="s">
        <v>42</v>
      </c>
      <c r="B38" s="27" t="s">
        <v>43</v>
      </c>
      <c r="C38" s="40">
        <f>SUM(C39:C42)</f>
        <v>32773</v>
      </c>
      <c r="D38" s="40">
        <f>SUM(D39:D42)</f>
        <v>26032</v>
      </c>
      <c r="E38" s="41">
        <f t="shared" si="0"/>
        <v>79.44000000000001</v>
      </c>
      <c r="F38" s="40">
        <f>SUM(F39:F42)</f>
        <v>32773</v>
      </c>
      <c r="G38" s="40">
        <f>SUM(G39:G42)</f>
        <v>26030</v>
      </c>
      <c r="H38" s="41">
        <f aca="true" t="shared" si="8" ref="H38:H62">ROUNDUP(G38/F38*100,2)</f>
        <v>79.43</v>
      </c>
      <c r="I38" s="40">
        <f>SUM(I39:I42)</f>
        <v>33633</v>
      </c>
      <c r="J38" s="40">
        <f>SUM(J39:J42)</f>
        <v>24666</v>
      </c>
      <c r="K38" s="17">
        <f t="shared" si="1"/>
        <v>73.33868521987334</v>
      </c>
      <c r="L38" s="40">
        <f>SUM(L39:L42)</f>
        <v>33626</v>
      </c>
      <c r="M38" s="40">
        <f>SUM(M39:M42)</f>
        <v>24674</v>
      </c>
      <c r="N38" s="17">
        <f t="shared" si="2"/>
        <v>73.3777434128353</v>
      </c>
      <c r="O38" s="40">
        <f>SUM(O39:O42)</f>
        <v>34226</v>
      </c>
      <c r="P38" s="40">
        <f>SUM(P39:P42)</f>
        <v>23995</v>
      </c>
      <c r="Q38" s="17">
        <f t="shared" si="3"/>
        <v>70.11</v>
      </c>
      <c r="R38" s="40">
        <f>SUM(R39:R42)</f>
        <v>34217</v>
      </c>
      <c r="S38" s="40">
        <f>SUM(S39:S42)</f>
        <v>23995</v>
      </c>
      <c r="T38" s="17">
        <f t="shared" si="4"/>
        <v>70.13</v>
      </c>
      <c r="U38" s="42" t="s">
        <v>42</v>
      </c>
    </row>
    <row r="39" spans="1:21" s="38" customFormat="1" ht="13.5" customHeight="1">
      <c r="A39" s="28">
        <v>22</v>
      </c>
      <c r="B39" s="33" t="s">
        <v>44</v>
      </c>
      <c r="C39" s="34">
        <v>4488</v>
      </c>
      <c r="D39" s="34">
        <v>3568</v>
      </c>
      <c r="E39" s="18">
        <f t="shared" si="0"/>
        <v>79.51</v>
      </c>
      <c r="F39" s="34">
        <v>4488</v>
      </c>
      <c r="G39" s="34">
        <v>3568</v>
      </c>
      <c r="H39" s="18">
        <f t="shared" si="8"/>
        <v>79.51</v>
      </c>
      <c r="I39" s="34">
        <v>4512</v>
      </c>
      <c r="J39" s="34">
        <v>3267</v>
      </c>
      <c r="K39" s="18">
        <f t="shared" si="1"/>
        <v>72.40691489361703</v>
      </c>
      <c r="L39" s="35">
        <v>4511</v>
      </c>
      <c r="M39" s="34">
        <v>3266</v>
      </c>
      <c r="N39" s="17">
        <f t="shared" si="2"/>
        <v>72.40079804921304</v>
      </c>
      <c r="O39" s="34">
        <v>4593</v>
      </c>
      <c r="P39" s="34">
        <v>3219</v>
      </c>
      <c r="Q39" s="18">
        <f t="shared" si="3"/>
        <v>70.08</v>
      </c>
      <c r="R39" s="36">
        <v>4592</v>
      </c>
      <c r="S39" s="34">
        <v>3218</v>
      </c>
      <c r="T39" s="18">
        <f t="shared" si="4"/>
        <v>70.08</v>
      </c>
      <c r="U39" s="32">
        <v>22</v>
      </c>
    </row>
    <row r="40" spans="1:21" s="38" customFormat="1" ht="13.5">
      <c r="A40" s="28">
        <f>A39+1</f>
        <v>23</v>
      </c>
      <c r="B40" s="33" t="s">
        <v>45</v>
      </c>
      <c r="C40" s="34">
        <v>10946</v>
      </c>
      <c r="D40" s="34">
        <v>8352</v>
      </c>
      <c r="E40" s="18">
        <f t="shared" si="0"/>
        <v>76.31</v>
      </c>
      <c r="F40" s="34">
        <v>10946</v>
      </c>
      <c r="G40" s="34">
        <v>8352</v>
      </c>
      <c r="H40" s="18">
        <f t="shared" si="8"/>
        <v>76.31</v>
      </c>
      <c r="I40" s="34">
        <v>11539</v>
      </c>
      <c r="J40" s="34">
        <v>8268</v>
      </c>
      <c r="K40" s="18">
        <f t="shared" si="1"/>
        <v>71.6526562093769</v>
      </c>
      <c r="L40" s="35">
        <v>11539</v>
      </c>
      <c r="M40" s="34">
        <v>8275</v>
      </c>
      <c r="N40" s="17">
        <f t="shared" si="2"/>
        <v>71.71332004506456</v>
      </c>
      <c r="O40" s="34">
        <v>11941</v>
      </c>
      <c r="P40" s="34">
        <v>8201</v>
      </c>
      <c r="Q40" s="18">
        <f t="shared" si="3"/>
        <v>68.68</v>
      </c>
      <c r="R40" s="36">
        <v>11940</v>
      </c>
      <c r="S40" s="34">
        <v>8203</v>
      </c>
      <c r="T40" s="18">
        <f t="shared" si="4"/>
        <v>68.7</v>
      </c>
      <c r="U40" s="32">
        <f>U39+1</f>
        <v>23</v>
      </c>
    </row>
    <row r="41" spans="1:21" s="38" customFormat="1" ht="13.5">
      <c r="A41" s="28">
        <f>A40+1</f>
        <v>24</v>
      </c>
      <c r="B41" s="33" t="s">
        <v>46</v>
      </c>
      <c r="C41" s="34">
        <v>8182</v>
      </c>
      <c r="D41" s="34">
        <v>6705</v>
      </c>
      <c r="E41" s="18">
        <f t="shared" si="0"/>
        <v>81.95</v>
      </c>
      <c r="F41" s="34">
        <v>8182</v>
      </c>
      <c r="G41" s="34">
        <v>6705</v>
      </c>
      <c r="H41" s="18">
        <f t="shared" si="8"/>
        <v>81.95</v>
      </c>
      <c r="I41" s="34">
        <v>8230</v>
      </c>
      <c r="J41" s="34">
        <v>6068</v>
      </c>
      <c r="K41" s="18">
        <f t="shared" si="1"/>
        <v>73.73025516403402</v>
      </c>
      <c r="L41" s="35">
        <v>8230</v>
      </c>
      <c r="M41" s="34">
        <v>6068</v>
      </c>
      <c r="N41" s="17">
        <f t="shared" si="2"/>
        <v>73.73025516403402</v>
      </c>
      <c r="O41" s="34">
        <v>8209</v>
      </c>
      <c r="P41" s="34">
        <v>5726</v>
      </c>
      <c r="Q41" s="18">
        <f t="shared" si="3"/>
        <v>69.75</v>
      </c>
      <c r="R41" s="36">
        <v>8209</v>
      </c>
      <c r="S41" s="34">
        <v>5726</v>
      </c>
      <c r="T41" s="18">
        <f t="shared" si="4"/>
        <v>69.75</v>
      </c>
      <c r="U41" s="32">
        <f>U40+1</f>
        <v>24</v>
      </c>
    </row>
    <row r="42" spans="1:21" s="38" customFormat="1" ht="13.5">
      <c r="A42" s="28">
        <f>A41+1</f>
        <v>25</v>
      </c>
      <c r="B42" s="33" t="s">
        <v>47</v>
      </c>
      <c r="C42" s="34">
        <v>9157</v>
      </c>
      <c r="D42" s="34">
        <v>7407</v>
      </c>
      <c r="E42" s="18">
        <f t="shared" si="0"/>
        <v>80.89</v>
      </c>
      <c r="F42" s="34">
        <v>9157</v>
      </c>
      <c r="G42" s="34">
        <v>7405</v>
      </c>
      <c r="H42" s="18">
        <f t="shared" si="8"/>
        <v>80.87</v>
      </c>
      <c r="I42" s="34">
        <v>9352</v>
      </c>
      <c r="J42" s="34">
        <v>7063</v>
      </c>
      <c r="K42" s="18">
        <f t="shared" si="1"/>
        <v>75.52395209580838</v>
      </c>
      <c r="L42" s="35">
        <v>9346</v>
      </c>
      <c r="M42" s="34">
        <v>7065</v>
      </c>
      <c r="N42" s="17">
        <f t="shared" si="2"/>
        <v>75.59383693558742</v>
      </c>
      <c r="O42" s="34">
        <v>9483</v>
      </c>
      <c r="P42" s="34">
        <v>6849</v>
      </c>
      <c r="Q42" s="18">
        <f t="shared" si="3"/>
        <v>72.22</v>
      </c>
      <c r="R42" s="36">
        <v>9476</v>
      </c>
      <c r="S42" s="34">
        <v>6848</v>
      </c>
      <c r="T42" s="18">
        <f t="shared" si="4"/>
        <v>72.27</v>
      </c>
      <c r="U42" s="32">
        <f>U41+1</f>
        <v>25</v>
      </c>
    </row>
    <row r="43" spans="1:21" s="43" customFormat="1" ht="13.5">
      <c r="A43" s="39" t="s">
        <v>48</v>
      </c>
      <c r="B43" s="27" t="s">
        <v>49</v>
      </c>
      <c r="C43" s="40">
        <f>C44</f>
        <v>11717</v>
      </c>
      <c r="D43" s="40">
        <f>D44</f>
        <v>9523</v>
      </c>
      <c r="E43" s="41">
        <f t="shared" si="0"/>
        <v>81.28</v>
      </c>
      <c r="F43" s="40">
        <f>F44</f>
        <v>11717</v>
      </c>
      <c r="G43" s="40">
        <f>G44</f>
        <v>9521</v>
      </c>
      <c r="H43" s="41">
        <f t="shared" si="8"/>
        <v>81.26</v>
      </c>
      <c r="I43" s="40">
        <f>SUM(I44)</f>
        <v>11687</v>
      </c>
      <c r="J43" s="40">
        <f>SUM(J44)</f>
        <v>8503</v>
      </c>
      <c r="K43" s="17">
        <f t="shared" si="1"/>
        <v>72.75605373491915</v>
      </c>
      <c r="L43" s="40">
        <f>SUM(L44)</f>
        <v>11682</v>
      </c>
      <c r="M43" s="40">
        <f>SUM(M44)</f>
        <v>8501</v>
      </c>
      <c r="N43" s="17">
        <f t="shared" si="2"/>
        <v>72.77007361753125</v>
      </c>
      <c r="O43" s="40">
        <f>O44</f>
        <v>11559</v>
      </c>
      <c r="P43" s="40">
        <f>P44</f>
        <v>7529</v>
      </c>
      <c r="Q43" s="17">
        <f t="shared" si="3"/>
        <v>65.14</v>
      </c>
      <c r="R43" s="40">
        <f>R44</f>
        <v>11554</v>
      </c>
      <c r="S43" s="40">
        <f>S44</f>
        <v>7528</v>
      </c>
      <c r="T43" s="17">
        <f t="shared" si="4"/>
        <v>65.15</v>
      </c>
      <c r="U43" s="42" t="s">
        <v>48</v>
      </c>
    </row>
    <row r="44" spans="1:21" s="38" customFormat="1" ht="13.5">
      <c r="A44" s="28">
        <v>26</v>
      </c>
      <c r="B44" s="33" t="s">
        <v>50</v>
      </c>
      <c r="C44" s="34">
        <v>11717</v>
      </c>
      <c r="D44" s="34">
        <v>9523</v>
      </c>
      <c r="E44" s="18">
        <f t="shared" si="0"/>
        <v>81.28</v>
      </c>
      <c r="F44" s="34">
        <v>11717</v>
      </c>
      <c r="G44" s="34">
        <v>9521</v>
      </c>
      <c r="H44" s="18">
        <f t="shared" si="8"/>
        <v>81.26</v>
      </c>
      <c r="I44" s="34">
        <v>11687</v>
      </c>
      <c r="J44" s="34">
        <v>8503</v>
      </c>
      <c r="K44" s="18">
        <f t="shared" si="1"/>
        <v>72.75605373491915</v>
      </c>
      <c r="L44" s="35">
        <v>11682</v>
      </c>
      <c r="M44" s="34">
        <v>8501</v>
      </c>
      <c r="N44" s="17">
        <f t="shared" si="2"/>
        <v>72.77007361753125</v>
      </c>
      <c r="O44" s="34">
        <v>11559</v>
      </c>
      <c r="P44" s="34">
        <v>7529</v>
      </c>
      <c r="Q44" s="18">
        <f t="shared" si="3"/>
        <v>65.14</v>
      </c>
      <c r="R44" s="36">
        <v>11554</v>
      </c>
      <c r="S44" s="34">
        <v>7528</v>
      </c>
      <c r="T44" s="18">
        <f t="shared" si="4"/>
        <v>65.15</v>
      </c>
      <c r="U44" s="32">
        <v>26</v>
      </c>
    </row>
    <row r="45" spans="1:21" s="43" customFormat="1" ht="13.5">
      <c r="A45" s="39" t="s">
        <v>51</v>
      </c>
      <c r="B45" s="27" t="s">
        <v>49</v>
      </c>
      <c r="C45" s="40">
        <f>SUM(C46:C53)</f>
        <v>29658</v>
      </c>
      <c r="D45" s="40">
        <f>SUM(D46:D53)</f>
        <v>24877</v>
      </c>
      <c r="E45" s="41">
        <f t="shared" si="0"/>
        <v>83.88000000000001</v>
      </c>
      <c r="F45" s="40">
        <f>SUM(F46:F53)</f>
        <v>29658</v>
      </c>
      <c r="G45" s="40">
        <f>SUM(G46:G53)</f>
        <v>24868</v>
      </c>
      <c r="H45" s="41">
        <f t="shared" si="8"/>
        <v>83.85000000000001</v>
      </c>
      <c r="I45" s="40">
        <f>SUM(I46:I53)</f>
        <v>29704</v>
      </c>
      <c r="J45" s="40">
        <f>SUM(J46:J53)</f>
        <v>24063</v>
      </c>
      <c r="K45" s="17">
        <f t="shared" si="1"/>
        <v>81.0092916778885</v>
      </c>
      <c r="L45" s="40">
        <f>SUM(L46:L53)</f>
        <v>29699</v>
      </c>
      <c r="M45" s="40">
        <f>SUM(M46:M53)</f>
        <v>24075</v>
      </c>
      <c r="N45" s="17">
        <f t="shared" si="2"/>
        <v>81.06333546584061</v>
      </c>
      <c r="O45" s="40">
        <f>SUM(O46:O53)</f>
        <v>29606</v>
      </c>
      <c r="P45" s="40">
        <f>SUM(P46:P53)</f>
        <v>22118</v>
      </c>
      <c r="Q45" s="17">
        <f t="shared" si="3"/>
        <v>74.71</v>
      </c>
      <c r="R45" s="40">
        <f>SUM(R46:R53)</f>
        <v>29602</v>
      </c>
      <c r="S45" s="40">
        <f>SUM(S46:S53)</f>
        <v>22117</v>
      </c>
      <c r="T45" s="17">
        <f t="shared" si="4"/>
        <v>74.71</v>
      </c>
      <c r="U45" s="42" t="s">
        <v>51</v>
      </c>
    </row>
    <row r="46" spans="1:21" s="38" customFormat="1" ht="13.5">
      <c r="A46" s="28">
        <v>27</v>
      </c>
      <c r="B46" s="33" t="s">
        <v>52</v>
      </c>
      <c r="C46" s="34">
        <v>2352</v>
      </c>
      <c r="D46" s="34">
        <v>1977</v>
      </c>
      <c r="E46" s="18">
        <f aca="true" t="shared" si="9" ref="E46:E77">ROUNDUP(D46/C46*100,2)</f>
        <v>84.06</v>
      </c>
      <c r="F46" s="34">
        <v>2352</v>
      </c>
      <c r="G46" s="34">
        <v>1974</v>
      </c>
      <c r="H46" s="18">
        <f t="shared" si="8"/>
        <v>83.93</v>
      </c>
      <c r="I46" s="34">
        <v>2341</v>
      </c>
      <c r="J46" s="34">
        <v>1963</v>
      </c>
      <c r="K46" s="18">
        <f aca="true" t="shared" si="10" ref="K46:K77">J46/I46*100</f>
        <v>83.85305425032038</v>
      </c>
      <c r="L46" s="35">
        <v>2341</v>
      </c>
      <c r="M46" s="34">
        <v>1963</v>
      </c>
      <c r="N46" s="17">
        <f aca="true" t="shared" si="11" ref="N46:N77">M46/L46*100</f>
        <v>83.85305425032038</v>
      </c>
      <c r="O46" s="34">
        <v>2300</v>
      </c>
      <c r="P46" s="34">
        <v>1834</v>
      </c>
      <c r="Q46" s="18">
        <f aca="true" t="shared" si="12" ref="Q46:Q77">ROUND(P46/O46*100,2)</f>
        <v>79.74</v>
      </c>
      <c r="R46" s="36">
        <f>O46</f>
        <v>2300</v>
      </c>
      <c r="S46" s="34">
        <v>1834</v>
      </c>
      <c r="T46" s="18">
        <f aca="true" t="shared" si="13" ref="T46:T77">ROUND(S46/R46*100,2)</f>
        <v>79.74</v>
      </c>
      <c r="U46" s="32">
        <v>27</v>
      </c>
    </row>
    <row r="47" spans="1:21" s="38" customFormat="1" ht="13.5">
      <c r="A47" s="28">
        <f aca="true" t="shared" si="14" ref="A47:A53">A46+1</f>
        <v>28</v>
      </c>
      <c r="B47" s="33" t="s">
        <v>53</v>
      </c>
      <c r="C47" s="34">
        <v>5821</v>
      </c>
      <c r="D47" s="34">
        <v>4698</v>
      </c>
      <c r="E47" s="18">
        <f t="shared" si="9"/>
        <v>80.71000000000001</v>
      </c>
      <c r="F47" s="34">
        <v>5821</v>
      </c>
      <c r="G47" s="34">
        <v>4699</v>
      </c>
      <c r="H47" s="18">
        <f t="shared" si="8"/>
        <v>80.73</v>
      </c>
      <c r="I47" s="34">
        <v>5880</v>
      </c>
      <c r="J47" s="34">
        <v>4552</v>
      </c>
      <c r="K47" s="18">
        <f t="shared" si="10"/>
        <v>77.41496598639456</v>
      </c>
      <c r="L47" s="35">
        <v>5880</v>
      </c>
      <c r="M47" s="34">
        <v>4556</v>
      </c>
      <c r="N47" s="17">
        <f t="shared" si="11"/>
        <v>77.48299319727892</v>
      </c>
      <c r="O47" s="34">
        <v>5943</v>
      </c>
      <c r="P47" s="34">
        <v>4204</v>
      </c>
      <c r="Q47" s="18">
        <f t="shared" si="12"/>
        <v>70.74</v>
      </c>
      <c r="R47" s="36">
        <v>5943</v>
      </c>
      <c r="S47" s="34">
        <v>4205</v>
      </c>
      <c r="T47" s="18">
        <f t="shared" si="13"/>
        <v>70.76</v>
      </c>
      <c r="U47" s="32">
        <f aca="true" t="shared" si="15" ref="U47:U53">U46+1</f>
        <v>28</v>
      </c>
    </row>
    <row r="48" spans="1:21" s="38" customFormat="1" ht="13.5">
      <c r="A48" s="28">
        <f t="shared" si="14"/>
        <v>29</v>
      </c>
      <c r="B48" s="33" t="s">
        <v>54</v>
      </c>
      <c r="C48" s="34">
        <v>1837</v>
      </c>
      <c r="D48" s="34">
        <v>1559</v>
      </c>
      <c r="E48" s="18">
        <f t="shared" si="9"/>
        <v>84.87</v>
      </c>
      <c r="F48" s="34">
        <v>1837</v>
      </c>
      <c r="G48" s="34">
        <v>1558</v>
      </c>
      <c r="H48" s="18">
        <f t="shared" si="8"/>
        <v>84.82000000000001</v>
      </c>
      <c r="I48" s="34">
        <v>1853</v>
      </c>
      <c r="J48" s="34">
        <v>1539</v>
      </c>
      <c r="K48" s="18">
        <f t="shared" si="10"/>
        <v>83.05450620615218</v>
      </c>
      <c r="L48" s="35">
        <v>1853</v>
      </c>
      <c r="M48" s="34">
        <v>1539</v>
      </c>
      <c r="N48" s="17">
        <f t="shared" si="11"/>
        <v>83.05450620615218</v>
      </c>
      <c r="O48" s="34">
        <v>1812</v>
      </c>
      <c r="P48" s="34">
        <v>1392</v>
      </c>
      <c r="Q48" s="18">
        <f t="shared" si="12"/>
        <v>76.82</v>
      </c>
      <c r="R48" s="36">
        <v>1812</v>
      </c>
      <c r="S48" s="34">
        <v>1392</v>
      </c>
      <c r="T48" s="18">
        <f t="shared" si="13"/>
        <v>76.82</v>
      </c>
      <c r="U48" s="32">
        <f t="shared" si="15"/>
        <v>29</v>
      </c>
    </row>
    <row r="49" spans="1:21" s="38" customFormat="1" ht="13.5">
      <c r="A49" s="28">
        <f t="shared" si="14"/>
        <v>30</v>
      </c>
      <c r="B49" s="33" t="s">
        <v>55</v>
      </c>
      <c r="C49" s="34">
        <v>3351</v>
      </c>
      <c r="D49" s="34">
        <v>2632</v>
      </c>
      <c r="E49" s="18">
        <f t="shared" si="9"/>
        <v>78.55000000000001</v>
      </c>
      <c r="F49" s="34">
        <v>3351</v>
      </c>
      <c r="G49" s="34">
        <v>2629</v>
      </c>
      <c r="H49" s="18">
        <f t="shared" si="8"/>
        <v>78.46000000000001</v>
      </c>
      <c r="I49" s="34">
        <v>3343</v>
      </c>
      <c r="J49" s="34">
        <v>2716</v>
      </c>
      <c r="K49" s="18">
        <f t="shared" si="10"/>
        <v>81.24439126533053</v>
      </c>
      <c r="L49" s="35">
        <v>3340</v>
      </c>
      <c r="M49" s="34">
        <v>2722</v>
      </c>
      <c r="N49" s="17">
        <f t="shared" si="11"/>
        <v>81.49700598802396</v>
      </c>
      <c r="O49" s="34">
        <v>3344</v>
      </c>
      <c r="P49" s="34">
        <v>2465</v>
      </c>
      <c r="Q49" s="18">
        <f t="shared" si="12"/>
        <v>73.71</v>
      </c>
      <c r="R49" s="36">
        <v>3341</v>
      </c>
      <c r="S49" s="34">
        <v>2463</v>
      </c>
      <c r="T49" s="18">
        <f t="shared" si="13"/>
        <v>73.72</v>
      </c>
      <c r="U49" s="32">
        <f t="shared" si="15"/>
        <v>30</v>
      </c>
    </row>
    <row r="50" spans="1:21" s="38" customFormat="1" ht="13.5">
      <c r="A50" s="28">
        <f t="shared" si="14"/>
        <v>31</v>
      </c>
      <c r="B50" s="33" t="s">
        <v>56</v>
      </c>
      <c r="C50" s="34">
        <v>2473</v>
      </c>
      <c r="D50" s="34">
        <v>2164</v>
      </c>
      <c r="E50" s="18">
        <f t="shared" si="9"/>
        <v>87.51</v>
      </c>
      <c r="F50" s="34">
        <v>2473</v>
      </c>
      <c r="G50" s="34">
        <v>2164</v>
      </c>
      <c r="H50" s="18">
        <f t="shared" si="8"/>
        <v>87.51</v>
      </c>
      <c r="I50" s="34">
        <v>2497</v>
      </c>
      <c r="J50" s="34">
        <v>2144</v>
      </c>
      <c r="K50" s="18">
        <f t="shared" si="10"/>
        <v>85.86303564277132</v>
      </c>
      <c r="L50" s="35">
        <v>2497</v>
      </c>
      <c r="M50" s="34">
        <v>2144</v>
      </c>
      <c r="N50" s="17">
        <f t="shared" si="11"/>
        <v>85.86303564277132</v>
      </c>
      <c r="O50" s="34">
        <v>2483</v>
      </c>
      <c r="P50" s="34">
        <v>2077</v>
      </c>
      <c r="Q50" s="18">
        <f t="shared" si="12"/>
        <v>83.65</v>
      </c>
      <c r="R50" s="36">
        <v>2483</v>
      </c>
      <c r="S50" s="34">
        <v>2078</v>
      </c>
      <c r="T50" s="18">
        <f t="shared" si="13"/>
        <v>83.69</v>
      </c>
      <c r="U50" s="32">
        <f t="shared" si="15"/>
        <v>31</v>
      </c>
    </row>
    <row r="51" spans="1:21" s="38" customFormat="1" ht="13.5">
      <c r="A51" s="28">
        <f t="shared" si="14"/>
        <v>32</v>
      </c>
      <c r="B51" s="33" t="s">
        <v>57</v>
      </c>
      <c r="C51" s="34">
        <v>3614</v>
      </c>
      <c r="D51" s="34">
        <v>2970</v>
      </c>
      <c r="E51" s="18">
        <f t="shared" si="9"/>
        <v>82.19000000000001</v>
      </c>
      <c r="F51" s="34">
        <v>3614</v>
      </c>
      <c r="G51" s="34">
        <v>2970</v>
      </c>
      <c r="H51" s="18">
        <f t="shared" si="8"/>
        <v>82.19000000000001</v>
      </c>
      <c r="I51" s="34">
        <v>3615</v>
      </c>
      <c r="J51" s="34">
        <v>2932</v>
      </c>
      <c r="K51" s="18">
        <f t="shared" si="10"/>
        <v>81.10650069156293</v>
      </c>
      <c r="L51" s="35">
        <v>3614</v>
      </c>
      <c r="M51" s="34">
        <v>2933</v>
      </c>
      <c r="N51" s="17">
        <f t="shared" si="11"/>
        <v>81.15661317100165</v>
      </c>
      <c r="O51" s="34">
        <v>3601</v>
      </c>
      <c r="P51" s="34">
        <v>2729</v>
      </c>
      <c r="Q51" s="18">
        <f t="shared" si="12"/>
        <v>75.78</v>
      </c>
      <c r="R51" s="36">
        <v>3601</v>
      </c>
      <c r="S51" s="34">
        <v>2729</v>
      </c>
      <c r="T51" s="18">
        <f t="shared" si="13"/>
        <v>75.78</v>
      </c>
      <c r="U51" s="32">
        <f t="shared" si="15"/>
        <v>32</v>
      </c>
    </row>
    <row r="52" spans="1:21" s="38" customFormat="1" ht="13.5">
      <c r="A52" s="28">
        <f t="shared" si="14"/>
        <v>33</v>
      </c>
      <c r="B52" s="33" t="s">
        <v>58</v>
      </c>
      <c r="C52" s="34">
        <v>2164</v>
      </c>
      <c r="D52" s="34">
        <v>1786</v>
      </c>
      <c r="E52" s="18">
        <f t="shared" si="9"/>
        <v>82.54</v>
      </c>
      <c r="F52" s="34">
        <v>2164</v>
      </c>
      <c r="G52" s="34">
        <v>1786</v>
      </c>
      <c r="H52" s="18">
        <f t="shared" si="8"/>
        <v>82.54</v>
      </c>
      <c r="I52" s="34">
        <v>2165</v>
      </c>
      <c r="J52" s="34">
        <v>1807</v>
      </c>
      <c r="K52" s="18">
        <f t="shared" si="10"/>
        <v>83.46420323325636</v>
      </c>
      <c r="L52" s="35">
        <v>2165</v>
      </c>
      <c r="M52" s="34">
        <v>1807</v>
      </c>
      <c r="N52" s="17">
        <f t="shared" si="11"/>
        <v>83.46420323325636</v>
      </c>
      <c r="O52" s="34">
        <v>2181</v>
      </c>
      <c r="P52" s="34">
        <v>1662</v>
      </c>
      <c r="Q52" s="18">
        <f t="shared" si="12"/>
        <v>76.2</v>
      </c>
      <c r="R52" s="36">
        <v>2181</v>
      </c>
      <c r="S52" s="34">
        <v>1661</v>
      </c>
      <c r="T52" s="18">
        <f t="shared" si="13"/>
        <v>76.16</v>
      </c>
      <c r="U52" s="32">
        <f t="shared" si="15"/>
        <v>33</v>
      </c>
    </row>
    <row r="53" spans="1:21" s="38" customFormat="1" ht="13.5">
      <c r="A53" s="28">
        <f t="shared" si="14"/>
        <v>34</v>
      </c>
      <c r="B53" s="33" t="s">
        <v>59</v>
      </c>
      <c r="C53" s="34">
        <v>8046</v>
      </c>
      <c r="D53" s="34">
        <v>7091</v>
      </c>
      <c r="E53" s="18">
        <f t="shared" si="9"/>
        <v>88.14</v>
      </c>
      <c r="F53" s="34">
        <v>8046</v>
      </c>
      <c r="G53" s="34">
        <v>7088</v>
      </c>
      <c r="H53" s="18">
        <f t="shared" si="8"/>
        <v>88.10000000000001</v>
      </c>
      <c r="I53" s="34">
        <v>8010</v>
      </c>
      <c r="J53" s="34">
        <v>6410</v>
      </c>
      <c r="K53" s="18">
        <f t="shared" si="10"/>
        <v>80.02496878901373</v>
      </c>
      <c r="L53" s="35">
        <v>8009</v>
      </c>
      <c r="M53" s="34">
        <v>6411</v>
      </c>
      <c r="N53" s="17">
        <f t="shared" si="11"/>
        <v>80.04744662254963</v>
      </c>
      <c r="O53" s="34">
        <v>7942</v>
      </c>
      <c r="P53" s="34">
        <v>5755</v>
      </c>
      <c r="Q53" s="18">
        <f t="shared" si="12"/>
        <v>72.46</v>
      </c>
      <c r="R53" s="36">
        <v>7941</v>
      </c>
      <c r="S53" s="34">
        <v>5755</v>
      </c>
      <c r="T53" s="18">
        <f t="shared" si="13"/>
        <v>72.47</v>
      </c>
      <c r="U53" s="32">
        <f t="shared" si="15"/>
        <v>34</v>
      </c>
    </row>
    <row r="54" spans="1:21" s="43" customFormat="1" ht="13.5">
      <c r="A54" s="39" t="s">
        <v>42</v>
      </c>
      <c r="B54" s="27" t="s">
        <v>60</v>
      </c>
      <c r="C54" s="40">
        <f>SUM(C55:C62)</f>
        <v>45082</v>
      </c>
      <c r="D54" s="40">
        <f>SUM(D55:D62)</f>
        <v>37632</v>
      </c>
      <c r="E54" s="41">
        <f t="shared" si="9"/>
        <v>83.48</v>
      </c>
      <c r="F54" s="40">
        <f>SUM(F55:F62)</f>
        <v>45082</v>
      </c>
      <c r="G54" s="40">
        <f>SUM(G55:G62)</f>
        <v>37630</v>
      </c>
      <c r="H54" s="17">
        <f t="shared" si="8"/>
        <v>83.48</v>
      </c>
      <c r="I54" s="40">
        <f>SUM(I55:I62)</f>
        <v>45555</v>
      </c>
      <c r="J54" s="40">
        <f>SUM(J55:J62)</f>
        <v>37044</v>
      </c>
      <c r="K54" s="17">
        <f t="shared" si="10"/>
        <v>81.31708923279552</v>
      </c>
      <c r="L54" s="40">
        <f>SUM(L55:L62)</f>
        <v>45549</v>
      </c>
      <c r="M54" s="40">
        <f>SUM(M55:M62)</f>
        <v>37053</v>
      </c>
      <c r="N54" s="17">
        <f t="shared" si="11"/>
        <v>81.34755977079628</v>
      </c>
      <c r="O54" s="40">
        <f>SUM(O55:O62)</f>
        <v>45433</v>
      </c>
      <c r="P54" s="40">
        <f>SUM(P55:P62)</f>
        <v>32062</v>
      </c>
      <c r="Q54" s="17">
        <f t="shared" si="12"/>
        <v>70.57</v>
      </c>
      <c r="R54" s="40">
        <f>SUM(R55:R62)</f>
        <v>45424</v>
      </c>
      <c r="S54" s="40">
        <f>SUM(S55:S62)</f>
        <v>32061</v>
      </c>
      <c r="T54" s="17">
        <f t="shared" si="13"/>
        <v>70.58</v>
      </c>
      <c r="U54" s="42" t="s">
        <v>42</v>
      </c>
    </row>
    <row r="55" spans="1:21" s="38" customFormat="1" ht="13.5">
      <c r="A55" s="28">
        <v>35</v>
      </c>
      <c r="B55" s="33" t="s">
        <v>61</v>
      </c>
      <c r="C55" s="34">
        <v>8410</v>
      </c>
      <c r="D55" s="34">
        <v>6623</v>
      </c>
      <c r="E55" s="18">
        <f t="shared" si="9"/>
        <v>78.76</v>
      </c>
      <c r="F55" s="34">
        <v>8410</v>
      </c>
      <c r="G55" s="34">
        <v>6620</v>
      </c>
      <c r="H55" s="18">
        <f t="shared" si="8"/>
        <v>78.72</v>
      </c>
      <c r="I55" s="34">
        <v>8490</v>
      </c>
      <c r="J55" s="34">
        <v>6961</v>
      </c>
      <c r="K55" s="18">
        <f t="shared" si="10"/>
        <v>81.99057714958775</v>
      </c>
      <c r="L55" s="35">
        <v>8490</v>
      </c>
      <c r="M55" s="34">
        <v>6966</v>
      </c>
      <c r="N55" s="17">
        <f t="shared" si="11"/>
        <v>82.04946996466431</v>
      </c>
      <c r="O55" s="34">
        <v>8417</v>
      </c>
      <c r="P55" s="34">
        <v>5321</v>
      </c>
      <c r="Q55" s="18">
        <f t="shared" si="12"/>
        <v>63.22</v>
      </c>
      <c r="R55" s="36">
        <v>8416</v>
      </c>
      <c r="S55" s="34">
        <v>5321</v>
      </c>
      <c r="T55" s="18">
        <f t="shared" si="13"/>
        <v>63.22</v>
      </c>
      <c r="U55" s="32">
        <v>35</v>
      </c>
    </row>
    <row r="56" spans="1:21" s="38" customFormat="1" ht="13.5">
      <c r="A56" s="28">
        <f aca="true" t="shared" si="16" ref="A56:A62">A55+1</f>
        <v>36</v>
      </c>
      <c r="B56" s="33" t="s">
        <v>62</v>
      </c>
      <c r="C56" s="34">
        <v>14435</v>
      </c>
      <c r="D56" s="34">
        <v>11885</v>
      </c>
      <c r="E56" s="18">
        <f t="shared" si="9"/>
        <v>82.34</v>
      </c>
      <c r="F56" s="34">
        <v>14435</v>
      </c>
      <c r="G56" s="34">
        <v>11886</v>
      </c>
      <c r="H56" s="18">
        <f t="shared" si="8"/>
        <v>82.35000000000001</v>
      </c>
      <c r="I56" s="34">
        <v>14724</v>
      </c>
      <c r="J56" s="34">
        <v>11502</v>
      </c>
      <c r="K56" s="18">
        <f t="shared" si="10"/>
        <v>78.11735941320293</v>
      </c>
      <c r="L56" s="35">
        <v>14722</v>
      </c>
      <c r="M56" s="34">
        <v>11505</v>
      </c>
      <c r="N56" s="17">
        <f t="shared" si="11"/>
        <v>78.14834940904768</v>
      </c>
      <c r="O56" s="34">
        <v>14838</v>
      </c>
      <c r="P56" s="34">
        <v>10050</v>
      </c>
      <c r="Q56" s="18">
        <f t="shared" si="12"/>
        <v>67.73</v>
      </c>
      <c r="R56" s="36">
        <v>14836</v>
      </c>
      <c r="S56" s="34">
        <v>10051</v>
      </c>
      <c r="T56" s="18">
        <f t="shared" si="13"/>
        <v>67.75</v>
      </c>
      <c r="U56" s="32">
        <f aca="true" t="shared" si="17" ref="U56:U62">U55+1</f>
        <v>36</v>
      </c>
    </row>
    <row r="57" spans="1:21" s="38" customFormat="1" ht="13.5">
      <c r="A57" s="28">
        <f t="shared" si="16"/>
        <v>37</v>
      </c>
      <c r="B57" s="33" t="s">
        <v>63</v>
      </c>
      <c r="C57" s="34">
        <v>2262</v>
      </c>
      <c r="D57" s="34">
        <v>2030</v>
      </c>
      <c r="E57" s="18">
        <f t="shared" si="9"/>
        <v>89.75</v>
      </c>
      <c r="F57" s="34">
        <v>2262</v>
      </c>
      <c r="G57" s="34">
        <v>2030</v>
      </c>
      <c r="H57" s="18">
        <f t="shared" si="8"/>
        <v>89.75</v>
      </c>
      <c r="I57" s="34">
        <v>2262</v>
      </c>
      <c r="J57" s="34">
        <v>1991</v>
      </c>
      <c r="K57" s="18">
        <f t="shared" si="10"/>
        <v>88.01945181255526</v>
      </c>
      <c r="L57" s="35">
        <v>2262</v>
      </c>
      <c r="M57" s="34">
        <v>1991</v>
      </c>
      <c r="N57" s="17">
        <f t="shared" si="11"/>
        <v>88.01945181255526</v>
      </c>
      <c r="O57" s="34">
        <v>2256</v>
      </c>
      <c r="P57" s="34">
        <v>1848</v>
      </c>
      <c r="Q57" s="18">
        <f t="shared" si="12"/>
        <v>81.91</v>
      </c>
      <c r="R57" s="36">
        <v>2256</v>
      </c>
      <c r="S57" s="34">
        <v>1849</v>
      </c>
      <c r="T57" s="18">
        <f t="shared" si="13"/>
        <v>81.96</v>
      </c>
      <c r="U57" s="32">
        <f t="shared" si="17"/>
        <v>37</v>
      </c>
    </row>
    <row r="58" spans="1:21" s="38" customFormat="1" ht="13.5">
      <c r="A58" s="28">
        <f t="shared" si="16"/>
        <v>38</v>
      </c>
      <c r="B58" s="33" t="s">
        <v>64</v>
      </c>
      <c r="C58" s="34">
        <v>5917</v>
      </c>
      <c r="D58" s="34">
        <v>5060</v>
      </c>
      <c r="E58" s="18">
        <f t="shared" si="9"/>
        <v>85.52000000000001</v>
      </c>
      <c r="F58" s="34">
        <v>5917</v>
      </c>
      <c r="G58" s="34">
        <v>5060</v>
      </c>
      <c r="H58" s="18">
        <f t="shared" si="8"/>
        <v>85.52000000000001</v>
      </c>
      <c r="I58" s="34">
        <v>5942</v>
      </c>
      <c r="J58" s="34">
        <v>4966</v>
      </c>
      <c r="K58" s="18">
        <f t="shared" si="10"/>
        <v>83.57455402221474</v>
      </c>
      <c r="L58" s="35">
        <v>5942</v>
      </c>
      <c r="M58" s="34">
        <v>4967</v>
      </c>
      <c r="N58" s="17">
        <f t="shared" si="11"/>
        <v>83.59138337260181</v>
      </c>
      <c r="O58" s="34">
        <v>5876</v>
      </c>
      <c r="P58" s="34">
        <v>4503</v>
      </c>
      <c r="Q58" s="18">
        <f t="shared" si="12"/>
        <v>76.63</v>
      </c>
      <c r="R58" s="36">
        <v>5875</v>
      </c>
      <c r="S58" s="34">
        <v>4503</v>
      </c>
      <c r="T58" s="18">
        <f t="shared" si="13"/>
        <v>76.65</v>
      </c>
      <c r="U58" s="32">
        <f t="shared" si="17"/>
        <v>38</v>
      </c>
    </row>
    <row r="59" spans="1:21" s="38" customFormat="1" ht="13.5">
      <c r="A59" s="28">
        <f t="shared" si="16"/>
        <v>39</v>
      </c>
      <c r="B59" s="33" t="s">
        <v>65</v>
      </c>
      <c r="C59" s="34">
        <v>3148</v>
      </c>
      <c r="D59" s="34">
        <v>2757</v>
      </c>
      <c r="E59" s="18">
        <f t="shared" si="9"/>
        <v>87.58</v>
      </c>
      <c r="F59" s="34">
        <v>3148</v>
      </c>
      <c r="G59" s="34">
        <v>2757</v>
      </c>
      <c r="H59" s="18">
        <f t="shared" si="8"/>
        <v>87.58</v>
      </c>
      <c r="I59" s="34">
        <v>3141</v>
      </c>
      <c r="J59" s="34">
        <v>2638</v>
      </c>
      <c r="K59" s="18">
        <f t="shared" si="10"/>
        <v>83.9859917223814</v>
      </c>
      <c r="L59" s="35">
        <v>3141</v>
      </c>
      <c r="M59" s="34">
        <v>2638</v>
      </c>
      <c r="N59" s="17">
        <f t="shared" si="11"/>
        <v>83.9859917223814</v>
      </c>
      <c r="O59" s="34">
        <v>3118</v>
      </c>
      <c r="P59" s="34">
        <v>2445</v>
      </c>
      <c r="Q59" s="18">
        <f t="shared" si="12"/>
        <v>78.42</v>
      </c>
      <c r="R59" s="36">
        <v>3118</v>
      </c>
      <c r="S59" s="34">
        <v>2445</v>
      </c>
      <c r="T59" s="18">
        <f t="shared" si="13"/>
        <v>78.42</v>
      </c>
      <c r="U59" s="32">
        <f t="shared" si="17"/>
        <v>39</v>
      </c>
    </row>
    <row r="60" spans="1:21" s="38" customFormat="1" ht="13.5">
      <c r="A60" s="28">
        <f t="shared" si="16"/>
        <v>40</v>
      </c>
      <c r="B60" s="33" t="s">
        <v>66</v>
      </c>
      <c r="C60" s="34">
        <v>4921</v>
      </c>
      <c r="D60" s="34">
        <v>4313</v>
      </c>
      <c r="E60" s="18">
        <f t="shared" si="9"/>
        <v>87.65</v>
      </c>
      <c r="F60" s="34">
        <v>4921</v>
      </c>
      <c r="G60" s="34">
        <v>4314</v>
      </c>
      <c r="H60" s="18">
        <f t="shared" si="8"/>
        <v>87.67</v>
      </c>
      <c r="I60" s="34">
        <v>4963</v>
      </c>
      <c r="J60" s="34">
        <v>4035</v>
      </c>
      <c r="K60" s="18">
        <f t="shared" si="10"/>
        <v>81.30163207737256</v>
      </c>
      <c r="L60" s="35">
        <v>4960</v>
      </c>
      <c r="M60" s="34">
        <v>4035</v>
      </c>
      <c r="N60" s="17">
        <f t="shared" si="11"/>
        <v>81.3508064516129</v>
      </c>
      <c r="O60" s="34">
        <v>4943</v>
      </c>
      <c r="P60" s="34">
        <v>3461</v>
      </c>
      <c r="Q60" s="18">
        <f t="shared" si="12"/>
        <v>70.02</v>
      </c>
      <c r="R60" s="36">
        <v>4939</v>
      </c>
      <c r="S60" s="34">
        <v>3459</v>
      </c>
      <c r="T60" s="18">
        <f t="shared" si="13"/>
        <v>70.03</v>
      </c>
      <c r="U60" s="32">
        <f t="shared" si="17"/>
        <v>40</v>
      </c>
    </row>
    <row r="61" spans="1:21" s="38" customFormat="1" ht="13.5">
      <c r="A61" s="28">
        <f t="shared" si="16"/>
        <v>41</v>
      </c>
      <c r="B61" s="33" t="s">
        <v>67</v>
      </c>
      <c r="C61" s="34">
        <v>2181</v>
      </c>
      <c r="D61" s="34">
        <v>1903</v>
      </c>
      <c r="E61" s="18">
        <f t="shared" si="9"/>
        <v>87.26</v>
      </c>
      <c r="F61" s="34">
        <v>2181</v>
      </c>
      <c r="G61" s="34">
        <v>1903</v>
      </c>
      <c r="H61" s="18">
        <f t="shared" si="8"/>
        <v>87.26</v>
      </c>
      <c r="I61" s="34">
        <v>2182</v>
      </c>
      <c r="J61" s="34">
        <v>1864</v>
      </c>
      <c r="K61" s="18">
        <f t="shared" si="10"/>
        <v>85.4262144821265</v>
      </c>
      <c r="L61" s="35">
        <v>2182</v>
      </c>
      <c r="M61" s="34">
        <v>1864</v>
      </c>
      <c r="N61" s="17">
        <f t="shared" si="11"/>
        <v>85.4262144821265</v>
      </c>
      <c r="O61" s="34">
        <v>2175</v>
      </c>
      <c r="P61" s="34">
        <v>1721</v>
      </c>
      <c r="Q61" s="18">
        <f t="shared" si="12"/>
        <v>79.13</v>
      </c>
      <c r="R61" s="36">
        <v>2175</v>
      </c>
      <c r="S61" s="34">
        <v>1721</v>
      </c>
      <c r="T61" s="18">
        <f t="shared" si="13"/>
        <v>79.13</v>
      </c>
      <c r="U61" s="32">
        <f t="shared" si="17"/>
        <v>41</v>
      </c>
    </row>
    <row r="62" spans="1:21" s="38" customFormat="1" ht="13.5">
      <c r="A62" s="28">
        <f t="shared" si="16"/>
        <v>42</v>
      </c>
      <c r="B62" s="33" t="s">
        <v>68</v>
      </c>
      <c r="C62" s="34">
        <v>3808</v>
      </c>
      <c r="D62" s="34">
        <v>3061</v>
      </c>
      <c r="E62" s="18">
        <f t="shared" si="9"/>
        <v>80.39</v>
      </c>
      <c r="F62" s="34">
        <v>3808</v>
      </c>
      <c r="G62" s="34">
        <v>3060</v>
      </c>
      <c r="H62" s="18">
        <f t="shared" si="8"/>
        <v>80.36</v>
      </c>
      <c r="I62" s="34">
        <v>3851</v>
      </c>
      <c r="J62" s="34">
        <v>3087</v>
      </c>
      <c r="K62" s="18">
        <f t="shared" si="10"/>
        <v>80.16099714359906</v>
      </c>
      <c r="L62" s="35">
        <v>3850</v>
      </c>
      <c r="M62" s="34">
        <v>3087</v>
      </c>
      <c r="N62" s="17">
        <f t="shared" si="11"/>
        <v>80.18181818181817</v>
      </c>
      <c r="O62" s="34">
        <v>3810</v>
      </c>
      <c r="P62" s="34">
        <v>2713</v>
      </c>
      <c r="Q62" s="18">
        <f t="shared" si="12"/>
        <v>71.21</v>
      </c>
      <c r="R62" s="36">
        <v>3809</v>
      </c>
      <c r="S62" s="34">
        <v>2712</v>
      </c>
      <c r="T62" s="18">
        <f t="shared" si="13"/>
        <v>71.2</v>
      </c>
      <c r="U62" s="32">
        <f t="shared" si="17"/>
        <v>42</v>
      </c>
    </row>
    <row r="63" spans="1:21" s="43" customFormat="1" ht="13.5">
      <c r="A63" s="39" t="s">
        <v>69</v>
      </c>
      <c r="B63" s="27" t="s">
        <v>70</v>
      </c>
      <c r="C63" s="40">
        <f>SUM(C64:C66)</f>
        <v>9511</v>
      </c>
      <c r="D63" s="40">
        <f>SUM(D64:D66)</f>
        <v>7124</v>
      </c>
      <c r="E63" s="41">
        <f t="shared" si="9"/>
        <v>74.91000000000001</v>
      </c>
      <c r="F63" s="40">
        <f>SUM(F64:F66)</f>
        <v>0</v>
      </c>
      <c r="G63" s="40">
        <f>SUM(G64:G66)</f>
        <v>0</v>
      </c>
      <c r="H63" s="41">
        <v>0</v>
      </c>
      <c r="I63" s="40">
        <f>SUM(I64:I66)</f>
        <v>9588</v>
      </c>
      <c r="J63" s="40">
        <f>SUM(J64:J66)</f>
        <v>7799</v>
      </c>
      <c r="K63" s="17">
        <f t="shared" si="10"/>
        <v>81.3412599082186</v>
      </c>
      <c r="L63" s="40">
        <f>SUM(L64:L66)</f>
        <v>9588</v>
      </c>
      <c r="M63" s="40">
        <f>SUM(M64:M66)</f>
        <v>7801</v>
      </c>
      <c r="N63" s="17">
        <f t="shared" si="11"/>
        <v>81.36211931581143</v>
      </c>
      <c r="O63" s="40">
        <f>SUM(O64:O66)</f>
        <v>9599</v>
      </c>
      <c r="P63" s="40">
        <f>SUM(P64:P66)</f>
        <v>7177</v>
      </c>
      <c r="Q63" s="17">
        <f t="shared" si="12"/>
        <v>74.77</v>
      </c>
      <c r="R63" s="40">
        <f>SUM(R64:R66)</f>
        <v>9599</v>
      </c>
      <c r="S63" s="40">
        <f>SUM(S64:S66)</f>
        <v>7181</v>
      </c>
      <c r="T63" s="17">
        <f t="shared" si="13"/>
        <v>74.81</v>
      </c>
      <c r="U63" s="42" t="s">
        <v>69</v>
      </c>
    </row>
    <row r="64" spans="1:21" s="38" customFormat="1" ht="13.5">
      <c r="A64" s="28">
        <v>43</v>
      </c>
      <c r="B64" s="33" t="s">
        <v>71</v>
      </c>
      <c r="C64" s="34">
        <v>3067</v>
      </c>
      <c r="D64" s="34">
        <v>2162</v>
      </c>
      <c r="E64" s="18">
        <f t="shared" si="9"/>
        <v>70.5</v>
      </c>
      <c r="F64" s="34">
        <v>0</v>
      </c>
      <c r="G64" s="34">
        <v>0</v>
      </c>
      <c r="H64" s="36">
        <v>0</v>
      </c>
      <c r="I64" s="34">
        <v>3090</v>
      </c>
      <c r="J64" s="34">
        <v>2478</v>
      </c>
      <c r="K64" s="18">
        <f t="shared" si="10"/>
        <v>80.19417475728156</v>
      </c>
      <c r="L64" s="35">
        <v>3090</v>
      </c>
      <c r="M64" s="34">
        <v>2478</v>
      </c>
      <c r="N64" s="17">
        <f t="shared" si="11"/>
        <v>80.19417475728156</v>
      </c>
      <c r="O64" s="34">
        <v>3091</v>
      </c>
      <c r="P64" s="34">
        <v>2180</v>
      </c>
      <c r="Q64" s="18">
        <f t="shared" si="12"/>
        <v>70.53</v>
      </c>
      <c r="R64" s="36">
        <v>3091</v>
      </c>
      <c r="S64" s="34">
        <v>2182</v>
      </c>
      <c r="T64" s="18">
        <f t="shared" si="13"/>
        <v>70.59</v>
      </c>
      <c r="U64" s="32">
        <v>43</v>
      </c>
    </row>
    <row r="65" spans="1:21" s="38" customFormat="1" ht="13.5">
      <c r="A65" s="28">
        <f>A64+1</f>
        <v>44</v>
      </c>
      <c r="B65" s="33" t="s">
        <v>72</v>
      </c>
      <c r="C65" s="34">
        <v>3994</v>
      </c>
      <c r="D65" s="34">
        <v>3001</v>
      </c>
      <c r="E65" s="18">
        <f t="shared" si="9"/>
        <v>75.14</v>
      </c>
      <c r="F65" s="34">
        <v>0</v>
      </c>
      <c r="G65" s="34">
        <v>0</v>
      </c>
      <c r="H65" s="36">
        <v>0</v>
      </c>
      <c r="I65" s="34">
        <v>4036</v>
      </c>
      <c r="J65" s="34">
        <v>3303</v>
      </c>
      <c r="K65" s="18">
        <f t="shared" si="10"/>
        <v>81.8384539147671</v>
      </c>
      <c r="L65" s="35">
        <v>4036</v>
      </c>
      <c r="M65" s="34">
        <v>3304</v>
      </c>
      <c r="N65" s="17">
        <f t="shared" si="11"/>
        <v>81.86323092170466</v>
      </c>
      <c r="O65" s="34">
        <v>4050</v>
      </c>
      <c r="P65" s="34">
        <v>3072</v>
      </c>
      <c r="Q65" s="18">
        <f t="shared" si="12"/>
        <v>75.85</v>
      </c>
      <c r="R65" s="36">
        <v>4050</v>
      </c>
      <c r="S65" s="34">
        <v>3074</v>
      </c>
      <c r="T65" s="18">
        <f t="shared" si="13"/>
        <v>75.9</v>
      </c>
      <c r="U65" s="32">
        <f>U64+1</f>
        <v>44</v>
      </c>
    </row>
    <row r="66" spans="1:21" s="38" customFormat="1" ht="13.5">
      <c r="A66" s="28">
        <f>A65+1</f>
        <v>45</v>
      </c>
      <c r="B66" s="33" t="s">
        <v>73</v>
      </c>
      <c r="C66" s="34">
        <v>2450</v>
      </c>
      <c r="D66" s="34">
        <v>1961</v>
      </c>
      <c r="E66" s="18">
        <f t="shared" si="9"/>
        <v>80.05000000000001</v>
      </c>
      <c r="F66" s="34">
        <v>0</v>
      </c>
      <c r="G66" s="34">
        <v>0</v>
      </c>
      <c r="H66" s="36">
        <v>0</v>
      </c>
      <c r="I66" s="34">
        <v>2462</v>
      </c>
      <c r="J66" s="34">
        <v>2018</v>
      </c>
      <c r="K66" s="18">
        <f t="shared" si="10"/>
        <v>81.96588139723802</v>
      </c>
      <c r="L66" s="35">
        <v>2462</v>
      </c>
      <c r="M66" s="34">
        <v>2019</v>
      </c>
      <c r="N66" s="17">
        <f t="shared" si="11"/>
        <v>82.00649878147847</v>
      </c>
      <c r="O66" s="34">
        <v>2458</v>
      </c>
      <c r="P66" s="34">
        <v>1925</v>
      </c>
      <c r="Q66" s="18">
        <f t="shared" si="12"/>
        <v>78.32</v>
      </c>
      <c r="R66" s="36">
        <v>2458</v>
      </c>
      <c r="S66" s="34">
        <v>1925</v>
      </c>
      <c r="T66" s="18">
        <f t="shared" si="13"/>
        <v>78.32</v>
      </c>
      <c r="U66" s="32">
        <f>U65+1</f>
        <v>45</v>
      </c>
    </row>
    <row r="67" spans="1:21" s="43" customFormat="1" ht="13.5">
      <c r="A67" s="39" t="s">
        <v>74</v>
      </c>
      <c r="B67" s="27" t="s">
        <v>75</v>
      </c>
      <c r="C67" s="40">
        <f>SUM(C68:C69)</f>
        <v>25313</v>
      </c>
      <c r="D67" s="40">
        <f>SUM(D68:D69)</f>
        <v>15495</v>
      </c>
      <c r="E67" s="41">
        <f t="shared" si="9"/>
        <v>61.22</v>
      </c>
      <c r="F67" s="40">
        <f>SUM(F68:F69)</f>
        <v>0</v>
      </c>
      <c r="G67" s="40">
        <f>SUM(G68:G69)</f>
        <v>0</v>
      </c>
      <c r="H67" s="41">
        <v>0</v>
      </c>
      <c r="I67" s="40">
        <f>SUM(I68:I69)</f>
        <v>25653</v>
      </c>
      <c r="J67" s="40">
        <f>SUM(J68:J69)</f>
        <v>18550</v>
      </c>
      <c r="K67" s="17">
        <f t="shared" si="10"/>
        <v>72.31123065528399</v>
      </c>
      <c r="L67" s="40">
        <f>SUM(L68:L69)</f>
        <v>25641</v>
      </c>
      <c r="M67" s="40">
        <f>SUM(M68:M69)</f>
        <v>18559</v>
      </c>
      <c r="N67" s="17">
        <f t="shared" si="11"/>
        <v>72.38017238017238</v>
      </c>
      <c r="O67" s="40">
        <f>SUM(O68:O69)</f>
        <v>25377</v>
      </c>
      <c r="P67" s="40">
        <f>SUM(P68:P69)</f>
        <v>16997</v>
      </c>
      <c r="Q67" s="17">
        <f t="shared" si="12"/>
        <v>66.98</v>
      </c>
      <c r="R67" s="40">
        <f>SUM(R68:R69)</f>
        <v>25365</v>
      </c>
      <c r="S67" s="40">
        <f>SUM(S68:S69)</f>
        <v>16998</v>
      </c>
      <c r="T67" s="17">
        <f t="shared" si="13"/>
        <v>67.01</v>
      </c>
      <c r="U67" s="42" t="s">
        <v>74</v>
      </c>
    </row>
    <row r="68" spans="1:21" s="38" customFormat="1" ht="13.5">
      <c r="A68" s="28">
        <v>46</v>
      </c>
      <c r="B68" s="33" t="s">
        <v>76</v>
      </c>
      <c r="C68" s="34">
        <v>9849</v>
      </c>
      <c r="D68" s="34">
        <v>5418</v>
      </c>
      <c r="E68" s="18">
        <f t="shared" si="9"/>
        <v>55.019999999999996</v>
      </c>
      <c r="F68" s="34">
        <v>0</v>
      </c>
      <c r="G68" s="34">
        <v>0</v>
      </c>
      <c r="H68" s="36">
        <v>0</v>
      </c>
      <c r="I68" s="34">
        <v>9908</v>
      </c>
      <c r="J68" s="34">
        <v>7047</v>
      </c>
      <c r="K68" s="18">
        <f t="shared" si="10"/>
        <v>71.12434396447316</v>
      </c>
      <c r="L68" s="35">
        <v>9903</v>
      </c>
      <c r="M68" s="34">
        <v>7051</v>
      </c>
      <c r="N68" s="17">
        <f t="shared" si="11"/>
        <v>71.20064626880743</v>
      </c>
      <c r="O68" s="34">
        <v>9882</v>
      </c>
      <c r="P68" s="34">
        <v>6474</v>
      </c>
      <c r="Q68" s="18">
        <f t="shared" si="12"/>
        <v>65.51</v>
      </c>
      <c r="R68" s="36">
        <v>9878</v>
      </c>
      <c r="S68" s="34">
        <v>6476</v>
      </c>
      <c r="T68" s="18">
        <f t="shared" si="13"/>
        <v>65.56</v>
      </c>
      <c r="U68" s="32">
        <v>46</v>
      </c>
    </row>
    <row r="69" spans="1:21" s="38" customFormat="1" ht="13.5">
      <c r="A69" s="28">
        <f>A68+1</f>
        <v>47</v>
      </c>
      <c r="B69" s="33" t="s">
        <v>77</v>
      </c>
      <c r="C69" s="34">
        <v>15464</v>
      </c>
      <c r="D69" s="34">
        <v>10077</v>
      </c>
      <c r="E69" s="18">
        <f t="shared" si="9"/>
        <v>65.17</v>
      </c>
      <c r="F69" s="34">
        <v>0</v>
      </c>
      <c r="G69" s="34">
        <v>0</v>
      </c>
      <c r="H69" s="36">
        <v>0</v>
      </c>
      <c r="I69" s="34">
        <v>15745</v>
      </c>
      <c r="J69" s="34">
        <v>11503</v>
      </c>
      <c r="K69" s="18">
        <f t="shared" si="10"/>
        <v>73.05811368688472</v>
      </c>
      <c r="L69" s="35">
        <v>15738</v>
      </c>
      <c r="M69" s="34">
        <v>11508</v>
      </c>
      <c r="N69" s="17">
        <f t="shared" si="11"/>
        <v>73.12237895539458</v>
      </c>
      <c r="O69" s="34">
        <v>15495</v>
      </c>
      <c r="P69" s="34">
        <v>10523</v>
      </c>
      <c r="Q69" s="18">
        <f t="shared" si="12"/>
        <v>67.91</v>
      </c>
      <c r="R69" s="36">
        <v>15487</v>
      </c>
      <c r="S69" s="34">
        <v>10522</v>
      </c>
      <c r="T69" s="18">
        <f t="shared" si="13"/>
        <v>67.94</v>
      </c>
      <c r="U69" s="32">
        <f>U68+1</f>
        <v>47</v>
      </c>
    </row>
    <row r="70" spans="1:21" s="43" customFormat="1" ht="13.5">
      <c r="A70" s="39" t="s">
        <v>78</v>
      </c>
      <c r="B70" s="27" t="s">
        <v>79</v>
      </c>
      <c r="C70" s="40">
        <f>SUM(C71:C75)</f>
        <v>12405</v>
      </c>
      <c r="D70" s="40">
        <f>SUM(D71:D75)</f>
        <v>9327</v>
      </c>
      <c r="E70" s="41">
        <f t="shared" si="9"/>
        <v>75.19000000000001</v>
      </c>
      <c r="F70" s="40">
        <f>SUM(F71:F75)</f>
        <v>0</v>
      </c>
      <c r="G70" s="40">
        <f>SUM(G71:G75)</f>
        <v>0</v>
      </c>
      <c r="H70" s="41">
        <v>0</v>
      </c>
      <c r="I70" s="40">
        <f>SUM(I71:I75)</f>
        <v>12396</v>
      </c>
      <c r="J70" s="40">
        <f>SUM(J71:J75)</f>
        <v>9609</v>
      </c>
      <c r="K70" s="17">
        <f t="shared" si="10"/>
        <v>77.51694094869312</v>
      </c>
      <c r="L70" s="40">
        <f>SUM(L71:L75)</f>
        <v>12390</v>
      </c>
      <c r="M70" s="40">
        <f>SUM(M71:M75)</f>
        <v>9610</v>
      </c>
      <c r="N70" s="17">
        <f t="shared" si="11"/>
        <v>77.56255044390637</v>
      </c>
      <c r="O70" s="40">
        <f>SUM(O71:O75)</f>
        <v>12310</v>
      </c>
      <c r="P70" s="40">
        <f>SUM(P71:P75)</f>
        <v>8872</v>
      </c>
      <c r="Q70" s="17">
        <f t="shared" si="12"/>
        <v>72.07</v>
      </c>
      <c r="R70" s="40">
        <f>SUM(R71:R75)</f>
        <v>12303</v>
      </c>
      <c r="S70" s="40">
        <f>SUM(S71:S75)</f>
        <v>8875</v>
      </c>
      <c r="T70" s="17">
        <f t="shared" si="13"/>
        <v>72.14</v>
      </c>
      <c r="U70" s="42" t="s">
        <v>78</v>
      </c>
    </row>
    <row r="71" spans="1:21" s="38" customFormat="1" ht="13.5">
      <c r="A71" s="28">
        <v>48</v>
      </c>
      <c r="B71" s="33" t="s">
        <v>80</v>
      </c>
      <c r="C71" s="34">
        <v>1267</v>
      </c>
      <c r="D71" s="34">
        <v>1059</v>
      </c>
      <c r="E71" s="18">
        <f t="shared" si="9"/>
        <v>83.59</v>
      </c>
      <c r="F71" s="34">
        <v>0</v>
      </c>
      <c r="G71" s="34">
        <v>0</v>
      </c>
      <c r="H71" s="36">
        <v>0</v>
      </c>
      <c r="I71" s="34">
        <v>1260</v>
      </c>
      <c r="J71" s="34">
        <v>1053</v>
      </c>
      <c r="K71" s="18">
        <f t="shared" si="10"/>
        <v>83.57142857142857</v>
      </c>
      <c r="L71" s="35">
        <v>1260</v>
      </c>
      <c r="M71" s="34">
        <v>1053</v>
      </c>
      <c r="N71" s="17">
        <f t="shared" si="11"/>
        <v>83.57142857142857</v>
      </c>
      <c r="O71" s="34">
        <v>1274</v>
      </c>
      <c r="P71" s="34">
        <v>987</v>
      </c>
      <c r="Q71" s="18">
        <f t="shared" si="12"/>
        <v>77.47</v>
      </c>
      <c r="R71" s="36">
        <f>O71</f>
        <v>1274</v>
      </c>
      <c r="S71" s="34">
        <v>987</v>
      </c>
      <c r="T71" s="18">
        <f t="shared" si="13"/>
        <v>77.47</v>
      </c>
      <c r="U71" s="32">
        <v>48</v>
      </c>
    </row>
    <row r="72" spans="1:21" s="38" customFormat="1" ht="13.5">
      <c r="A72" s="28">
        <f>A71+1</f>
        <v>49</v>
      </c>
      <c r="B72" s="33" t="s">
        <v>81</v>
      </c>
      <c r="C72" s="34">
        <v>1178</v>
      </c>
      <c r="D72" s="34">
        <v>980</v>
      </c>
      <c r="E72" s="18">
        <f t="shared" si="9"/>
        <v>83.2</v>
      </c>
      <c r="F72" s="34">
        <v>0</v>
      </c>
      <c r="G72" s="34">
        <v>0</v>
      </c>
      <c r="H72" s="36">
        <v>0</v>
      </c>
      <c r="I72" s="34">
        <v>1173</v>
      </c>
      <c r="J72" s="34">
        <v>987</v>
      </c>
      <c r="K72" s="18">
        <f t="shared" si="10"/>
        <v>84.14322250639387</v>
      </c>
      <c r="L72" s="35">
        <v>1172</v>
      </c>
      <c r="M72" s="34">
        <v>987</v>
      </c>
      <c r="N72" s="17">
        <f t="shared" si="11"/>
        <v>84.21501706484642</v>
      </c>
      <c r="O72" s="34">
        <v>1158</v>
      </c>
      <c r="P72" s="34">
        <v>936</v>
      </c>
      <c r="Q72" s="18">
        <f t="shared" si="12"/>
        <v>80.83</v>
      </c>
      <c r="R72" s="36">
        <v>1157</v>
      </c>
      <c r="S72" s="34">
        <v>935</v>
      </c>
      <c r="T72" s="18">
        <f t="shared" si="13"/>
        <v>80.81</v>
      </c>
      <c r="U72" s="32">
        <f>U71+1</f>
        <v>49</v>
      </c>
    </row>
    <row r="73" spans="1:21" s="38" customFormat="1" ht="13.5">
      <c r="A73" s="28">
        <f>A72+1</f>
        <v>50</v>
      </c>
      <c r="B73" s="33" t="s">
        <v>82</v>
      </c>
      <c r="C73" s="34">
        <v>1086</v>
      </c>
      <c r="D73" s="34">
        <v>925</v>
      </c>
      <c r="E73" s="18">
        <f t="shared" si="9"/>
        <v>85.18</v>
      </c>
      <c r="F73" s="34">
        <v>0</v>
      </c>
      <c r="G73" s="34">
        <v>0</v>
      </c>
      <c r="H73" s="36">
        <v>0</v>
      </c>
      <c r="I73" s="34">
        <v>1100</v>
      </c>
      <c r="J73" s="34">
        <v>954</v>
      </c>
      <c r="K73" s="18">
        <f t="shared" si="10"/>
        <v>86.72727272727273</v>
      </c>
      <c r="L73" s="35">
        <v>1100</v>
      </c>
      <c r="M73" s="34">
        <v>954</v>
      </c>
      <c r="N73" s="17">
        <f t="shared" si="11"/>
        <v>86.72727272727273</v>
      </c>
      <c r="O73" s="34">
        <v>1085</v>
      </c>
      <c r="P73" s="34">
        <v>913</v>
      </c>
      <c r="Q73" s="18">
        <f t="shared" si="12"/>
        <v>84.15</v>
      </c>
      <c r="R73" s="36">
        <v>1085</v>
      </c>
      <c r="S73" s="34">
        <v>913</v>
      </c>
      <c r="T73" s="18">
        <f t="shared" si="13"/>
        <v>84.15</v>
      </c>
      <c r="U73" s="32">
        <f>U72+1</f>
        <v>50</v>
      </c>
    </row>
    <row r="74" spans="1:21" s="38" customFormat="1" ht="13.5">
      <c r="A74" s="28">
        <f>A73+1</f>
        <v>51</v>
      </c>
      <c r="B74" s="33" t="s">
        <v>83</v>
      </c>
      <c r="C74" s="34">
        <v>3162</v>
      </c>
      <c r="D74" s="34">
        <v>2311</v>
      </c>
      <c r="E74" s="18">
        <f t="shared" si="9"/>
        <v>73.09</v>
      </c>
      <c r="F74" s="34">
        <v>0</v>
      </c>
      <c r="G74" s="34">
        <v>0</v>
      </c>
      <c r="H74" s="36">
        <v>0</v>
      </c>
      <c r="I74" s="34">
        <v>3141</v>
      </c>
      <c r="J74" s="34">
        <v>2366</v>
      </c>
      <c r="K74" s="18">
        <f t="shared" si="10"/>
        <v>75.32632919452404</v>
      </c>
      <c r="L74" s="35">
        <v>3141</v>
      </c>
      <c r="M74" s="34">
        <v>2366</v>
      </c>
      <c r="N74" s="17">
        <f t="shared" si="11"/>
        <v>75.32632919452404</v>
      </c>
      <c r="O74" s="34">
        <v>3153</v>
      </c>
      <c r="P74" s="34">
        <v>2079</v>
      </c>
      <c r="Q74" s="18">
        <f t="shared" si="12"/>
        <v>65.94</v>
      </c>
      <c r="R74" s="36">
        <v>3153</v>
      </c>
      <c r="S74" s="34">
        <v>2079</v>
      </c>
      <c r="T74" s="18">
        <f t="shared" si="13"/>
        <v>65.94</v>
      </c>
      <c r="U74" s="32">
        <f>U73+1</f>
        <v>51</v>
      </c>
    </row>
    <row r="75" spans="1:21" s="38" customFormat="1" ht="13.5">
      <c r="A75" s="28">
        <f>A74+1</f>
        <v>52</v>
      </c>
      <c r="B75" s="33" t="s">
        <v>84</v>
      </c>
      <c r="C75" s="34">
        <v>5712</v>
      </c>
      <c r="D75" s="34">
        <v>4052</v>
      </c>
      <c r="E75" s="18">
        <f t="shared" si="9"/>
        <v>70.94000000000001</v>
      </c>
      <c r="F75" s="34">
        <v>0</v>
      </c>
      <c r="G75" s="34">
        <v>0</v>
      </c>
      <c r="H75" s="36">
        <v>0</v>
      </c>
      <c r="I75" s="34">
        <v>5722</v>
      </c>
      <c r="J75" s="34">
        <v>4249</v>
      </c>
      <c r="K75" s="18">
        <f t="shared" si="10"/>
        <v>74.25725270884305</v>
      </c>
      <c r="L75" s="35">
        <v>5717</v>
      </c>
      <c r="M75" s="34">
        <v>4250</v>
      </c>
      <c r="N75" s="17">
        <f t="shared" si="11"/>
        <v>74.33968864789226</v>
      </c>
      <c r="O75" s="34">
        <v>5640</v>
      </c>
      <c r="P75" s="34">
        <v>3957</v>
      </c>
      <c r="Q75" s="18">
        <f t="shared" si="12"/>
        <v>70.16</v>
      </c>
      <c r="R75" s="36">
        <v>5634</v>
      </c>
      <c r="S75" s="34">
        <v>3961</v>
      </c>
      <c r="T75" s="18">
        <f t="shared" si="13"/>
        <v>70.31</v>
      </c>
      <c r="U75" s="32">
        <f>U74+1</f>
        <v>52</v>
      </c>
    </row>
    <row r="76" spans="1:21" s="43" customFormat="1" ht="13.5">
      <c r="A76" s="39" t="s">
        <v>85</v>
      </c>
      <c r="B76" s="27" t="s">
        <v>86</v>
      </c>
      <c r="C76" s="40">
        <f>SUM(C77:C80)</f>
        <v>15448</v>
      </c>
      <c r="D76" s="40">
        <f>SUM(D77:D80)</f>
        <v>11549</v>
      </c>
      <c r="E76" s="41">
        <f t="shared" si="9"/>
        <v>74.77000000000001</v>
      </c>
      <c r="F76" s="40">
        <f>SUM(F77:F80)</f>
        <v>0</v>
      </c>
      <c r="G76" s="40">
        <f>SUM(G77:G80)</f>
        <v>0</v>
      </c>
      <c r="H76" s="16">
        <v>0</v>
      </c>
      <c r="I76" s="40">
        <f>SUM(I77:I80)</f>
        <v>15562</v>
      </c>
      <c r="J76" s="40">
        <f>SUM(J77:J80)</f>
        <v>13009</v>
      </c>
      <c r="K76" s="17">
        <f t="shared" si="10"/>
        <v>83.59465364349056</v>
      </c>
      <c r="L76" s="40">
        <f>SUM(L77:L80)</f>
        <v>15555</v>
      </c>
      <c r="M76" s="40">
        <f>SUM(M77:M80)</f>
        <v>13012</v>
      </c>
      <c r="N76" s="17">
        <f t="shared" si="11"/>
        <v>83.65155898424945</v>
      </c>
      <c r="O76" s="40">
        <f>SUM(O77:O80)</f>
        <v>15462</v>
      </c>
      <c r="P76" s="40">
        <f>SUM(P77:P80)</f>
        <v>11896</v>
      </c>
      <c r="Q76" s="17">
        <f t="shared" si="12"/>
        <v>76.94</v>
      </c>
      <c r="R76" s="40">
        <f>SUM(R77:R80)</f>
        <v>15452</v>
      </c>
      <c r="S76" s="40">
        <f>SUM(S77:S80)</f>
        <v>11892</v>
      </c>
      <c r="T76" s="17">
        <f t="shared" si="13"/>
        <v>76.96</v>
      </c>
      <c r="U76" s="42" t="s">
        <v>85</v>
      </c>
    </row>
    <row r="77" spans="1:21" s="38" customFormat="1" ht="13.5">
      <c r="A77" s="28">
        <v>53</v>
      </c>
      <c r="B77" s="33" t="s">
        <v>87</v>
      </c>
      <c r="C77" s="34">
        <v>4416</v>
      </c>
      <c r="D77" s="34">
        <v>3144</v>
      </c>
      <c r="E77" s="18">
        <f t="shared" si="9"/>
        <v>71.2</v>
      </c>
      <c r="F77" s="34">
        <v>0</v>
      </c>
      <c r="G77" s="34">
        <v>0</v>
      </c>
      <c r="H77" s="36">
        <v>0</v>
      </c>
      <c r="I77" s="34">
        <v>4506</v>
      </c>
      <c r="J77" s="34">
        <v>3792</v>
      </c>
      <c r="K77" s="18">
        <f t="shared" si="10"/>
        <v>84.15446071904128</v>
      </c>
      <c r="L77" s="35">
        <v>4504</v>
      </c>
      <c r="M77" s="34">
        <v>3792</v>
      </c>
      <c r="N77" s="17">
        <f t="shared" si="11"/>
        <v>84.19182948490231</v>
      </c>
      <c r="O77" s="34">
        <v>4514</v>
      </c>
      <c r="P77" s="34">
        <v>3494</v>
      </c>
      <c r="Q77" s="18">
        <f t="shared" si="12"/>
        <v>77.4</v>
      </c>
      <c r="R77" s="36">
        <v>4509</v>
      </c>
      <c r="S77" s="34">
        <v>3491</v>
      </c>
      <c r="T77" s="18">
        <f t="shared" si="13"/>
        <v>77.42</v>
      </c>
      <c r="U77" s="32">
        <v>53</v>
      </c>
    </row>
    <row r="78" spans="1:21" s="38" customFormat="1" ht="13.5">
      <c r="A78" s="28">
        <f>A77+1</f>
        <v>54</v>
      </c>
      <c r="B78" s="33" t="s">
        <v>88</v>
      </c>
      <c r="C78" s="34">
        <v>3320</v>
      </c>
      <c r="D78" s="34">
        <v>2476</v>
      </c>
      <c r="E78" s="18">
        <f aca="true" t="shared" si="18" ref="E78:E83">ROUNDUP(D78/C78*100,2)</f>
        <v>74.58</v>
      </c>
      <c r="F78" s="34">
        <v>0</v>
      </c>
      <c r="G78" s="34">
        <v>0</v>
      </c>
      <c r="H78" s="36">
        <v>0</v>
      </c>
      <c r="I78" s="34">
        <v>3339</v>
      </c>
      <c r="J78" s="34">
        <v>2803</v>
      </c>
      <c r="K78" s="18">
        <f aca="true" t="shared" si="19" ref="K78:K83">J78/I78*100</f>
        <v>83.94728960766696</v>
      </c>
      <c r="L78" s="35">
        <v>3337</v>
      </c>
      <c r="M78" s="34">
        <v>2804</v>
      </c>
      <c r="N78" s="17">
        <f aca="true" t="shared" si="20" ref="N78:N83">M78/L78*100</f>
        <v>84.02756967335931</v>
      </c>
      <c r="O78" s="34">
        <v>3333</v>
      </c>
      <c r="P78" s="34">
        <v>2633</v>
      </c>
      <c r="Q78" s="18">
        <f aca="true" t="shared" si="21" ref="Q78:Q83">ROUND(P78/O78*100,2)</f>
        <v>79</v>
      </c>
      <c r="R78" s="36">
        <v>3331</v>
      </c>
      <c r="S78" s="34">
        <v>2632</v>
      </c>
      <c r="T78" s="18">
        <f aca="true" t="shared" si="22" ref="T78:T83">ROUND(S78/R78*100,2)</f>
        <v>79.02</v>
      </c>
      <c r="U78" s="32">
        <f>U77+1</f>
        <v>54</v>
      </c>
    </row>
    <row r="79" spans="1:21" s="38" customFormat="1" ht="13.5">
      <c r="A79" s="28">
        <f>A78+1</f>
        <v>55</v>
      </c>
      <c r="B79" s="33" t="s">
        <v>89</v>
      </c>
      <c r="C79" s="34">
        <v>4709</v>
      </c>
      <c r="D79" s="34">
        <v>3686</v>
      </c>
      <c r="E79" s="18">
        <f t="shared" si="18"/>
        <v>78.28</v>
      </c>
      <c r="F79" s="34">
        <v>0</v>
      </c>
      <c r="G79" s="34">
        <v>0</v>
      </c>
      <c r="H79" s="36">
        <v>0</v>
      </c>
      <c r="I79" s="34">
        <v>4706</v>
      </c>
      <c r="J79" s="34">
        <v>3944</v>
      </c>
      <c r="K79" s="18">
        <f t="shared" si="19"/>
        <v>83.80790480237994</v>
      </c>
      <c r="L79" s="35">
        <v>4703</v>
      </c>
      <c r="M79" s="34">
        <v>3945</v>
      </c>
      <c r="N79" s="17">
        <f t="shared" si="20"/>
        <v>83.8826281097172</v>
      </c>
      <c r="O79" s="34">
        <v>4635</v>
      </c>
      <c r="P79" s="34">
        <v>3487</v>
      </c>
      <c r="Q79" s="18">
        <f t="shared" si="21"/>
        <v>75.23</v>
      </c>
      <c r="R79" s="36">
        <v>4632</v>
      </c>
      <c r="S79" s="34">
        <v>3487</v>
      </c>
      <c r="T79" s="18">
        <f t="shared" si="22"/>
        <v>75.28</v>
      </c>
      <c r="U79" s="32">
        <f>U78+1</f>
        <v>55</v>
      </c>
    </row>
    <row r="80" spans="1:21" s="38" customFormat="1" ht="13.5">
      <c r="A80" s="28">
        <f>A79+1</f>
        <v>56</v>
      </c>
      <c r="B80" s="33" t="s">
        <v>90</v>
      </c>
      <c r="C80" s="34">
        <v>3003</v>
      </c>
      <c r="D80" s="34">
        <v>2243</v>
      </c>
      <c r="E80" s="18">
        <f t="shared" si="18"/>
        <v>74.7</v>
      </c>
      <c r="F80" s="34">
        <v>0</v>
      </c>
      <c r="G80" s="34">
        <v>0</v>
      </c>
      <c r="H80" s="36">
        <v>0</v>
      </c>
      <c r="I80" s="34">
        <v>3011</v>
      </c>
      <c r="J80" s="34">
        <v>2470</v>
      </c>
      <c r="K80" s="18">
        <f t="shared" si="19"/>
        <v>82.03254732646961</v>
      </c>
      <c r="L80" s="35">
        <v>3011</v>
      </c>
      <c r="M80" s="34">
        <v>2471</v>
      </c>
      <c r="N80" s="17">
        <f t="shared" si="20"/>
        <v>82.06575888409166</v>
      </c>
      <c r="O80" s="34">
        <v>2980</v>
      </c>
      <c r="P80" s="34">
        <v>2282</v>
      </c>
      <c r="Q80" s="18">
        <f t="shared" si="21"/>
        <v>76.58</v>
      </c>
      <c r="R80" s="36">
        <v>2980</v>
      </c>
      <c r="S80" s="34">
        <v>2282</v>
      </c>
      <c r="T80" s="18">
        <f t="shared" si="22"/>
        <v>76.58</v>
      </c>
      <c r="U80" s="32">
        <f>U79+1</f>
        <v>56</v>
      </c>
    </row>
    <row r="81" spans="1:21" s="43" customFormat="1" ht="13.5">
      <c r="A81" s="39" t="s">
        <v>91</v>
      </c>
      <c r="B81" s="27" t="s">
        <v>92</v>
      </c>
      <c r="C81" s="40">
        <f>SUM(C82:C83)</f>
        <v>11502</v>
      </c>
      <c r="D81" s="40">
        <f>SUM(D82:D83)</f>
        <v>9627</v>
      </c>
      <c r="E81" s="41">
        <f t="shared" si="18"/>
        <v>83.7</v>
      </c>
      <c r="F81" s="40">
        <f>SUM(F82:F83)</f>
        <v>11502</v>
      </c>
      <c r="G81" s="40">
        <f>SUM(G82:G83)</f>
        <v>9626</v>
      </c>
      <c r="H81" s="41">
        <f>ROUNDUP(G81/F81*100,2)</f>
        <v>83.69000000000001</v>
      </c>
      <c r="I81" s="40">
        <f>SUM(I82:I83)</f>
        <v>11531</v>
      </c>
      <c r="J81" s="40">
        <f>SUM(J82:J83)</f>
        <v>9445</v>
      </c>
      <c r="K81" s="17">
        <f t="shared" si="19"/>
        <v>81.90963489723354</v>
      </c>
      <c r="L81" s="40">
        <f>SUM(L82:L83)</f>
        <v>11527</v>
      </c>
      <c r="M81" s="40">
        <f>SUM(M82:M83)</f>
        <v>9454</v>
      </c>
      <c r="N81" s="17">
        <f t="shared" si="20"/>
        <v>82.01613602845494</v>
      </c>
      <c r="O81" s="40">
        <f>SUM(O82:O83)</f>
        <v>11506</v>
      </c>
      <c r="P81" s="40">
        <f>SUM(P82:P83)</f>
        <v>8554</v>
      </c>
      <c r="Q81" s="17">
        <f t="shared" si="21"/>
        <v>74.34</v>
      </c>
      <c r="R81" s="40">
        <f>SUM(R82:R83)</f>
        <v>11500</v>
      </c>
      <c r="S81" s="40">
        <f>SUM(S82:S83)</f>
        <v>8554</v>
      </c>
      <c r="T81" s="17">
        <f t="shared" si="22"/>
        <v>74.38</v>
      </c>
      <c r="U81" s="42" t="s">
        <v>91</v>
      </c>
    </row>
    <row r="82" spans="1:21" s="38" customFormat="1" ht="13.5">
      <c r="A82" s="28">
        <v>57</v>
      </c>
      <c r="B82" s="33" t="s">
        <v>93</v>
      </c>
      <c r="C82" s="34">
        <v>4408</v>
      </c>
      <c r="D82" s="34">
        <v>3619</v>
      </c>
      <c r="E82" s="18">
        <f t="shared" si="18"/>
        <v>82.11</v>
      </c>
      <c r="F82" s="34">
        <v>4408</v>
      </c>
      <c r="G82" s="34">
        <v>3619</v>
      </c>
      <c r="H82" s="18">
        <f>ROUNDUP(G82/F82*100,2)</f>
        <v>82.11</v>
      </c>
      <c r="I82" s="34">
        <v>4395</v>
      </c>
      <c r="J82" s="34">
        <v>3687</v>
      </c>
      <c r="K82" s="18">
        <f t="shared" si="19"/>
        <v>83.89078498293514</v>
      </c>
      <c r="L82" s="35">
        <v>4394</v>
      </c>
      <c r="M82" s="34">
        <v>3692</v>
      </c>
      <c r="N82" s="17">
        <f t="shared" si="20"/>
        <v>84.02366863905326</v>
      </c>
      <c r="O82" s="34">
        <v>4414</v>
      </c>
      <c r="P82" s="34">
        <v>3414</v>
      </c>
      <c r="Q82" s="18">
        <f t="shared" si="21"/>
        <v>77.34</v>
      </c>
      <c r="R82" s="36">
        <v>4411</v>
      </c>
      <c r="S82" s="34">
        <v>3414</v>
      </c>
      <c r="T82" s="18">
        <f t="shared" si="22"/>
        <v>77.4</v>
      </c>
      <c r="U82" s="32">
        <v>57</v>
      </c>
    </row>
    <row r="83" spans="1:21" s="38" customFormat="1" ht="13.5">
      <c r="A83" s="44">
        <f>A82+1</f>
        <v>58</v>
      </c>
      <c r="B83" s="45" t="s">
        <v>94</v>
      </c>
      <c r="C83" s="46">
        <v>7094</v>
      </c>
      <c r="D83" s="46">
        <v>6008</v>
      </c>
      <c r="E83" s="47">
        <f t="shared" si="18"/>
        <v>84.7</v>
      </c>
      <c r="F83" s="46">
        <v>7094</v>
      </c>
      <c r="G83" s="46">
        <v>6007</v>
      </c>
      <c r="H83" s="47">
        <f>ROUNDUP(G83/F83*100,2)</f>
        <v>84.68</v>
      </c>
      <c r="I83" s="46">
        <v>7136</v>
      </c>
      <c r="J83" s="46">
        <v>5758</v>
      </c>
      <c r="K83" s="47">
        <f t="shared" si="19"/>
        <v>80.68946188340807</v>
      </c>
      <c r="L83" s="48">
        <v>7133</v>
      </c>
      <c r="M83" s="46">
        <v>5762</v>
      </c>
      <c r="N83" s="49">
        <f t="shared" si="20"/>
        <v>80.77947567643348</v>
      </c>
      <c r="O83" s="46">
        <v>7092</v>
      </c>
      <c r="P83" s="46">
        <v>5140</v>
      </c>
      <c r="Q83" s="47">
        <f t="shared" si="21"/>
        <v>72.48</v>
      </c>
      <c r="R83" s="50">
        <v>7089</v>
      </c>
      <c r="S83" s="46">
        <v>5140</v>
      </c>
      <c r="T83" s="51">
        <f t="shared" si="22"/>
        <v>72.51</v>
      </c>
      <c r="U83" s="52">
        <f>U82+1</f>
        <v>58</v>
      </c>
    </row>
    <row r="84" spans="1:20" ht="13.5">
      <c r="A84" s="28" t="s">
        <v>103</v>
      </c>
      <c r="B84" s="38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</sheetData>
  <mergeCells count="13">
    <mergeCell ref="C6:E6"/>
    <mergeCell ref="F5:H5"/>
    <mergeCell ref="F6:H6"/>
    <mergeCell ref="A5:B7"/>
    <mergeCell ref="C5:E5"/>
    <mergeCell ref="O5:Q5"/>
    <mergeCell ref="O6:Q6"/>
    <mergeCell ref="R5:T5"/>
    <mergeCell ref="R6:T6"/>
    <mergeCell ref="I5:K5"/>
    <mergeCell ref="I6:K6"/>
    <mergeCell ref="L5:N5"/>
    <mergeCell ref="L6:N6"/>
  </mergeCells>
  <printOptions horizontalCentered="1" verticalCentered="1"/>
  <pageMargins left="0.3937007874015748" right="0.3937007874015748" top="0" bottom="0" header="0" footer="0.5118110236220472"/>
  <pageSetup fitToWidth="2" fitToHeight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2002-02-05T00:31:54Z</dcterms:created>
  <dcterms:modified xsi:type="dcterms:W3CDTF">2002-12-03T05:26:04Z</dcterms:modified>
  <cp:category/>
  <cp:version/>
  <cp:contentType/>
  <cp:contentStatus/>
</cp:coreProperties>
</file>