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'64'!$A$1:$J$55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<sst xmlns="http://schemas.openxmlformats.org/spreadsheetml/2006/main" count="123" uniqueCount="73">
  <si>
    <t>　64．平成１２年産葉たばこ買入実績</t>
  </si>
  <si>
    <t>年次および</t>
  </si>
  <si>
    <t>平成１２年度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</si>
  <si>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</si>
  <si>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</si>
  <si>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</si>
  <si>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</si>
  <si>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</si>
  <si>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</si>
  <si>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</si>
  <si>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</si>
  <si>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</si>
  <si>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</si>
  <si>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</si>
  <si>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</si>
  <si>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</si>
  <si>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</si>
  <si>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1２　年　産</t>
  </si>
  <si>
    <t>５  在</t>
  </si>
  <si>
    <t>計</t>
  </si>
  <si>
    <t>豊後高田市</t>
  </si>
  <si>
    <t>真玉町</t>
  </si>
  <si>
    <t>〃</t>
  </si>
  <si>
    <t>大田村</t>
  </si>
  <si>
    <t>香々地町</t>
  </si>
  <si>
    <t>国見町</t>
  </si>
  <si>
    <t>豊</t>
  </si>
  <si>
    <t>山香町</t>
  </si>
  <si>
    <t>日出町</t>
  </si>
  <si>
    <t>後</t>
  </si>
  <si>
    <t>中津市</t>
  </si>
  <si>
    <t>宇佐市</t>
  </si>
  <si>
    <t>高</t>
  </si>
  <si>
    <t>院内町</t>
  </si>
  <si>
    <t>安心院町</t>
  </si>
  <si>
    <t>田</t>
  </si>
  <si>
    <t>三光村</t>
  </si>
  <si>
    <t>本耶馬溪町</t>
  </si>
  <si>
    <t>取</t>
  </si>
  <si>
    <t>国東町</t>
  </si>
  <si>
    <t>武蔵町</t>
  </si>
  <si>
    <t>扱</t>
  </si>
  <si>
    <t>安岐町</t>
  </si>
  <si>
    <t>杵築市</t>
  </si>
  <si>
    <t>所</t>
  </si>
  <si>
    <t>日田市</t>
  </si>
  <si>
    <t>耶馬溪町</t>
  </si>
  <si>
    <t>天瀬町</t>
  </si>
  <si>
    <t>玖珠町</t>
  </si>
  <si>
    <t>臼杵市</t>
  </si>
  <si>
    <t>野津町</t>
  </si>
  <si>
    <t>宇目町</t>
  </si>
  <si>
    <t>大</t>
  </si>
  <si>
    <t>弥生町</t>
  </si>
  <si>
    <t>佐伯市</t>
  </si>
  <si>
    <t>大分市</t>
  </si>
  <si>
    <t>野</t>
  </si>
  <si>
    <t>庄内町</t>
  </si>
  <si>
    <t>犬飼町</t>
  </si>
  <si>
    <t>千歳村</t>
  </si>
  <si>
    <t>三重町</t>
  </si>
  <si>
    <t>清川村</t>
  </si>
  <si>
    <t>小   計</t>
  </si>
  <si>
    <t>竹田市</t>
  </si>
  <si>
    <t>緒方町</t>
  </si>
  <si>
    <t>朝地町</t>
  </si>
  <si>
    <t>大野町</t>
  </si>
  <si>
    <t>大野取扱所計</t>
  </si>
  <si>
    <t>１黄計</t>
  </si>
  <si>
    <t>高　森</t>
  </si>
  <si>
    <t>荻町</t>
  </si>
  <si>
    <t>直入町</t>
  </si>
  <si>
    <t>資料：日本たばこ産業株式会社大分原料事務所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</si>
</sst>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_ * #,##0.0_ ;_ * \-#,##0.0_ ;_ * &quot;-&quot;_ ;_ @_ "/>
    <numFmt numFmtId="190" formatCode="_ * #,##0.00_ ;_ * \-#,##0.00_ ;_ * &quot;-&quot;_ ;_ @_ "/>
    <numFmt numFmtId="191" formatCode="#,##0.0;[Red]\-#,##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81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81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Continuous" vertical="center"/>
      <protection/>
    </xf>
    <xf numFmtId="176" fontId="5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Continuous" vertical="center"/>
      <protection/>
    </xf>
    <xf numFmtId="176" fontId="5" fillId="0" borderId="4" xfId="0" applyNumberFormat="1" applyFont="1" applyBorder="1" applyAlignment="1">
      <alignment horizontal="centerContinuous" vertical="center"/>
    </xf>
    <xf numFmtId="181" fontId="5" fillId="0" borderId="4" xfId="0" applyNumberFormat="1" applyFont="1" applyBorder="1" applyAlignment="1">
      <alignment horizontal="centerContinuous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5" fillId="0" borderId="5" xfId="0" applyNumberFormat="1" applyFont="1" applyBorder="1" applyAlignment="1" applyProtection="1">
      <alignment horizontal="center" vertical="center"/>
      <protection/>
    </xf>
    <xf numFmtId="181" fontId="5" fillId="0" borderId="5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6" fillId="0" borderId="7" xfId="0" applyNumberFormat="1" applyFont="1" applyBorder="1" applyAlignment="1">
      <alignment horizontal="right"/>
    </xf>
    <xf numFmtId="181" fontId="6" fillId="0" borderId="7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76" fontId="7" fillId="0" borderId="0" xfId="0" applyNumberFormat="1" applyFont="1" applyAlignment="1">
      <alignment/>
    </xf>
    <xf numFmtId="176" fontId="7" fillId="0" borderId="7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5" xfId="0" applyNumberFormat="1" applyFont="1" applyBorder="1" applyAlignment="1" applyProtection="1">
      <alignment horizontal="distributed"/>
      <protection/>
    </xf>
    <xf numFmtId="176" fontId="0" fillId="0" borderId="9" xfId="0" applyNumberFormat="1" applyBorder="1" applyAlignment="1">
      <alignment horizontal="center"/>
    </xf>
    <xf numFmtId="18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76" fontId="0" fillId="0" borderId="7" xfId="0" applyNumberFormat="1" applyFont="1" applyBorder="1" applyAlignment="1" applyProtection="1">
      <alignment horizontal="distributed"/>
      <protection/>
    </xf>
    <xf numFmtId="176" fontId="0" fillId="0" borderId="0" xfId="0" applyNumberFormat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10" xfId="0" applyNumberFormat="1" applyBorder="1" applyAlignment="1">
      <alignment horizontal="distributed"/>
    </xf>
    <xf numFmtId="176" fontId="0" fillId="0" borderId="7" xfId="0" applyNumberFormat="1" applyBorder="1" applyAlignment="1">
      <alignment horizontal="distributed"/>
    </xf>
    <xf numFmtId="176" fontId="0" fillId="0" borderId="9" xfId="0" applyNumberFormat="1" applyBorder="1" applyAlignment="1">
      <alignment/>
    </xf>
    <xf numFmtId="176" fontId="0" fillId="0" borderId="8" xfId="0" applyNumberFormat="1" applyBorder="1" applyAlignment="1">
      <alignment horizontal="center" vertical="top" textRotation="255"/>
    </xf>
    <xf numFmtId="176" fontId="0" fillId="0" borderId="0" xfId="0" applyNumberFormat="1" applyBorder="1" applyAlignment="1">
      <alignment horizontal="center" vertical="top" textRotation="255"/>
    </xf>
    <xf numFmtId="176" fontId="0" fillId="0" borderId="4" xfId="0" applyNumberFormat="1" applyBorder="1" applyAlignment="1">
      <alignment horizontal="center" vertical="top" textRotation="255"/>
    </xf>
    <xf numFmtId="176" fontId="0" fillId="0" borderId="6" xfId="0" applyNumberFormat="1" applyBorder="1" applyAlignment="1">
      <alignment horizontal="center"/>
    </xf>
    <xf numFmtId="188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55"/>
  <sheetViews>
    <sheetView tabSelected="1" view="pageBreakPreview" zoomScaleNormal="120" zoomScaleSheetLayoutView="100" workbookViewId="0" topLeftCell="A1">
      <selection activeCell="A9" sqref="A9"/>
    </sheetView>
  </sheetViews>
  <sheetFormatPr defaultColWidth="9.00390625" defaultRowHeight="12.75"/>
  <cols>
    <col min="1" max="1" width="3.625" style="29" customWidth="1"/>
    <col min="2" max="2" width="15.75390625" style="29" customWidth="1"/>
    <col min="3" max="3" width="8.75390625" style="29" customWidth="1"/>
    <col min="4" max="4" width="5.125" style="29" customWidth="1"/>
    <col min="5" max="5" width="12.25390625" style="29" customWidth="1"/>
    <col min="6" max="6" width="12.25390625" style="61" customWidth="1"/>
    <col min="7" max="7" width="15.125" style="29" customWidth="1"/>
    <col min="8" max="8" width="7.875" style="29" customWidth="1"/>
    <col min="9" max="9" width="6.375" style="29" customWidth="1"/>
    <col min="10" max="10" width="9.75390625" style="29" customWidth="1"/>
    <col min="11" max="16384" width="9.125" style="29" customWidth="1"/>
  </cols>
  <sheetData>
    <row r="1" spans="1:10" s="5" customFormat="1" ht="15.75" customHeight="1">
      <c r="A1" s="1" t="s">
        <v>0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8" customFormat="1" ht="14.25" customHeight="1" thickTop="1">
      <c r="A3" s="10" t="s">
        <v>1</v>
      </c>
      <c r="B3" s="10"/>
      <c r="C3" s="11"/>
      <c r="D3" s="12" t="s">
        <v>2</v>
      </c>
      <c r="E3" s="13"/>
      <c r="F3" s="14"/>
      <c r="G3" s="12"/>
      <c r="H3" s="15" t="s">
        <v>3</v>
      </c>
      <c r="I3" s="16" t="s">
        <v>4</v>
      </c>
      <c r="J3" s="17"/>
    </row>
    <row r="4" spans="1:10" s="18" customFormat="1" ht="14.25" customHeight="1">
      <c r="A4" s="10" t="s">
        <v>5</v>
      </c>
      <c r="B4" s="10"/>
      <c r="C4" s="11" t="s">
        <v>6</v>
      </c>
      <c r="D4" s="19" t="s">
        <v>7</v>
      </c>
      <c r="E4" s="19" t="s">
        <v>8</v>
      </c>
      <c r="F4" s="20" t="s">
        <v>9</v>
      </c>
      <c r="G4" s="19" t="s">
        <v>10</v>
      </c>
      <c r="H4" s="21" t="s">
        <v>10</v>
      </c>
      <c r="I4" s="11" t="s">
        <v>11</v>
      </c>
      <c r="J4" s="22" t="s">
        <v>10</v>
      </c>
    </row>
    <row r="5" spans="1:10" ht="14.25" customHeight="1">
      <c r="A5" s="23"/>
      <c r="B5" s="24"/>
      <c r="C5" s="25"/>
      <c r="D5" s="26" t="s">
        <v>12</v>
      </c>
      <c r="E5" s="26" t="s">
        <v>13</v>
      </c>
      <c r="F5" s="27" t="s">
        <v>14</v>
      </c>
      <c r="G5" s="26" t="s">
        <v>15</v>
      </c>
      <c r="H5" s="26" t="s">
        <v>15</v>
      </c>
      <c r="I5" s="26" t="s">
        <v>14</v>
      </c>
      <c r="J5" s="28" t="s">
        <v>15</v>
      </c>
    </row>
    <row r="6" spans="1:10" ht="14.25" customHeight="1">
      <c r="A6" s="30"/>
      <c r="B6" s="30"/>
      <c r="C6" s="31"/>
      <c r="D6" s="32"/>
      <c r="E6" s="32"/>
      <c r="F6" s="33"/>
      <c r="G6" s="32"/>
      <c r="H6" s="32"/>
      <c r="I6" s="32"/>
      <c r="J6" s="32"/>
    </row>
    <row r="7" spans="3:10" s="34" customFormat="1" ht="14.25" customHeight="1">
      <c r="C7" s="35" t="s">
        <v>16</v>
      </c>
      <c r="D7" s="36">
        <f>D31+D49</f>
        <v>660</v>
      </c>
      <c r="E7" s="37">
        <f>E31+E49</f>
        <v>108760</v>
      </c>
      <c r="F7" s="38">
        <f>F31+F49</f>
        <v>2460146.5</v>
      </c>
      <c r="G7" s="36">
        <f>G31+G49</f>
        <v>5082005370</v>
      </c>
      <c r="H7" s="36">
        <f>G7/F7</f>
        <v>2065.732821195811</v>
      </c>
      <c r="I7" s="36">
        <f>F7/E7*10</f>
        <v>226.19956785582934</v>
      </c>
      <c r="J7" s="36">
        <f>I7*H7</f>
        <v>467267.87146009563</v>
      </c>
    </row>
    <row r="8" spans="1:10" s="34" customFormat="1" ht="14.25" customHeight="1">
      <c r="A8" s="39" t="s">
        <v>17</v>
      </c>
      <c r="B8" s="40"/>
      <c r="C8" s="35" t="s">
        <v>18</v>
      </c>
      <c r="D8" s="36">
        <f>D54</f>
        <v>8</v>
      </c>
      <c r="E8" s="37">
        <f>E54</f>
        <v>340</v>
      </c>
      <c r="F8" s="38">
        <f>F54</f>
        <v>11337.5</v>
      </c>
      <c r="G8" s="36">
        <f>G54</f>
        <v>21270650</v>
      </c>
      <c r="H8" s="36">
        <f>H54</f>
        <v>1876.1323042998897</v>
      </c>
      <c r="I8" s="36">
        <f>F8/E8*10</f>
        <v>333.45588235294116</v>
      </c>
      <c r="J8" s="36">
        <f>I8*H8</f>
        <v>625607.3529411764</v>
      </c>
    </row>
    <row r="9" spans="1:10" s="34" customFormat="1" ht="14.25" customHeight="1">
      <c r="A9" s="41"/>
      <c r="B9" s="42"/>
      <c r="C9" s="35" t="s">
        <v>19</v>
      </c>
      <c r="D9" s="36">
        <f>SUM(D7:D8)</f>
        <v>668</v>
      </c>
      <c r="E9" s="37">
        <f>SUM(E7:E8)</f>
        <v>109100</v>
      </c>
      <c r="F9" s="38">
        <f>SUM(F7:F8)</f>
        <v>2471484</v>
      </c>
      <c r="G9" s="36">
        <f>SUM(G7:G8)</f>
        <v>5103276020</v>
      </c>
      <c r="H9" s="36">
        <f>G9/F9</f>
        <v>2064.8630620307476</v>
      </c>
      <c r="I9" s="36">
        <f>F9/E9*10</f>
        <v>226.53382218148488</v>
      </c>
      <c r="J9" s="36">
        <f>I9*H9</f>
        <v>467761.3217231898</v>
      </c>
    </row>
    <row r="10" spans="1:10" ht="14.25" customHeight="1">
      <c r="A10" s="43"/>
      <c r="B10" s="44" t="s">
        <v>20</v>
      </c>
      <c r="C10" s="45" t="s">
        <v>16</v>
      </c>
      <c r="D10" s="30">
        <v>27</v>
      </c>
      <c r="E10" s="46">
        <v>4782</v>
      </c>
      <c r="F10" s="47">
        <v>97083</v>
      </c>
      <c r="G10" s="30">
        <v>199787715</v>
      </c>
      <c r="H10" s="30">
        <v>2057.906276073051</v>
      </c>
      <c r="I10" s="30">
        <v>203.01756587202007</v>
      </c>
      <c r="J10" s="30">
        <v>417791.12296110415</v>
      </c>
    </row>
    <row r="11" spans="1:10" ht="14.25" customHeight="1">
      <c r="A11" s="43"/>
      <c r="B11" s="48" t="s">
        <v>21</v>
      </c>
      <c r="C11" s="45" t="s">
        <v>22</v>
      </c>
      <c r="D11" s="30">
        <v>15</v>
      </c>
      <c r="E11" s="46">
        <v>2630</v>
      </c>
      <c r="F11" s="47">
        <v>52404</v>
      </c>
      <c r="G11" s="30">
        <v>114180505</v>
      </c>
      <c r="H11" s="30">
        <v>2178.850946492634</v>
      </c>
      <c r="I11" s="30">
        <v>199.25475285171103</v>
      </c>
      <c r="J11" s="30">
        <v>434146.40684410644</v>
      </c>
    </row>
    <row r="12" spans="1:10" ht="14.25" customHeight="1">
      <c r="A12" s="43"/>
      <c r="B12" s="48" t="s">
        <v>23</v>
      </c>
      <c r="C12" s="45" t="s">
        <v>22</v>
      </c>
      <c r="D12" s="30">
        <v>4</v>
      </c>
      <c r="E12" s="46">
        <v>975</v>
      </c>
      <c r="F12" s="47">
        <v>18609.5</v>
      </c>
      <c r="G12" s="30">
        <v>37478615</v>
      </c>
      <c r="H12" s="30">
        <v>2013.9506703565382</v>
      </c>
      <c r="I12" s="30">
        <v>190.86666666666667</v>
      </c>
      <c r="J12" s="30">
        <v>384396.05128205125</v>
      </c>
    </row>
    <row r="13" spans="1:10" ht="14.25" customHeight="1">
      <c r="A13" s="43"/>
      <c r="B13" s="48" t="s">
        <v>24</v>
      </c>
      <c r="C13" s="45" t="s">
        <v>22</v>
      </c>
      <c r="D13" s="30">
        <v>20</v>
      </c>
      <c r="E13" s="46">
        <v>2562</v>
      </c>
      <c r="F13" s="47">
        <v>55403</v>
      </c>
      <c r="G13" s="30">
        <v>113370835</v>
      </c>
      <c r="H13" s="30">
        <v>2046.294153746187</v>
      </c>
      <c r="I13" s="30">
        <v>216.24902419984386</v>
      </c>
      <c r="J13" s="30">
        <v>442509.11397345824</v>
      </c>
    </row>
    <row r="14" spans="1:10" ht="14.25" customHeight="1">
      <c r="A14" s="43"/>
      <c r="B14" s="48" t="s">
        <v>25</v>
      </c>
      <c r="C14" s="45" t="s">
        <v>22</v>
      </c>
      <c r="D14" s="30">
        <v>20</v>
      </c>
      <c r="E14" s="46">
        <v>1715</v>
      </c>
      <c r="F14" s="47">
        <v>42477.5</v>
      </c>
      <c r="G14" s="30">
        <v>85424900</v>
      </c>
      <c r="H14" s="30">
        <v>2011.0623271143547</v>
      </c>
      <c r="I14" s="30">
        <v>247.68221574344022</v>
      </c>
      <c r="J14" s="30">
        <v>498104.3731778426</v>
      </c>
    </row>
    <row r="15" spans="1:10" ht="14.25" customHeight="1">
      <c r="A15" s="43" t="s">
        <v>26</v>
      </c>
      <c r="B15" s="48" t="s">
        <v>27</v>
      </c>
      <c r="C15" s="45" t="s">
        <v>22</v>
      </c>
      <c r="D15" s="30">
        <v>4</v>
      </c>
      <c r="E15" s="46">
        <v>630</v>
      </c>
      <c r="F15" s="47">
        <v>11885</v>
      </c>
      <c r="G15" s="30">
        <v>22120630</v>
      </c>
      <c r="H15" s="30">
        <v>1861.2225494320571</v>
      </c>
      <c r="I15" s="30">
        <v>188.65079365079364</v>
      </c>
      <c r="J15" s="30">
        <v>351121.1111111111</v>
      </c>
    </row>
    <row r="16" spans="1:10" ht="14.25" customHeight="1">
      <c r="A16" s="43"/>
      <c r="B16" s="48" t="s">
        <v>28</v>
      </c>
      <c r="C16" s="45" t="s">
        <v>22</v>
      </c>
      <c r="D16" s="30">
        <v>11</v>
      </c>
      <c r="E16" s="46">
        <v>980</v>
      </c>
      <c r="F16" s="47">
        <v>20978.5</v>
      </c>
      <c r="G16" s="30">
        <v>42205695</v>
      </c>
      <c r="H16" s="30">
        <v>2011.8547560597756</v>
      </c>
      <c r="I16" s="30">
        <v>214.06632653061223</v>
      </c>
      <c r="J16" s="30">
        <v>430670.35714285716</v>
      </c>
    </row>
    <row r="17" spans="1:10" ht="14.25" customHeight="1">
      <c r="A17" s="43" t="s">
        <v>29</v>
      </c>
      <c r="B17" s="48" t="s">
        <v>30</v>
      </c>
      <c r="C17" s="45" t="s">
        <v>22</v>
      </c>
      <c r="D17" s="30">
        <v>2</v>
      </c>
      <c r="E17" s="46">
        <v>157</v>
      </c>
      <c r="F17" s="47">
        <v>3419</v>
      </c>
      <c r="G17" s="30">
        <v>7273470</v>
      </c>
      <c r="H17" s="30">
        <v>2127.3676513600467</v>
      </c>
      <c r="I17" s="30">
        <v>217.77070063694268</v>
      </c>
      <c r="J17" s="30">
        <v>463278.3439490446</v>
      </c>
    </row>
    <row r="18" spans="1:10" ht="14.25" customHeight="1">
      <c r="A18" s="43"/>
      <c r="B18" s="48" t="s">
        <v>31</v>
      </c>
      <c r="C18" s="45" t="s">
        <v>22</v>
      </c>
      <c r="D18" s="30">
        <v>6</v>
      </c>
      <c r="E18" s="46">
        <v>913</v>
      </c>
      <c r="F18" s="47">
        <v>16506.5</v>
      </c>
      <c r="G18" s="30">
        <v>30869080</v>
      </c>
      <c r="H18" s="30">
        <v>1870.1166207251688</v>
      </c>
      <c r="I18" s="30">
        <v>180.79408543263966</v>
      </c>
      <c r="J18" s="30">
        <v>338106.0240963855</v>
      </c>
    </row>
    <row r="19" spans="1:10" ht="14.25" customHeight="1">
      <c r="A19" s="43" t="s">
        <v>32</v>
      </c>
      <c r="B19" s="48" t="s">
        <v>33</v>
      </c>
      <c r="C19" s="45" t="s">
        <v>22</v>
      </c>
      <c r="D19" s="30">
        <v>1</v>
      </c>
      <c r="E19" s="46">
        <v>70</v>
      </c>
      <c r="F19" s="47">
        <v>1683</v>
      </c>
      <c r="G19" s="30">
        <v>3720040</v>
      </c>
      <c r="H19" s="30">
        <v>2210.362448009507</v>
      </c>
      <c r="I19" s="30">
        <v>240.42857142857144</v>
      </c>
      <c r="J19" s="30">
        <v>531434.2857142857</v>
      </c>
    </row>
    <row r="20" spans="1:10" ht="14.25" customHeight="1">
      <c r="A20" s="43"/>
      <c r="B20" s="48" t="s">
        <v>34</v>
      </c>
      <c r="C20" s="45" t="s">
        <v>22</v>
      </c>
      <c r="D20" s="30">
        <v>10</v>
      </c>
      <c r="E20" s="46">
        <v>693</v>
      </c>
      <c r="F20" s="47">
        <v>14165.5</v>
      </c>
      <c r="G20" s="30">
        <v>29573795</v>
      </c>
      <c r="H20" s="30">
        <v>2087.7339310296143</v>
      </c>
      <c r="I20" s="30">
        <v>204.40836940836942</v>
      </c>
      <c r="J20" s="30">
        <v>426750.2886002886</v>
      </c>
    </row>
    <row r="21" spans="1:10" ht="14.25" customHeight="1">
      <c r="A21" s="43" t="s">
        <v>35</v>
      </c>
      <c r="B21" s="48" t="s">
        <v>36</v>
      </c>
      <c r="C21" s="45" t="s">
        <v>22</v>
      </c>
      <c r="D21" s="30">
        <v>8</v>
      </c>
      <c r="E21" s="46">
        <v>835</v>
      </c>
      <c r="F21" s="47">
        <v>19266.5</v>
      </c>
      <c r="G21" s="30">
        <v>41017585</v>
      </c>
      <c r="H21" s="30">
        <v>2128.958814522617</v>
      </c>
      <c r="I21" s="30">
        <v>230.7365269461078</v>
      </c>
      <c r="J21" s="30">
        <v>491228.5628742515</v>
      </c>
    </row>
    <row r="22" spans="1:10" ht="14.25" customHeight="1">
      <c r="A22" s="43"/>
      <c r="B22" s="48" t="s">
        <v>37</v>
      </c>
      <c r="C22" s="45" t="s">
        <v>22</v>
      </c>
      <c r="D22" s="30">
        <v>2</v>
      </c>
      <c r="E22" s="46">
        <v>185</v>
      </c>
      <c r="F22" s="47">
        <v>3956.5</v>
      </c>
      <c r="G22" s="30">
        <v>7499890</v>
      </c>
      <c r="H22" s="30">
        <v>1895.5870087198282</v>
      </c>
      <c r="I22" s="30">
        <v>213.86486486486487</v>
      </c>
      <c r="J22" s="30">
        <v>405399.45945945947</v>
      </c>
    </row>
    <row r="23" spans="1:10" ht="14.25" customHeight="1">
      <c r="A23" s="43" t="s">
        <v>38</v>
      </c>
      <c r="B23" s="48" t="s">
        <v>39</v>
      </c>
      <c r="C23" s="45" t="s">
        <v>22</v>
      </c>
      <c r="D23" s="30">
        <v>32</v>
      </c>
      <c r="E23" s="46">
        <v>2812</v>
      </c>
      <c r="F23" s="47">
        <v>74742</v>
      </c>
      <c r="G23" s="30">
        <v>149824935</v>
      </c>
      <c r="H23" s="30">
        <v>2004.561491530866</v>
      </c>
      <c r="I23" s="30">
        <v>265.79658605974396</v>
      </c>
      <c r="J23" s="30">
        <v>532805.6009957326</v>
      </c>
    </row>
    <row r="24" spans="1:10" ht="14.25" customHeight="1">
      <c r="A24" s="43"/>
      <c r="B24" s="48" t="s">
        <v>40</v>
      </c>
      <c r="C24" s="45" t="s">
        <v>22</v>
      </c>
      <c r="D24" s="30">
        <v>1</v>
      </c>
      <c r="E24" s="46">
        <v>90</v>
      </c>
      <c r="F24" s="47">
        <v>2249.5</v>
      </c>
      <c r="G24" s="30">
        <v>4401940</v>
      </c>
      <c r="H24" s="30">
        <v>1956.8526339186485</v>
      </c>
      <c r="I24" s="30">
        <v>249.94444444444443</v>
      </c>
      <c r="J24" s="30">
        <v>489104.44444444444</v>
      </c>
    </row>
    <row r="25" spans="1:10" ht="14.25" customHeight="1">
      <c r="A25" s="43" t="s">
        <v>41</v>
      </c>
      <c r="B25" s="48" t="s">
        <v>42</v>
      </c>
      <c r="C25" s="45" t="s">
        <v>22</v>
      </c>
      <c r="D25" s="30">
        <v>22</v>
      </c>
      <c r="E25" s="46">
        <v>2088</v>
      </c>
      <c r="F25" s="47">
        <v>50721.5</v>
      </c>
      <c r="G25" s="30">
        <v>105968880</v>
      </c>
      <c r="H25" s="30">
        <v>2089.2300109421053</v>
      </c>
      <c r="I25" s="30">
        <v>242.919061302682</v>
      </c>
      <c r="J25" s="30">
        <v>507513.79310344823</v>
      </c>
    </row>
    <row r="26" spans="1:10" ht="14.25" customHeight="1">
      <c r="A26" s="49"/>
      <c r="B26" s="48" t="s">
        <v>43</v>
      </c>
      <c r="C26" s="45" t="s">
        <v>22</v>
      </c>
      <c r="D26" s="30">
        <v>7</v>
      </c>
      <c r="E26" s="46">
        <v>1172</v>
      </c>
      <c r="F26" s="47">
        <v>22203.5</v>
      </c>
      <c r="G26" s="30">
        <v>46461580</v>
      </c>
      <c r="H26" s="30">
        <v>2092.534059945504</v>
      </c>
      <c r="I26" s="30">
        <v>189.4496587030717</v>
      </c>
      <c r="J26" s="30">
        <v>396429.8634812287</v>
      </c>
    </row>
    <row r="27" spans="1:10" ht="14.25" customHeight="1">
      <c r="A27" s="43" t="s">
        <v>44</v>
      </c>
      <c r="B27" s="48" t="s">
        <v>45</v>
      </c>
      <c r="C27" s="45" t="s">
        <v>22</v>
      </c>
      <c r="D27" s="30">
        <v>3</v>
      </c>
      <c r="E27" s="46">
        <v>258</v>
      </c>
      <c r="F27" s="47">
        <v>5618</v>
      </c>
      <c r="G27" s="30">
        <v>10857025</v>
      </c>
      <c r="H27" s="30">
        <v>1932.5427198291206</v>
      </c>
      <c r="I27" s="30">
        <v>217.75193798449612</v>
      </c>
      <c r="J27" s="30">
        <v>420814.92248062015</v>
      </c>
    </row>
    <row r="28" spans="1:10" ht="14.25" customHeight="1">
      <c r="A28" s="43"/>
      <c r="B28" s="48" t="s">
        <v>46</v>
      </c>
      <c r="C28" s="45" t="s">
        <v>22</v>
      </c>
      <c r="D28" s="30">
        <v>2</v>
      </c>
      <c r="E28" s="46">
        <v>100</v>
      </c>
      <c r="F28" s="47">
        <v>2447</v>
      </c>
      <c r="G28" s="30">
        <v>4546530</v>
      </c>
      <c r="H28" s="30">
        <v>1858.0016346546793</v>
      </c>
      <c r="I28" s="30">
        <v>244.7</v>
      </c>
      <c r="J28" s="30">
        <v>454653</v>
      </c>
    </row>
    <row r="29" spans="1:10" ht="14.25" customHeight="1">
      <c r="A29" s="43"/>
      <c r="B29" s="48" t="s">
        <v>47</v>
      </c>
      <c r="C29" s="45" t="s">
        <v>22</v>
      </c>
      <c r="D29" s="30">
        <v>5</v>
      </c>
      <c r="E29" s="46">
        <v>450</v>
      </c>
      <c r="F29" s="47">
        <v>9577.5</v>
      </c>
      <c r="G29" s="30">
        <v>16697335</v>
      </c>
      <c r="H29" s="30">
        <v>1743.391803706604</v>
      </c>
      <c r="I29" s="30">
        <v>212.83333333333334</v>
      </c>
      <c r="J29" s="30">
        <v>371051.8888888889</v>
      </c>
    </row>
    <row r="30" spans="1:10" ht="14.25" customHeight="1">
      <c r="A30" s="43"/>
      <c r="B30" s="48" t="s">
        <v>48</v>
      </c>
      <c r="C30" s="45" t="s">
        <v>22</v>
      </c>
      <c r="D30" s="30">
        <v>29</v>
      </c>
      <c r="E30" s="46">
        <v>6056</v>
      </c>
      <c r="F30" s="47">
        <v>119176.5</v>
      </c>
      <c r="G30" s="30">
        <v>234259425</v>
      </c>
      <c r="H30" s="30">
        <v>1965.651156058451</v>
      </c>
      <c r="I30" s="30">
        <v>196.790785997358</v>
      </c>
      <c r="J30" s="30">
        <v>386822.035997358</v>
      </c>
    </row>
    <row r="31" spans="1:10" ht="14.25" customHeight="1">
      <c r="A31" s="50"/>
      <c r="B31" s="51" t="s">
        <v>19</v>
      </c>
      <c r="C31" s="45"/>
      <c r="D31" s="30">
        <v>231</v>
      </c>
      <c r="E31" s="46">
        <v>30153</v>
      </c>
      <c r="F31" s="47">
        <v>644573</v>
      </c>
      <c r="G31" s="30">
        <v>1307540405</v>
      </c>
      <c r="H31" s="30">
        <v>2028.537349532171</v>
      </c>
      <c r="I31" s="30">
        <v>213.7674526581103</v>
      </c>
      <c r="J31" s="30">
        <v>433635.26183132693</v>
      </c>
    </row>
    <row r="32" spans="1:10" ht="14.25" customHeight="1">
      <c r="A32" s="43"/>
      <c r="B32" s="48" t="s">
        <v>49</v>
      </c>
      <c r="C32" s="45" t="s">
        <v>16</v>
      </c>
      <c r="D32" s="30">
        <v>8</v>
      </c>
      <c r="E32" s="46">
        <v>1145</v>
      </c>
      <c r="F32" s="47">
        <v>23482.5</v>
      </c>
      <c r="G32" s="30">
        <v>44329850</v>
      </c>
      <c r="H32" s="30">
        <v>1887.78239114234</v>
      </c>
      <c r="I32" s="30">
        <v>205.0873362445415</v>
      </c>
      <c r="J32" s="30">
        <v>387160.26200873364</v>
      </c>
    </row>
    <row r="33" spans="1:10" ht="14.25" customHeight="1">
      <c r="A33" s="43"/>
      <c r="B33" s="48" t="s">
        <v>50</v>
      </c>
      <c r="C33" s="45" t="s">
        <v>22</v>
      </c>
      <c r="D33" s="30">
        <v>143</v>
      </c>
      <c r="E33" s="46">
        <v>32254</v>
      </c>
      <c r="F33" s="47">
        <v>729414</v>
      </c>
      <c r="G33" s="30">
        <v>1477288420</v>
      </c>
      <c r="H33" s="30">
        <v>2025.308562764082</v>
      </c>
      <c r="I33" s="30">
        <v>226.14683450114714</v>
      </c>
      <c r="J33" s="30">
        <v>458017.120357165</v>
      </c>
    </row>
    <row r="34" spans="1:10" ht="14.25" customHeight="1">
      <c r="A34" s="43"/>
      <c r="B34" s="48" t="s">
        <v>51</v>
      </c>
      <c r="C34" s="45" t="s">
        <v>22</v>
      </c>
      <c r="D34" s="30">
        <v>2</v>
      </c>
      <c r="E34" s="46">
        <v>142</v>
      </c>
      <c r="F34" s="47">
        <v>3629</v>
      </c>
      <c r="G34" s="30">
        <v>6852545</v>
      </c>
      <c r="H34" s="30">
        <v>1888.2736290989253</v>
      </c>
      <c r="I34" s="30">
        <v>255.56338028169017</v>
      </c>
      <c r="J34" s="30">
        <v>482573.59154929576</v>
      </c>
    </row>
    <row r="35" spans="1:10" ht="14.25" customHeight="1">
      <c r="A35" s="43" t="s">
        <v>52</v>
      </c>
      <c r="B35" s="48" t="s">
        <v>53</v>
      </c>
      <c r="C35" s="45" t="s">
        <v>22</v>
      </c>
      <c r="D35" s="30">
        <v>1</v>
      </c>
      <c r="E35" s="46">
        <v>40</v>
      </c>
      <c r="F35" s="47">
        <v>862</v>
      </c>
      <c r="G35" s="30">
        <v>1667560</v>
      </c>
      <c r="H35" s="30">
        <v>1934.5243619489559</v>
      </c>
      <c r="I35" s="30">
        <v>215.5</v>
      </c>
      <c r="J35" s="30">
        <v>416890</v>
      </c>
    </row>
    <row r="36" spans="1:10" ht="14.25" customHeight="1">
      <c r="A36" s="43"/>
      <c r="B36" s="52" t="s">
        <v>54</v>
      </c>
      <c r="C36" s="45" t="s">
        <v>22</v>
      </c>
      <c r="D36" s="30">
        <v>1</v>
      </c>
      <c r="E36" s="46">
        <v>81</v>
      </c>
      <c r="F36" s="47">
        <v>1703.5</v>
      </c>
      <c r="G36" s="30">
        <v>3443500</v>
      </c>
      <c r="H36" s="30">
        <v>2021.426474904608</v>
      </c>
      <c r="I36" s="30">
        <v>210.30864197530863</v>
      </c>
      <c r="J36" s="30">
        <v>425123.4567901235</v>
      </c>
    </row>
    <row r="37" spans="1:10" ht="14.25" customHeight="1">
      <c r="A37" s="43"/>
      <c r="B37" s="52" t="s">
        <v>55</v>
      </c>
      <c r="C37" s="45" t="s">
        <v>22</v>
      </c>
      <c r="D37" s="30">
        <v>9</v>
      </c>
      <c r="E37" s="46">
        <v>858</v>
      </c>
      <c r="F37" s="47">
        <v>18629</v>
      </c>
      <c r="G37" s="30">
        <v>34128490</v>
      </c>
      <c r="H37" s="30">
        <v>1832.0086961189543</v>
      </c>
      <c r="I37" s="30">
        <v>217.12121212121212</v>
      </c>
      <c r="J37" s="30">
        <v>397767.94871794875</v>
      </c>
    </row>
    <row r="38" spans="1:10" ht="14.25" customHeight="1">
      <c r="A38" s="43" t="s">
        <v>56</v>
      </c>
      <c r="B38" s="52" t="s">
        <v>57</v>
      </c>
      <c r="C38" s="45" t="s">
        <v>22</v>
      </c>
      <c r="D38" s="30">
        <v>1</v>
      </c>
      <c r="E38" s="46">
        <v>100</v>
      </c>
      <c r="F38" s="47">
        <v>1767.5</v>
      </c>
      <c r="G38" s="30">
        <v>3352160</v>
      </c>
      <c r="H38" s="30">
        <v>1896.5544554455446</v>
      </c>
      <c r="I38" s="30">
        <v>176.75</v>
      </c>
      <c r="J38" s="30">
        <v>335216</v>
      </c>
    </row>
    <row r="39" spans="1:10" ht="14.25" customHeight="1">
      <c r="A39" s="43"/>
      <c r="B39" s="48" t="s">
        <v>58</v>
      </c>
      <c r="C39" s="45" t="s">
        <v>22</v>
      </c>
      <c r="D39" s="30">
        <v>13</v>
      </c>
      <c r="E39" s="46">
        <v>2958</v>
      </c>
      <c r="F39" s="47">
        <v>70098.5</v>
      </c>
      <c r="G39" s="30">
        <v>137788355</v>
      </c>
      <c r="H39" s="30">
        <v>1965.6391363581247</v>
      </c>
      <c r="I39" s="30">
        <v>236.97937795807977</v>
      </c>
      <c r="J39" s="30">
        <v>465815.9398242056</v>
      </c>
    </row>
    <row r="40" spans="1:10" ht="14.25" customHeight="1">
      <c r="A40" s="43"/>
      <c r="B40" s="48" t="s">
        <v>59</v>
      </c>
      <c r="C40" s="45" t="s">
        <v>22</v>
      </c>
      <c r="D40" s="30">
        <v>13</v>
      </c>
      <c r="E40" s="46">
        <v>1810</v>
      </c>
      <c r="F40" s="47">
        <v>41638</v>
      </c>
      <c r="G40" s="30">
        <v>88306650</v>
      </c>
      <c r="H40" s="30">
        <v>2120.8187232816176</v>
      </c>
      <c r="I40" s="30">
        <v>230.04419889502765</v>
      </c>
      <c r="J40" s="30">
        <v>487882.044198895</v>
      </c>
    </row>
    <row r="41" spans="1:10" ht="14.25" customHeight="1">
      <c r="A41" s="43" t="s">
        <v>38</v>
      </c>
      <c r="B41" s="48" t="s">
        <v>60</v>
      </c>
      <c r="C41" s="45" t="s">
        <v>22</v>
      </c>
      <c r="D41" s="30">
        <v>42</v>
      </c>
      <c r="E41" s="46">
        <v>5632</v>
      </c>
      <c r="F41" s="47">
        <v>132493</v>
      </c>
      <c r="G41" s="30">
        <v>269645745</v>
      </c>
      <c r="H41" s="30">
        <v>2035.1697448167074</v>
      </c>
      <c r="I41" s="30">
        <v>235.25035511363637</v>
      </c>
      <c r="J41" s="30">
        <v>478774.4051846591</v>
      </c>
    </row>
    <row r="42" spans="1:10" ht="14.25" customHeight="1">
      <c r="A42" s="43"/>
      <c r="B42" s="48" t="s">
        <v>61</v>
      </c>
      <c r="C42" s="45" t="s">
        <v>22</v>
      </c>
      <c r="D42" s="30">
        <v>4</v>
      </c>
      <c r="E42" s="46">
        <v>660</v>
      </c>
      <c r="F42" s="47">
        <v>16852.5</v>
      </c>
      <c r="G42" s="30">
        <v>34649815</v>
      </c>
      <c r="H42" s="30">
        <v>2056.0637887553776</v>
      </c>
      <c r="I42" s="30">
        <v>255.3409090909091</v>
      </c>
      <c r="J42" s="30">
        <v>524997.196969697</v>
      </c>
    </row>
    <row r="43" spans="1:10" ht="14.25" customHeight="1">
      <c r="A43" s="49"/>
      <c r="B43" s="52" t="s">
        <v>62</v>
      </c>
      <c r="C43" s="45"/>
      <c r="D43" s="30">
        <v>237</v>
      </c>
      <c r="E43" s="46">
        <v>45680</v>
      </c>
      <c r="F43" s="47">
        <v>1040569.5</v>
      </c>
      <c r="G43" s="30">
        <v>2101453090</v>
      </c>
      <c r="H43" s="30">
        <v>2019.5220886255074</v>
      </c>
      <c r="I43" s="30">
        <v>227.79542469352012</v>
      </c>
      <c r="J43" s="30">
        <v>460037.8918563923</v>
      </c>
    </row>
    <row r="44" spans="1:10" ht="14.25" customHeight="1">
      <c r="A44" s="43" t="s">
        <v>41</v>
      </c>
      <c r="B44" s="48" t="s">
        <v>63</v>
      </c>
      <c r="C44" s="45" t="s">
        <v>16</v>
      </c>
      <c r="D44" s="30">
        <v>31</v>
      </c>
      <c r="E44" s="46">
        <v>3221</v>
      </c>
      <c r="F44" s="47">
        <v>71064</v>
      </c>
      <c r="G44" s="30">
        <v>147197170</v>
      </c>
      <c r="H44" s="30">
        <v>2071.332460880333</v>
      </c>
      <c r="I44" s="30">
        <v>220.62713443030117</v>
      </c>
      <c r="J44" s="30">
        <v>456992.1452964918</v>
      </c>
    </row>
    <row r="45" spans="1:10" ht="14.25" customHeight="1">
      <c r="A45" s="49"/>
      <c r="B45" s="48" t="s">
        <v>64</v>
      </c>
      <c r="C45" s="45" t="s">
        <v>22</v>
      </c>
      <c r="D45" s="30">
        <v>28</v>
      </c>
      <c r="E45" s="46">
        <v>3000</v>
      </c>
      <c r="F45" s="47">
        <v>63132.5</v>
      </c>
      <c r="G45" s="30">
        <v>130259280</v>
      </c>
      <c r="H45" s="30">
        <v>2063.2682057577317</v>
      </c>
      <c r="I45" s="30">
        <v>210.44166666666666</v>
      </c>
      <c r="J45" s="30">
        <v>434197.6</v>
      </c>
    </row>
    <row r="46" spans="1:10" ht="14.25" customHeight="1">
      <c r="A46" s="43"/>
      <c r="B46" s="48" t="s">
        <v>65</v>
      </c>
      <c r="C46" s="45" t="s">
        <v>22</v>
      </c>
      <c r="D46" s="30">
        <v>4</v>
      </c>
      <c r="E46" s="46">
        <v>453</v>
      </c>
      <c r="F46" s="47">
        <v>9900</v>
      </c>
      <c r="G46" s="30">
        <v>21219930</v>
      </c>
      <c r="H46" s="30">
        <v>2143.427272727273</v>
      </c>
      <c r="I46" s="30">
        <v>218.5430463576159</v>
      </c>
      <c r="J46" s="30">
        <v>468431.12582781457</v>
      </c>
    </row>
    <row r="47" spans="1:10" ht="14.25" customHeight="1">
      <c r="A47" s="43" t="s">
        <v>44</v>
      </c>
      <c r="B47" s="52" t="s">
        <v>66</v>
      </c>
      <c r="C47" s="45" t="s">
        <v>22</v>
      </c>
      <c r="D47" s="30">
        <v>129</v>
      </c>
      <c r="E47" s="46">
        <v>26253</v>
      </c>
      <c r="F47" s="47">
        <v>630907.5</v>
      </c>
      <c r="G47" s="30">
        <v>1374335495</v>
      </c>
      <c r="H47" s="30">
        <v>2178.3470556301836</v>
      </c>
      <c r="I47" s="30">
        <v>240.31824934293223</v>
      </c>
      <c r="J47" s="30">
        <v>523496.55087037676</v>
      </c>
    </row>
    <row r="48" spans="1:10" ht="14.25" customHeight="1">
      <c r="A48" s="43"/>
      <c r="B48" s="52" t="s">
        <v>62</v>
      </c>
      <c r="C48" s="45"/>
      <c r="D48" s="30">
        <v>192</v>
      </c>
      <c r="E48" s="46">
        <v>32927</v>
      </c>
      <c r="F48" s="47">
        <v>775004</v>
      </c>
      <c r="G48" s="30">
        <v>1673011875</v>
      </c>
      <c r="H48" s="30">
        <v>2158.7138582510543</v>
      </c>
      <c r="I48" s="30">
        <v>235.37036474625688</v>
      </c>
      <c r="J48" s="30">
        <v>508097.2681993501</v>
      </c>
    </row>
    <row r="49" spans="1:10" ht="14.25" customHeight="1">
      <c r="A49" s="43"/>
      <c r="B49" s="52" t="s">
        <v>67</v>
      </c>
      <c r="C49" s="45"/>
      <c r="D49" s="30">
        <v>429</v>
      </c>
      <c r="E49" s="46">
        <v>78607</v>
      </c>
      <c r="F49" s="47">
        <v>1815573.5</v>
      </c>
      <c r="G49" s="30">
        <v>3774464965</v>
      </c>
      <c r="H49" s="30">
        <v>2078.9381234083885</v>
      </c>
      <c r="I49" s="30">
        <v>230.96842520386224</v>
      </c>
      <c r="J49" s="30">
        <v>480169.0644599082</v>
      </c>
    </row>
    <row r="50" spans="1:10" ht="14.25" customHeight="1">
      <c r="A50" s="50"/>
      <c r="B50" s="51" t="s">
        <v>68</v>
      </c>
      <c r="C50" s="53"/>
      <c r="D50" s="30">
        <v>660</v>
      </c>
      <c r="E50" s="46">
        <v>108760</v>
      </c>
      <c r="F50" s="47">
        <v>2460146.5</v>
      </c>
      <c r="G50" s="30">
        <v>5082005370</v>
      </c>
      <c r="H50" s="30">
        <v>2065.732821195811</v>
      </c>
      <c r="I50" s="30">
        <v>226.19956785582934</v>
      </c>
      <c r="J50" s="30">
        <v>467267.87146009563</v>
      </c>
    </row>
    <row r="51" spans="1:10" ht="14.25" customHeight="1">
      <c r="A51" s="54" t="s">
        <v>69</v>
      </c>
      <c r="B51" s="48" t="s">
        <v>63</v>
      </c>
      <c r="C51" s="45" t="s">
        <v>18</v>
      </c>
      <c r="D51" s="30">
        <v>2</v>
      </c>
      <c r="E51" s="46">
        <v>110</v>
      </c>
      <c r="F51" s="47">
        <v>3350</v>
      </c>
      <c r="G51" s="30">
        <v>6259790</v>
      </c>
      <c r="H51" s="30">
        <v>1868.5940298507462</v>
      </c>
      <c r="I51" s="30">
        <v>304.5454545454545</v>
      </c>
      <c r="J51" s="30">
        <v>569071.8181818181</v>
      </c>
    </row>
    <row r="52" spans="1:10" ht="14.25" customHeight="1">
      <c r="A52" s="55"/>
      <c r="B52" s="48" t="s">
        <v>70</v>
      </c>
      <c r="C52" s="45" t="s">
        <v>22</v>
      </c>
      <c r="D52" s="30">
        <v>3</v>
      </c>
      <c r="E52" s="46">
        <v>135</v>
      </c>
      <c r="F52" s="47">
        <v>5485</v>
      </c>
      <c r="G52" s="30">
        <v>10489925</v>
      </c>
      <c r="H52" s="30">
        <v>1912.474931631723</v>
      </c>
      <c r="I52" s="30">
        <v>406.29629629629625</v>
      </c>
      <c r="J52" s="30">
        <v>777031.4814814815</v>
      </c>
    </row>
    <row r="53" spans="1:10" ht="14.25" customHeight="1">
      <c r="A53" s="55"/>
      <c r="B53" s="48" t="s">
        <v>71</v>
      </c>
      <c r="C53" s="45" t="s">
        <v>22</v>
      </c>
      <c r="D53" s="30">
        <v>3</v>
      </c>
      <c r="E53" s="46">
        <v>95</v>
      </c>
      <c r="F53" s="47">
        <v>2502.5</v>
      </c>
      <c r="G53" s="30">
        <v>4520935</v>
      </c>
      <c r="H53" s="30">
        <v>1806.5674325674327</v>
      </c>
      <c r="I53" s="30">
        <v>263.42105263157896</v>
      </c>
      <c r="J53" s="30">
        <v>475887.89473684214</v>
      </c>
    </row>
    <row r="54" spans="1:10" ht="14.25" customHeight="1">
      <c r="A54" s="56"/>
      <c r="B54" s="51" t="s">
        <v>19</v>
      </c>
      <c r="C54" s="57"/>
      <c r="D54" s="23">
        <v>8</v>
      </c>
      <c r="E54" s="58">
        <v>340</v>
      </c>
      <c r="F54" s="59">
        <v>11337.5</v>
      </c>
      <c r="G54" s="23">
        <v>21270650</v>
      </c>
      <c r="H54" s="23">
        <v>1876.1323042998897</v>
      </c>
      <c r="I54" s="23">
        <v>333.45588235294116</v>
      </c>
      <c r="J54" s="23">
        <v>625607.3529411765</v>
      </c>
    </row>
    <row r="55" ht="12">
      <c r="A55" s="60" t="s">
        <v>72</v>
      </c>
    </row>
  </sheetData>
  <mergeCells count="2">
    <mergeCell ref="A8:B8"/>
    <mergeCell ref="A51:A5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2001-03-08T08:16:16Z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