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<sst xmlns="http://schemas.openxmlformats.org/spreadsheetml/2006/main" count="163" uniqueCount="132">
  <si>
    <t xml:space="preserve"> </t>
  </si>
  <si>
    <t>(単位  円)</t>
  </si>
  <si>
    <t>区　　分</t>
  </si>
  <si>
    <t>年   平   均</t>
  </si>
  <si>
    <t>平</t>
  </si>
  <si>
    <t>成</t>
  </si>
  <si>
    <t>９</t>
  </si>
  <si>
    <t>年</t>
  </si>
  <si>
    <t>表示</t>
  </si>
  <si>
    <t>平成５年</t>
  </si>
  <si>
    <t>６年</t>
  </si>
  <si>
    <t>７年</t>
  </si>
  <si>
    <t>８年</t>
  </si>
  <si>
    <t>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</si>
  <si>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</si>
  <si>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</si>
  <si>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</si>
  <si>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</si>
  <si>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</si>
  <si>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</si>
  <si>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</si>
  <si>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</si>
  <si>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</si>
  <si>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</si>
  <si>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</si>
  <si>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</si>
  <si>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番号</t>
  </si>
  <si>
    <t>集  計  世  帯  数</t>
  </si>
  <si>
    <t>集</t>
  </si>
  <si>
    <t>世   帯   人   員</t>
  </si>
  <si>
    <t>世</t>
  </si>
  <si>
    <t>有   業   人   員</t>
  </si>
  <si>
    <t>有</t>
  </si>
  <si>
    <t>世 帯 主 の 年 齢</t>
  </si>
  <si>
    <t>収   入   総   額</t>
  </si>
  <si>
    <t>収</t>
  </si>
  <si>
    <t>実     収     入</t>
  </si>
  <si>
    <t>実</t>
  </si>
  <si>
    <t>1</t>
  </si>
  <si>
    <t>勤 め 先 収 入</t>
  </si>
  <si>
    <t>2</t>
  </si>
  <si>
    <t>世 帯 主 収 入</t>
  </si>
  <si>
    <t>3</t>
  </si>
  <si>
    <t>(定  期  収  入)</t>
  </si>
  <si>
    <t>4</t>
  </si>
  <si>
    <t>(臨  時  収  入)</t>
  </si>
  <si>
    <t>5</t>
  </si>
  <si>
    <t>(賞          与)</t>
  </si>
  <si>
    <t>6</t>
  </si>
  <si>
    <t>妻  の  収  入</t>
  </si>
  <si>
    <t>7</t>
  </si>
  <si>
    <t>他の世帯員収入</t>
  </si>
  <si>
    <t>8</t>
  </si>
  <si>
    <t>事業・内職収入</t>
  </si>
  <si>
    <t>9</t>
  </si>
  <si>
    <t>他の経常収入</t>
  </si>
  <si>
    <t>10</t>
  </si>
  <si>
    <t>(財  産  収  入)</t>
  </si>
  <si>
    <t>11</t>
  </si>
  <si>
    <t>(社会保障 給 付)</t>
  </si>
  <si>
    <t>12</t>
  </si>
  <si>
    <t>(仕  送  り  金)</t>
  </si>
  <si>
    <t>13</t>
  </si>
  <si>
    <t>受     贈     金</t>
  </si>
  <si>
    <t>14</t>
  </si>
  <si>
    <t>そ     の     他</t>
  </si>
  <si>
    <t>実収入以外の収入</t>
  </si>
  <si>
    <t>15</t>
  </si>
  <si>
    <t>(預  金  引  出)</t>
  </si>
  <si>
    <t>16</t>
  </si>
  <si>
    <t>(保  険  取  金)</t>
  </si>
  <si>
    <t>17</t>
  </si>
  <si>
    <t>(土地家屋借入金)</t>
  </si>
  <si>
    <t>18</t>
  </si>
  <si>
    <t>(他 の 借 入 金)</t>
  </si>
  <si>
    <t>19</t>
  </si>
  <si>
    <t>(月          賦)</t>
  </si>
  <si>
    <t>20</t>
  </si>
  <si>
    <t>(掛          買)</t>
  </si>
  <si>
    <t>21</t>
  </si>
  <si>
    <t>(有価証券 売 却)</t>
  </si>
  <si>
    <t>22</t>
  </si>
  <si>
    <t>(財  産  売  却)</t>
  </si>
  <si>
    <t>23</t>
  </si>
  <si>
    <t>(そ    の    他)</t>
  </si>
  <si>
    <t>繰      入      金</t>
  </si>
  <si>
    <t>繰</t>
  </si>
  <si>
    <t>支   出   総   額</t>
  </si>
  <si>
    <t>支</t>
  </si>
  <si>
    <t>実      支      出</t>
  </si>
  <si>
    <t>24</t>
  </si>
  <si>
    <t>消  費  支  出</t>
  </si>
  <si>
    <t>食           料</t>
  </si>
  <si>
    <t>(穀          類)</t>
  </si>
  <si>
    <t>(魚    介    類)</t>
  </si>
  <si>
    <t>(肉          類)</t>
  </si>
  <si>
    <t>(乳    卵    類)</t>
  </si>
  <si>
    <t>(野  菜・海  藻)</t>
  </si>
  <si>
    <t>(果          物)</t>
  </si>
  <si>
    <t>(油脂 ・ 調味料)</t>
  </si>
  <si>
    <t>(菓    子    類)</t>
  </si>
  <si>
    <t>(調  理  食  品)</t>
  </si>
  <si>
    <t>(飲          料)</t>
  </si>
  <si>
    <t>(酒          類)</t>
  </si>
  <si>
    <t>(外          食)</t>
  </si>
  <si>
    <t>住           居</t>
  </si>
  <si>
    <t>(家  賃  地  代)</t>
  </si>
  <si>
    <t>(設備修繕・維持)</t>
  </si>
  <si>
    <t>光 熱 ・ 水 道</t>
  </si>
  <si>
    <t>(電    気    代)</t>
  </si>
  <si>
    <t>(ガ    ス    代)</t>
  </si>
  <si>
    <t>(他  の  光  熱)</t>
  </si>
  <si>
    <t>(上 下 水 道 料)</t>
  </si>
  <si>
    <t>家具家事用品</t>
  </si>
  <si>
    <t>被服及び履物</t>
  </si>
  <si>
    <t>保  健  医  療</t>
  </si>
  <si>
    <t>交  通・通  信</t>
  </si>
  <si>
    <t>教          育</t>
  </si>
  <si>
    <t>教  養  娯  楽</t>
  </si>
  <si>
    <t>その他の消費支出</t>
  </si>
  <si>
    <t>非 消 費 支 出</t>
  </si>
  <si>
    <t>実支出以外の支出</t>
  </si>
  <si>
    <t>繰     越     金</t>
  </si>
  <si>
    <t>現   物   総  額</t>
  </si>
  <si>
    <t>現</t>
  </si>
  <si>
    <t>可  処  分  所 得</t>
  </si>
  <si>
    <t>可</t>
  </si>
  <si>
    <t>エンゲル係数  (％)</t>
  </si>
  <si>
    <t>エ</t>
  </si>
  <si>
    <t xml:space="preserve"> 資料 : 総務庁統計局｢家計調査報告｣｢家計調査年報｣</t>
  </si>
  <si>
    <t xml:space="preserve">   注) (   )の項目は主なものである。</t>
  </si>
  <si>
    <t>187．大分市１世帯１か月間の収入と支出（勤労者世帯）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</si>
</sst>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/>
      <protection/>
    </xf>
    <xf numFmtId="193" fontId="8" fillId="0" borderId="0" xfId="0" applyNumberFormat="1" applyFont="1" applyAlignment="1">
      <alignment/>
    </xf>
    <xf numFmtId="0" fontId="8" fillId="0" borderId="5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183" fontId="8" fillId="0" borderId="0" xfId="16" applyNumberFormat="1" applyFont="1" applyAlignment="1">
      <alignment/>
    </xf>
    <xf numFmtId="183" fontId="8" fillId="0" borderId="0" xfId="0" applyNumberFormat="1" applyFont="1" applyAlignment="1" applyProtection="1">
      <alignment/>
      <protection/>
    </xf>
    <xf numFmtId="183" fontId="8" fillId="0" borderId="0" xfId="16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Alignment="1" applyProtection="1">
      <alignment horizontal="distributed"/>
      <protection/>
    </xf>
    <xf numFmtId="183" fontId="6" fillId="0" borderId="0" xfId="16" applyNumberFormat="1" applyFont="1" applyAlignment="1">
      <alignment/>
    </xf>
    <xf numFmtId="183" fontId="6" fillId="0" borderId="0" xfId="0" applyNumberFormat="1" applyFont="1" applyAlignment="1" applyProtection="1">
      <alignment/>
      <protection/>
    </xf>
    <xf numFmtId="0" fontId="6" fillId="0" borderId="5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183" fontId="6" fillId="0" borderId="0" xfId="16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76" fontId="6" fillId="0" borderId="0" xfId="0" applyNumberFormat="1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/>
    </xf>
    <xf numFmtId="195" fontId="8" fillId="0" borderId="4" xfId="0" applyNumberFormat="1" applyFont="1" applyBorder="1" applyAlignment="1">
      <alignment/>
    </xf>
    <xf numFmtId="195" fontId="8" fillId="0" borderId="4" xfId="0" applyNumberFormat="1" applyFont="1" applyBorder="1" applyAlignment="1" applyProtection="1">
      <alignment/>
      <protection/>
    </xf>
    <xf numFmtId="0" fontId="8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49" fontId="6" fillId="0" borderId="4" xfId="0" applyNumberFormat="1" applyFont="1" applyBorder="1" applyAlignment="1" applyProtection="1">
      <alignment horizontal="distributed" vertical="center"/>
      <protection locked="0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93" fontId="8" fillId="0" borderId="5" xfId="0" applyNumberFormat="1" applyFont="1" applyBorder="1" applyAlignment="1" applyProtection="1">
      <alignment/>
      <protection locked="0"/>
    </xf>
    <xf numFmtId="193" fontId="8" fillId="0" borderId="0" xfId="0" applyNumberFormat="1" applyFont="1" applyAlignment="1" applyProtection="1">
      <alignment/>
      <protection locked="0"/>
    </xf>
    <xf numFmtId="193" fontId="9" fillId="0" borderId="0" xfId="0" applyNumberFormat="1" applyFont="1" applyAlignment="1" applyProtection="1">
      <alignment/>
      <protection locked="0"/>
    </xf>
    <xf numFmtId="194" fontId="8" fillId="0" borderId="5" xfId="0" applyNumberFormat="1" applyFont="1" applyBorder="1" applyAlignment="1" applyProtection="1">
      <alignment/>
      <protection locked="0"/>
    </xf>
    <xf numFmtId="194" fontId="8" fillId="0" borderId="0" xfId="0" applyNumberFormat="1" applyFont="1" applyAlignment="1" applyProtection="1">
      <alignment/>
      <protection locked="0"/>
    </xf>
    <xf numFmtId="194" fontId="8" fillId="0" borderId="5" xfId="0" applyNumberFormat="1" applyFont="1" applyBorder="1" applyAlignment="1" applyProtection="1">
      <alignment horizontal="right"/>
      <protection locked="0"/>
    </xf>
    <xf numFmtId="194" fontId="8" fillId="0" borderId="0" xfId="0" applyNumberFormat="1" applyFont="1" applyAlignment="1" applyProtection="1">
      <alignment horizontal="right"/>
      <protection locked="0"/>
    </xf>
    <xf numFmtId="195" fontId="8" fillId="0" borderId="5" xfId="0" applyNumberFormat="1" applyFont="1" applyBorder="1" applyAlignment="1" applyProtection="1">
      <alignment/>
      <protection locked="0"/>
    </xf>
    <xf numFmtId="195" fontId="8" fillId="0" borderId="0" xfId="0" applyNumberFormat="1" applyFont="1" applyAlignment="1" applyProtection="1">
      <alignment/>
      <protection locked="0"/>
    </xf>
    <xf numFmtId="183" fontId="8" fillId="0" borderId="5" xfId="16" applyNumberFormat="1" applyFont="1" applyBorder="1" applyAlignment="1" applyProtection="1">
      <alignment/>
      <protection locked="0"/>
    </xf>
    <xf numFmtId="183" fontId="8" fillId="0" borderId="0" xfId="16" applyNumberFormat="1" applyFont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83" fontId="6" fillId="0" borderId="5" xfId="16" applyNumberFormat="1" applyFont="1" applyBorder="1" applyAlignment="1" applyProtection="1">
      <alignment/>
      <protection locked="0"/>
    </xf>
    <xf numFmtId="183" fontId="6" fillId="0" borderId="0" xfId="16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183" fontId="8" fillId="0" borderId="0" xfId="16" applyNumberFormat="1" applyFont="1" applyBorder="1" applyAlignment="1" applyProtection="1">
      <alignment/>
      <protection locked="0"/>
    </xf>
    <xf numFmtId="183" fontId="8" fillId="0" borderId="0" xfId="0" applyNumberFormat="1" applyFont="1" applyBorder="1" applyAlignment="1" applyProtection="1">
      <alignment/>
      <protection locked="0"/>
    </xf>
    <xf numFmtId="195" fontId="8" fillId="0" borderId="3" xfId="0" applyNumberFormat="1" applyFont="1" applyBorder="1" applyAlignment="1" applyProtection="1">
      <alignment/>
      <protection locked="0"/>
    </xf>
    <xf numFmtId="195" fontId="8" fillId="0" borderId="4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5"/>
  <sheetViews>
    <sheetView showGridLines="0" tabSelected="1" workbookViewId="0" topLeftCell="A1">
      <selection activeCell="L2" sqref="L2"/>
    </sheetView>
  </sheetViews>
  <sheetFormatPr defaultColWidth="9.00390625" defaultRowHeight="13.5"/>
  <cols>
    <col min="1" max="1" width="2.375" style="69" customWidth="1"/>
    <col min="2" max="2" width="15.25390625" style="44" customWidth="1"/>
    <col min="3" max="19" width="10.375" style="44" customWidth="1"/>
    <col min="20" max="20" width="4.00390625" style="44" customWidth="1"/>
    <col min="21" max="16384" width="9.00390625" style="44" customWidth="1"/>
  </cols>
  <sheetData>
    <row r="2" spans="1:17" ht="20.25" customHeight="1">
      <c r="A2" s="70" t="s">
        <v>131</v>
      </c>
      <c r="B2" s="70"/>
      <c r="C2" s="70"/>
      <c r="D2" s="70"/>
      <c r="E2" s="70"/>
      <c r="F2" s="70"/>
      <c r="G2" s="70"/>
      <c r="H2" s="70"/>
      <c r="I2" s="70"/>
      <c r="J2" s="70"/>
      <c r="K2" s="2"/>
      <c r="L2" s="1"/>
      <c r="M2" s="2"/>
      <c r="N2" s="3"/>
      <c r="O2" s="2"/>
      <c r="Q2" s="44" t="s">
        <v>0</v>
      </c>
    </row>
    <row r="3" spans="1:20" s="6" customFormat="1" ht="12.75" thickBo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0</v>
      </c>
      <c r="R3" s="5"/>
      <c r="S3" s="5"/>
      <c r="T3" s="5"/>
    </row>
    <row r="4" spans="1:20" s="16" customFormat="1" ht="12.75" thickTop="1">
      <c r="A4" s="7" t="s">
        <v>2</v>
      </c>
      <c r="B4" s="45"/>
      <c r="C4" s="8" t="s">
        <v>3</v>
      </c>
      <c r="D4" s="9"/>
      <c r="E4" s="10"/>
      <c r="F4" s="10"/>
      <c r="G4" s="11"/>
      <c r="H4" s="12"/>
      <c r="I4" s="12"/>
      <c r="J4" s="13" t="s">
        <v>4</v>
      </c>
      <c r="K4" s="14"/>
      <c r="L4" s="13" t="s">
        <v>5</v>
      </c>
      <c r="M4" s="12"/>
      <c r="N4" s="46" t="s">
        <v>6</v>
      </c>
      <c r="O4" s="12"/>
      <c r="P4" s="13" t="s">
        <v>7</v>
      </c>
      <c r="Q4" s="12" t="s">
        <v>0</v>
      </c>
      <c r="R4" s="12"/>
      <c r="S4" s="12"/>
      <c r="T4" s="15" t="s">
        <v>8</v>
      </c>
    </row>
    <row r="5" spans="1:20" s="16" customFormat="1" ht="12">
      <c r="A5" s="47"/>
      <c r="B5" s="48"/>
      <c r="C5" s="49" t="s">
        <v>9</v>
      </c>
      <c r="D5" s="49" t="s">
        <v>10</v>
      </c>
      <c r="E5" s="49" t="s">
        <v>11</v>
      </c>
      <c r="F5" s="49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71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7" t="s">
        <v>25</v>
      </c>
      <c r="T5" s="18" t="s">
        <v>26</v>
      </c>
    </row>
    <row r="6" spans="1:20" s="22" customFormat="1" ht="12">
      <c r="A6" s="19" t="s">
        <v>27</v>
      </c>
      <c r="B6" s="19"/>
      <c r="C6" s="50">
        <v>68</v>
      </c>
      <c r="D6" s="51">
        <v>72</v>
      </c>
      <c r="E6" s="51">
        <v>71</v>
      </c>
      <c r="F6" s="51">
        <v>66</v>
      </c>
      <c r="G6" s="20">
        <f aca="true" t="shared" si="0" ref="G6:G37">SUM(H6:S6)/12</f>
        <v>64</v>
      </c>
      <c r="H6" s="51">
        <v>62</v>
      </c>
      <c r="I6" s="51">
        <v>63</v>
      </c>
      <c r="J6" s="51">
        <v>63</v>
      </c>
      <c r="K6" s="51">
        <v>67</v>
      </c>
      <c r="L6" s="51">
        <v>67</v>
      </c>
      <c r="M6" s="51">
        <v>66</v>
      </c>
      <c r="N6" s="51">
        <v>64</v>
      </c>
      <c r="O6" s="51">
        <v>63</v>
      </c>
      <c r="P6" s="51">
        <v>63</v>
      </c>
      <c r="Q6" s="52">
        <v>61</v>
      </c>
      <c r="R6" s="51">
        <v>65</v>
      </c>
      <c r="S6" s="51">
        <v>64</v>
      </c>
      <c r="T6" s="21" t="s">
        <v>28</v>
      </c>
    </row>
    <row r="7" spans="1:20" s="22" customFormat="1" ht="12">
      <c r="A7" s="19" t="s">
        <v>29</v>
      </c>
      <c r="B7" s="19"/>
      <c r="C7" s="53">
        <v>3.62</v>
      </c>
      <c r="D7" s="54">
        <v>3.62</v>
      </c>
      <c r="E7" s="54">
        <v>3.54</v>
      </c>
      <c r="F7" s="54">
        <v>3.71</v>
      </c>
      <c r="G7" s="54">
        <f t="shared" si="0"/>
        <v>3.209166666666667</v>
      </c>
      <c r="H7" s="54">
        <v>3.5</v>
      </c>
      <c r="I7" s="54">
        <v>3.33</v>
      </c>
      <c r="J7" s="54">
        <v>3.29</v>
      </c>
      <c r="K7" s="54">
        <v>3.1</v>
      </c>
      <c r="L7" s="54">
        <v>3.12</v>
      </c>
      <c r="M7" s="54">
        <v>3.09</v>
      </c>
      <c r="N7" s="54">
        <v>3.06</v>
      </c>
      <c r="O7" s="54">
        <v>3.03</v>
      </c>
      <c r="P7" s="54">
        <v>3.16</v>
      </c>
      <c r="Q7" s="54">
        <v>3.28</v>
      </c>
      <c r="R7" s="54">
        <v>3.28</v>
      </c>
      <c r="S7" s="54">
        <v>3.27</v>
      </c>
      <c r="T7" s="21" t="s">
        <v>30</v>
      </c>
    </row>
    <row r="8" spans="1:20" s="22" customFormat="1" ht="12">
      <c r="A8" s="19" t="s">
        <v>31</v>
      </c>
      <c r="B8" s="19"/>
      <c r="C8" s="55">
        <v>1.46</v>
      </c>
      <c r="D8" s="56">
        <v>1.46</v>
      </c>
      <c r="E8" s="54">
        <v>1.49</v>
      </c>
      <c r="F8" s="54">
        <v>1.58</v>
      </c>
      <c r="G8" s="54">
        <f t="shared" si="0"/>
        <v>1.5700000000000003</v>
      </c>
      <c r="H8" s="54">
        <v>1.48</v>
      </c>
      <c r="I8" s="54">
        <v>1.48</v>
      </c>
      <c r="J8" s="54">
        <v>1.52</v>
      </c>
      <c r="K8" s="54">
        <v>1.51</v>
      </c>
      <c r="L8" s="54">
        <v>1.55</v>
      </c>
      <c r="M8" s="54">
        <v>1.62</v>
      </c>
      <c r="N8" s="54">
        <v>1.59</v>
      </c>
      <c r="O8" s="54">
        <v>1.62</v>
      </c>
      <c r="P8" s="54">
        <v>1.65</v>
      </c>
      <c r="Q8" s="54">
        <v>1.64</v>
      </c>
      <c r="R8" s="54">
        <v>1.6</v>
      </c>
      <c r="S8" s="54">
        <v>1.58</v>
      </c>
      <c r="T8" s="21" t="s">
        <v>32</v>
      </c>
    </row>
    <row r="9" spans="1:20" s="22" customFormat="1" ht="12">
      <c r="A9" s="19" t="s">
        <v>33</v>
      </c>
      <c r="B9" s="19"/>
      <c r="C9" s="57">
        <v>40.2</v>
      </c>
      <c r="D9" s="58">
        <v>40.2</v>
      </c>
      <c r="E9" s="58">
        <v>42.5</v>
      </c>
      <c r="F9" s="58">
        <v>43.8</v>
      </c>
      <c r="G9" s="58">
        <f t="shared" si="0"/>
        <v>44.88333333333333</v>
      </c>
      <c r="H9" s="58">
        <v>44.6</v>
      </c>
      <c r="I9" s="58">
        <v>44.9</v>
      </c>
      <c r="J9" s="58">
        <v>44.4</v>
      </c>
      <c r="K9" s="58">
        <v>43.5</v>
      </c>
      <c r="L9" s="58">
        <v>44.3</v>
      </c>
      <c r="M9" s="58">
        <v>44.2</v>
      </c>
      <c r="N9" s="58">
        <v>46.1</v>
      </c>
      <c r="O9" s="58">
        <v>45.8</v>
      </c>
      <c r="P9" s="58">
        <v>47</v>
      </c>
      <c r="Q9" s="58">
        <v>45.6</v>
      </c>
      <c r="R9" s="58">
        <v>44.6</v>
      </c>
      <c r="S9" s="58">
        <v>43.6</v>
      </c>
      <c r="T9" s="21" t="s">
        <v>30</v>
      </c>
    </row>
    <row r="10" spans="1:20" s="22" customFormat="1" ht="12">
      <c r="A10" s="19" t="s">
        <v>34</v>
      </c>
      <c r="B10" s="19"/>
      <c r="C10" s="59">
        <v>999888</v>
      </c>
      <c r="D10" s="60">
        <v>996955</v>
      </c>
      <c r="E10" s="61">
        <v>1045860</v>
      </c>
      <c r="F10" s="61">
        <v>1060714</v>
      </c>
      <c r="G10" s="23">
        <f t="shared" si="0"/>
        <v>1085888.0833333333</v>
      </c>
      <c r="H10" s="24">
        <f aca="true" t="shared" si="1" ref="H10:S10">H11+H26+H36</f>
        <v>933677</v>
      </c>
      <c r="I10" s="25">
        <f t="shared" si="1"/>
        <v>905281</v>
      </c>
      <c r="J10" s="24">
        <f t="shared" si="1"/>
        <v>1058468</v>
      </c>
      <c r="K10" s="24">
        <f t="shared" si="1"/>
        <v>921663</v>
      </c>
      <c r="L10" s="24">
        <f t="shared" si="1"/>
        <v>870345</v>
      </c>
      <c r="M10" s="24">
        <f t="shared" si="1"/>
        <v>1360709</v>
      </c>
      <c r="N10" s="24">
        <f t="shared" si="1"/>
        <v>1136192</v>
      </c>
      <c r="O10" s="24">
        <f t="shared" si="1"/>
        <v>964289</v>
      </c>
      <c r="P10" s="24">
        <f t="shared" si="1"/>
        <v>823419</v>
      </c>
      <c r="Q10" s="24">
        <f t="shared" si="1"/>
        <v>931902</v>
      </c>
      <c r="R10" s="24">
        <f t="shared" si="1"/>
        <v>1312680</v>
      </c>
      <c r="S10" s="24">
        <f t="shared" si="1"/>
        <v>1812032</v>
      </c>
      <c r="T10" s="21" t="s">
        <v>35</v>
      </c>
    </row>
    <row r="11" spans="1:20" s="22" customFormat="1" ht="12">
      <c r="A11" s="19" t="s">
        <v>36</v>
      </c>
      <c r="B11" s="19"/>
      <c r="C11" s="59">
        <v>589911</v>
      </c>
      <c r="D11" s="60">
        <v>558941</v>
      </c>
      <c r="E11" s="61">
        <v>579745</v>
      </c>
      <c r="F11" s="61">
        <v>613104</v>
      </c>
      <c r="G11" s="23">
        <f t="shared" si="0"/>
        <v>595098.4166666666</v>
      </c>
      <c r="H11" s="24">
        <f aca="true" t="shared" si="2" ref="H11:S11">H12+H19+H20+H24+H25</f>
        <v>498300</v>
      </c>
      <c r="I11" s="24">
        <f t="shared" si="2"/>
        <v>470929</v>
      </c>
      <c r="J11" s="24">
        <f t="shared" si="2"/>
        <v>510742</v>
      </c>
      <c r="K11" s="24">
        <f t="shared" si="2"/>
        <v>465270</v>
      </c>
      <c r="L11" s="24">
        <f t="shared" si="2"/>
        <v>445229</v>
      </c>
      <c r="M11" s="24">
        <f t="shared" si="2"/>
        <v>922369</v>
      </c>
      <c r="N11" s="24">
        <f t="shared" si="2"/>
        <v>580775</v>
      </c>
      <c r="O11" s="24">
        <f t="shared" si="2"/>
        <v>539899</v>
      </c>
      <c r="P11" s="24">
        <f t="shared" si="2"/>
        <v>437517</v>
      </c>
      <c r="Q11" s="24">
        <f t="shared" si="2"/>
        <v>492757</v>
      </c>
      <c r="R11" s="24">
        <f t="shared" si="2"/>
        <v>493745</v>
      </c>
      <c r="S11" s="24">
        <f t="shared" si="2"/>
        <v>1283649</v>
      </c>
      <c r="T11" s="21" t="s">
        <v>37</v>
      </c>
    </row>
    <row r="12" spans="1:20" s="6" customFormat="1" ht="12">
      <c r="A12" s="26" t="s">
        <v>38</v>
      </c>
      <c r="B12" s="27" t="s">
        <v>39</v>
      </c>
      <c r="C12" s="62">
        <v>566661</v>
      </c>
      <c r="D12" s="63">
        <v>506416</v>
      </c>
      <c r="E12" s="64">
        <v>550208</v>
      </c>
      <c r="F12" s="64">
        <v>586953</v>
      </c>
      <c r="G12" s="28">
        <f t="shared" si="0"/>
        <v>558111.8333333334</v>
      </c>
      <c r="H12" s="29">
        <f aca="true" t="shared" si="3" ref="H12:S12">H13+H17+H18</f>
        <v>450866</v>
      </c>
      <c r="I12" s="29">
        <f t="shared" si="3"/>
        <v>438422</v>
      </c>
      <c r="J12" s="29">
        <f t="shared" si="3"/>
        <v>488236</v>
      </c>
      <c r="K12" s="29">
        <f t="shared" si="3"/>
        <v>426599</v>
      </c>
      <c r="L12" s="29">
        <f t="shared" si="3"/>
        <v>427342</v>
      </c>
      <c r="M12" s="29">
        <f t="shared" si="3"/>
        <v>880809</v>
      </c>
      <c r="N12" s="29">
        <f t="shared" si="3"/>
        <v>568902</v>
      </c>
      <c r="O12" s="29">
        <f t="shared" si="3"/>
        <v>480355</v>
      </c>
      <c r="P12" s="29">
        <f t="shared" si="3"/>
        <v>421603</v>
      </c>
      <c r="Q12" s="29">
        <f t="shared" si="3"/>
        <v>438212</v>
      </c>
      <c r="R12" s="29">
        <f t="shared" si="3"/>
        <v>453058</v>
      </c>
      <c r="S12" s="29">
        <f t="shared" si="3"/>
        <v>1222938</v>
      </c>
      <c r="T12" s="30" t="s">
        <v>38</v>
      </c>
    </row>
    <row r="13" spans="1:20" s="6" customFormat="1" ht="12">
      <c r="A13" s="26" t="s">
        <v>40</v>
      </c>
      <c r="B13" s="27" t="s">
        <v>41</v>
      </c>
      <c r="C13" s="62">
        <v>494853</v>
      </c>
      <c r="D13" s="63">
        <v>453491</v>
      </c>
      <c r="E13" s="64">
        <v>490732</v>
      </c>
      <c r="F13" s="64">
        <v>497162</v>
      </c>
      <c r="G13" s="28">
        <f t="shared" si="0"/>
        <v>481069.25</v>
      </c>
      <c r="H13" s="29">
        <f aca="true" t="shared" si="4" ref="H13:S13">SUM(H14:H16)</f>
        <v>390036</v>
      </c>
      <c r="I13" s="29">
        <f t="shared" si="4"/>
        <v>386683</v>
      </c>
      <c r="J13" s="29">
        <f t="shared" si="4"/>
        <v>425393</v>
      </c>
      <c r="K13" s="29">
        <f t="shared" si="4"/>
        <v>374091</v>
      </c>
      <c r="L13" s="29">
        <f t="shared" si="4"/>
        <v>374839</v>
      </c>
      <c r="M13" s="29">
        <f t="shared" si="4"/>
        <v>795748</v>
      </c>
      <c r="N13" s="29">
        <f t="shared" si="4"/>
        <v>496501</v>
      </c>
      <c r="O13" s="29">
        <f t="shared" si="4"/>
        <v>397220</v>
      </c>
      <c r="P13" s="29">
        <f t="shared" si="4"/>
        <v>353186</v>
      </c>
      <c r="Q13" s="29">
        <f t="shared" si="4"/>
        <v>363915</v>
      </c>
      <c r="R13" s="29">
        <f t="shared" si="4"/>
        <v>372729</v>
      </c>
      <c r="S13" s="29">
        <f t="shared" si="4"/>
        <v>1042490</v>
      </c>
      <c r="T13" s="30" t="s">
        <v>40</v>
      </c>
    </row>
    <row r="14" spans="1:20" s="6" customFormat="1" ht="12">
      <c r="A14" s="26" t="s">
        <v>42</v>
      </c>
      <c r="B14" s="31" t="s">
        <v>43</v>
      </c>
      <c r="C14" s="62">
        <v>366615</v>
      </c>
      <c r="D14" s="63">
        <v>343819</v>
      </c>
      <c r="E14" s="64">
        <v>370933</v>
      </c>
      <c r="F14" s="64">
        <v>383651</v>
      </c>
      <c r="G14" s="28">
        <f t="shared" si="0"/>
        <v>368703.4166666667</v>
      </c>
      <c r="H14" s="64">
        <v>388501</v>
      </c>
      <c r="I14" s="64">
        <v>385891</v>
      </c>
      <c r="J14" s="64">
        <v>378059</v>
      </c>
      <c r="K14" s="64">
        <v>372422</v>
      </c>
      <c r="L14" s="64">
        <v>372770</v>
      </c>
      <c r="M14" s="64">
        <v>363038</v>
      </c>
      <c r="N14" s="64">
        <v>353467</v>
      </c>
      <c r="O14" s="64">
        <v>353611</v>
      </c>
      <c r="P14" s="64">
        <v>353161</v>
      </c>
      <c r="Q14" s="64">
        <v>363651</v>
      </c>
      <c r="R14" s="64">
        <v>372481</v>
      </c>
      <c r="S14" s="64">
        <v>367389</v>
      </c>
      <c r="T14" s="30" t="s">
        <v>42</v>
      </c>
    </row>
    <row r="15" spans="1:20" s="6" customFormat="1" ht="12">
      <c r="A15" s="26" t="s">
        <v>44</v>
      </c>
      <c r="B15" s="31" t="s">
        <v>45</v>
      </c>
      <c r="C15" s="62">
        <v>6754</v>
      </c>
      <c r="D15" s="63">
        <v>9011</v>
      </c>
      <c r="E15" s="64">
        <v>4255</v>
      </c>
      <c r="F15" s="64">
        <v>2442</v>
      </c>
      <c r="G15" s="28">
        <f t="shared" si="0"/>
        <v>1475.5</v>
      </c>
      <c r="H15" s="64">
        <v>1535</v>
      </c>
      <c r="I15" s="64">
        <v>792</v>
      </c>
      <c r="J15" s="64">
        <v>3667</v>
      </c>
      <c r="K15" s="64">
        <v>1082</v>
      </c>
      <c r="L15" s="64">
        <v>2069</v>
      </c>
      <c r="M15" s="64">
        <v>934</v>
      </c>
      <c r="N15" s="64">
        <v>377</v>
      </c>
      <c r="O15" s="64">
        <v>1744</v>
      </c>
      <c r="P15" s="64">
        <v>25</v>
      </c>
      <c r="Q15" s="64">
        <v>264</v>
      </c>
      <c r="R15" s="64">
        <v>248</v>
      </c>
      <c r="S15" s="64">
        <v>4969</v>
      </c>
      <c r="T15" s="30" t="s">
        <v>44</v>
      </c>
    </row>
    <row r="16" spans="1:20" s="6" customFormat="1" ht="12">
      <c r="A16" s="26" t="s">
        <v>46</v>
      </c>
      <c r="B16" s="31" t="s">
        <v>47</v>
      </c>
      <c r="C16" s="62">
        <v>121484</v>
      </c>
      <c r="D16" s="63">
        <v>100661</v>
      </c>
      <c r="E16" s="64">
        <v>115545</v>
      </c>
      <c r="F16" s="64">
        <v>111069</v>
      </c>
      <c r="G16" s="28">
        <f t="shared" si="0"/>
        <v>110890.33333333333</v>
      </c>
      <c r="H16" s="64">
        <v>0</v>
      </c>
      <c r="I16" s="64">
        <v>0</v>
      </c>
      <c r="J16" s="64">
        <v>43667</v>
      </c>
      <c r="K16" s="64">
        <v>587</v>
      </c>
      <c r="L16" s="64">
        <v>0</v>
      </c>
      <c r="M16" s="64">
        <v>431776</v>
      </c>
      <c r="N16" s="64">
        <v>142657</v>
      </c>
      <c r="O16" s="64">
        <v>41865</v>
      </c>
      <c r="P16" s="64">
        <v>0</v>
      </c>
      <c r="Q16" s="64">
        <v>0</v>
      </c>
      <c r="R16" s="64">
        <v>0</v>
      </c>
      <c r="S16" s="64">
        <v>670132</v>
      </c>
      <c r="T16" s="30" t="s">
        <v>46</v>
      </c>
    </row>
    <row r="17" spans="1:20" s="6" customFormat="1" ht="12">
      <c r="A17" s="26" t="s">
        <v>48</v>
      </c>
      <c r="B17" s="27" t="s">
        <v>49</v>
      </c>
      <c r="C17" s="62">
        <v>49554</v>
      </c>
      <c r="D17" s="63">
        <v>37630</v>
      </c>
      <c r="E17" s="64">
        <v>36167</v>
      </c>
      <c r="F17" s="64">
        <v>46793</v>
      </c>
      <c r="G17" s="28">
        <f t="shared" si="0"/>
        <v>50280.166666666664</v>
      </c>
      <c r="H17" s="64">
        <v>30199</v>
      </c>
      <c r="I17" s="64">
        <v>31723</v>
      </c>
      <c r="J17" s="64">
        <v>43131</v>
      </c>
      <c r="K17" s="64">
        <v>33165</v>
      </c>
      <c r="L17" s="64">
        <v>31585</v>
      </c>
      <c r="M17" s="64">
        <v>50882</v>
      </c>
      <c r="N17" s="64">
        <v>42754</v>
      </c>
      <c r="O17" s="64">
        <v>55057</v>
      </c>
      <c r="P17" s="64">
        <v>51030</v>
      </c>
      <c r="Q17" s="64">
        <v>44840</v>
      </c>
      <c r="R17" s="64">
        <v>52953</v>
      </c>
      <c r="S17" s="64">
        <v>136043</v>
      </c>
      <c r="T17" s="30" t="s">
        <v>48</v>
      </c>
    </row>
    <row r="18" spans="1:20" s="6" customFormat="1" ht="12">
      <c r="A18" s="26" t="s">
        <v>50</v>
      </c>
      <c r="B18" s="27" t="s">
        <v>51</v>
      </c>
      <c r="C18" s="62">
        <v>22254</v>
      </c>
      <c r="D18" s="63">
        <v>15295</v>
      </c>
      <c r="E18" s="64">
        <v>23308</v>
      </c>
      <c r="F18" s="64">
        <v>42998</v>
      </c>
      <c r="G18" s="28">
        <f t="shared" si="0"/>
        <v>26762.416666666668</v>
      </c>
      <c r="H18" s="64">
        <v>30631</v>
      </c>
      <c r="I18" s="64">
        <v>20016</v>
      </c>
      <c r="J18" s="64">
        <v>19712</v>
      </c>
      <c r="K18" s="64">
        <v>19343</v>
      </c>
      <c r="L18" s="64">
        <v>20918</v>
      </c>
      <c r="M18" s="64">
        <v>34179</v>
      </c>
      <c r="N18" s="64">
        <v>29647</v>
      </c>
      <c r="O18" s="64">
        <v>28078</v>
      </c>
      <c r="P18" s="64">
        <v>17387</v>
      </c>
      <c r="Q18" s="64">
        <v>29457</v>
      </c>
      <c r="R18" s="64">
        <v>27376</v>
      </c>
      <c r="S18" s="64">
        <v>44405</v>
      </c>
      <c r="T18" s="30" t="s">
        <v>50</v>
      </c>
    </row>
    <row r="19" spans="1:20" s="6" customFormat="1" ht="12">
      <c r="A19" s="26" t="s">
        <v>52</v>
      </c>
      <c r="B19" s="27" t="s">
        <v>53</v>
      </c>
      <c r="C19" s="62">
        <v>2230</v>
      </c>
      <c r="D19" s="63">
        <v>1968</v>
      </c>
      <c r="E19" s="64">
        <v>1962</v>
      </c>
      <c r="F19" s="64">
        <v>2356</v>
      </c>
      <c r="G19" s="28">
        <f t="shared" si="0"/>
        <v>4359.416666666667</v>
      </c>
      <c r="H19" s="64">
        <v>636</v>
      </c>
      <c r="I19" s="64">
        <v>1384</v>
      </c>
      <c r="J19" s="64">
        <v>3047</v>
      </c>
      <c r="K19" s="64">
        <v>1296</v>
      </c>
      <c r="L19" s="64">
        <v>10703</v>
      </c>
      <c r="M19" s="64">
        <v>5811</v>
      </c>
      <c r="N19" s="64">
        <v>6551</v>
      </c>
      <c r="O19" s="64">
        <v>3921</v>
      </c>
      <c r="P19" s="64">
        <v>6370</v>
      </c>
      <c r="Q19" s="64">
        <v>3902</v>
      </c>
      <c r="R19" s="64">
        <v>1708</v>
      </c>
      <c r="S19" s="64">
        <v>6984</v>
      </c>
      <c r="T19" s="30" t="s">
        <v>52</v>
      </c>
    </row>
    <row r="20" spans="1:20" s="6" customFormat="1" ht="12">
      <c r="A20" s="26" t="s">
        <v>54</v>
      </c>
      <c r="B20" s="27" t="s">
        <v>55</v>
      </c>
      <c r="C20" s="62">
        <v>6481</v>
      </c>
      <c r="D20" s="63">
        <v>12431</v>
      </c>
      <c r="E20" s="64">
        <v>7901</v>
      </c>
      <c r="F20" s="64">
        <v>14430</v>
      </c>
      <c r="G20" s="28">
        <f t="shared" si="0"/>
        <v>17296.583333333332</v>
      </c>
      <c r="H20" s="29">
        <f aca="true" t="shared" si="5" ref="H20:S20">SUM(H21:H23)</f>
        <v>1550</v>
      </c>
      <c r="I20" s="29">
        <f t="shared" si="5"/>
        <v>17588</v>
      </c>
      <c r="J20" s="29">
        <f t="shared" si="5"/>
        <v>444</v>
      </c>
      <c r="K20" s="29">
        <f t="shared" si="5"/>
        <v>17753</v>
      </c>
      <c r="L20" s="29">
        <f t="shared" si="5"/>
        <v>913</v>
      </c>
      <c r="M20" s="29">
        <f t="shared" si="5"/>
        <v>32091</v>
      </c>
      <c r="N20" s="29">
        <f t="shared" si="5"/>
        <v>1819</v>
      </c>
      <c r="O20" s="29">
        <f t="shared" si="5"/>
        <v>51936</v>
      </c>
      <c r="P20" s="29">
        <f t="shared" si="5"/>
        <v>5716</v>
      </c>
      <c r="Q20" s="29">
        <f t="shared" si="5"/>
        <v>45755</v>
      </c>
      <c r="R20" s="29">
        <f t="shared" si="5"/>
        <v>554</v>
      </c>
      <c r="S20" s="29">
        <f t="shared" si="5"/>
        <v>31440</v>
      </c>
      <c r="T20" s="30" t="s">
        <v>54</v>
      </c>
    </row>
    <row r="21" spans="1:20" s="6" customFormat="1" ht="12">
      <c r="A21" s="26" t="s">
        <v>56</v>
      </c>
      <c r="B21" s="31" t="s">
        <v>57</v>
      </c>
      <c r="C21" s="62">
        <v>234</v>
      </c>
      <c r="D21" s="63">
        <v>450</v>
      </c>
      <c r="E21" s="64">
        <v>144</v>
      </c>
      <c r="F21" s="64">
        <v>1085</v>
      </c>
      <c r="G21" s="28">
        <f t="shared" si="0"/>
        <v>821.1666666666666</v>
      </c>
      <c r="H21" s="64">
        <v>292</v>
      </c>
      <c r="I21" s="64">
        <v>1142</v>
      </c>
      <c r="J21" s="64">
        <v>0</v>
      </c>
      <c r="K21" s="64">
        <v>11</v>
      </c>
      <c r="L21" s="64">
        <v>0</v>
      </c>
      <c r="M21" s="64">
        <v>3504</v>
      </c>
      <c r="N21" s="64">
        <v>49</v>
      </c>
      <c r="O21" s="64">
        <v>103</v>
      </c>
      <c r="P21" s="64">
        <v>488</v>
      </c>
      <c r="Q21" s="64">
        <v>1163</v>
      </c>
      <c r="R21" s="64">
        <v>323</v>
      </c>
      <c r="S21" s="64">
        <v>2779</v>
      </c>
      <c r="T21" s="30" t="s">
        <v>56</v>
      </c>
    </row>
    <row r="22" spans="1:20" s="6" customFormat="1" ht="12">
      <c r="A22" s="26" t="s">
        <v>58</v>
      </c>
      <c r="B22" s="31" t="s">
        <v>59</v>
      </c>
      <c r="C22" s="62">
        <v>6247</v>
      </c>
      <c r="D22" s="63">
        <v>11734</v>
      </c>
      <c r="E22" s="64">
        <v>7555</v>
      </c>
      <c r="F22" s="64">
        <v>13131</v>
      </c>
      <c r="G22" s="28">
        <f t="shared" si="0"/>
        <v>16140</v>
      </c>
      <c r="H22" s="64">
        <v>242</v>
      </c>
      <c r="I22" s="64">
        <v>15811</v>
      </c>
      <c r="J22" s="64">
        <v>0</v>
      </c>
      <c r="K22" s="64">
        <v>17473</v>
      </c>
      <c r="L22" s="64">
        <v>689</v>
      </c>
      <c r="M22" s="64">
        <v>28587</v>
      </c>
      <c r="N22" s="64">
        <v>1301</v>
      </c>
      <c r="O22" s="64">
        <v>51833</v>
      </c>
      <c r="P22" s="64">
        <v>4752</v>
      </c>
      <c r="Q22" s="64">
        <v>44100</v>
      </c>
      <c r="R22" s="64">
        <v>231</v>
      </c>
      <c r="S22" s="64">
        <v>28661</v>
      </c>
      <c r="T22" s="30" t="s">
        <v>58</v>
      </c>
    </row>
    <row r="23" spans="1:20" s="6" customFormat="1" ht="12">
      <c r="A23" s="26" t="s">
        <v>60</v>
      </c>
      <c r="B23" s="31" t="s">
        <v>61</v>
      </c>
      <c r="C23" s="62">
        <v>0</v>
      </c>
      <c r="D23" s="63">
        <v>247</v>
      </c>
      <c r="E23" s="64">
        <v>203</v>
      </c>
      <c r="F23" s="64">
        <v>214</v>
      </c>
      <c r="G23" s="28">
        <f t="shared" si="0"/>
        <v>335.4166666666667</v>
      </c>
      <c r="H23" s="64">
        <v>1016</v>
      </c>
      <c r="I23" s="64">
        <v>635</v>
      </c>
      <c r="J23" s="64">
        <v>444</v>
      </c>
      <c r="K23" s="64">
        <v>269</v>
      </c>
      <c r="L23" s="64">
        <v>224</v>
      </c>
      <c r="M23" s="64">
        <v>0</v>
      </c>
      <c r="N23" s="64">
        <v>469</v>
      </c>
      <c r="O23" s="64">
        <v>0</v>
      </c>
      <c r="P23" s="64">
        <v>476</v>
      </c>
      <c r="Q23" s="64">
        <v>492</v>
      </c>
      <c r="R23" s="64">
        <v>0</v>
      </c>
      <c r="S23" s="64">
        <v>0</v>
      </c>
      <c r="T23" s="30" t="s">
        <v>60</v>
      </c>
    </row>
    <row r="24" spans="1:20" s="6" customFormat="1" ht="12">
      <c r="A24" s="26" t="s">
        <v>62</v>
      </c>
      <c r="B24" s="27" t="s">
        <v>63</v>
      </c>
      <c r="C24" s="62">
        <v>8242</v>
      </c>
      <c r="D24" s="63">
        <v>7351</v>
      </c>
      <c r="E24" s="64">
        <v>15351</v>
      </c>
      <c r="F24" s="64">
        <v>6384</v>
      </c>
      <c r="G24" s="28">
        <f t="shared" si="0"/>
        <v>11156.916666666666</v>
      </c>
      <c r="H24" s="64">
        <v>30634</v>
      </c>
      <c r="I24" s="64">
        <v>13165</v>
      </c>
      <c r="J24" s="64">
        <v>14587</v>
      </c>
      <c r="K24" s="64">
        <v>15757</v>
      </c>
      <c r="L24" s="64">
        <v>5119</v>
      </c>
      <c r="M24" s="64">
        <v>2442</v>
      </c>
      <c r="N24" s="64">
        <v>2609</v>
      </c>
      <c r="O24" s="64">
        <v>2175</v>
      </c>
      <c r="P24" s="64">
        <v>2262</v>
      </c>
      <c r="Q24" s="64">
        <v>4070</v>
      </c>
      <c r="R24" s="64">
        <v>33977</v>
      </c>
      <c r="S24" s="64">
        <v>7086</v>
      </c>
      <c r="T24" s="30" t="s">
        <v>62</v>
      </c>
    </row>
    <row r="25" spans="1:20" s="6" customFormat="1" ht="12">
      <c r="A25" s="26" t="s">
        <v>64</v>
      </c>
      <c r="B25" s="27" t="s">
        <v>65</v>
      </c>
      <c r="C25" s="62">
        <v>6297</v>
      </c>
      <c r="D25" s="63">
        <v>30774</v>
      </c>
      <c r="E25" s="64">
        <v>4322</v>
      </c>
      <c r="F25" s="64">
        <v>2982</v>
      </c>
      <c r="G25" s="28">
        <f t="shared" si="0"/>
        <v>4173.666666666667</v>
      </c>
      <c r="H25" s="64">
        <v>14614</v>
      </c>
      <c r="I25" s="64">
        <v>370</v>
      </c>
      <c r="J25" s="64">
        <v>4428</v>
      </c>
      <c r="K25" s="64">
        <v>3865</v>
      </c>
      <c r="L25" s="64">
        <v>1152</v>
      </c>
      <c r="M25" s="64">
        <v>1216</v>
      </c>
      <c r="N25" s="64">
        <v>894</v>
      </c>
      <c r="O25" s="64">
        <v>1512</v>
      </c>
      <c r="P25" s="64">
        <v>1566</v>
      </c>
      <c r="Q25" s="64">
        <v>818</v>
      </c>
      <c r="R25" s="64">
        <v>4448</v>
      </c>
      <c r="S25" s="64">
        <v>15201</v>
      </c>
      <c r="T25" s="30" t="s">
        <v>64</v>
      </c>
    </row>
    <row r="26" spans="1:20" s="22" customFormat="1" ht="12">
      <c r="A26" s="19" t="s">
        <v>66</v>
      </c>
      <c r="B26" s="19"/>
      <c r="C26" s="59">
        <v>332194</v>
      </c>
      <c r="D26" s="60">
        <v>356266</v>
      </c>
      <c r="E26" s="61">
        <v>382111</v>
      </c>
      <c r="F26" s="61">
        <v>378769</v>
      </c>
      <c r="G26" s="23">
        <f t="shared" si="0"/>
        <v>420146.3333333333</v>
      </c>
      <c r="H26" s="24">
        <f aca="true" t="shared" si="6" ref="H26:S26">SUM(H27:H35)</f>
        <v>344251</v>
      </c>
      <c r="I26" s="24">
        <f t="shared" si="6"/>
        <v>363120</v>
      </c>
      <c r="J26" s="24">
        <f t="shared" si="6"/>
        <v>475026</v>
      </c>
      <c r="K26" s="24">
        <f t="shared" si="6"/>
        <v>399042</v>
      </c>
      <c r="L26" s="24">
        <f t="shared" si="6"/>
        <v>359890</v>
      </c>
      <c r="M26" s="24">
        <f t="shared" si="6"/>
        <v>385033</v>
      </c>
      <c r="N26" s="24">
        <f t="shared" si="6"/>
        <v>449207</v>
      </c>
      <c r="O26" s="24">
        <f t="shared" si="6"/>
        <v>354173</v>
      </c>
      <c r="P26" s="24">
        <f t="shared" si="6"/>
        <v>330329</v>
      </c>
      <c r="Q26" s="24">
        <f t="shared" si="6"/>
        <v>366548</v>
      </c>
      <c r="R26" s="24">
        <f t="shared" si="6"/>
        <v>747514</v>
      </c>
      <c r="S26" s="24">
        <f t="shared" si="6"/>
        <v>467623</v>
      </c>
      <c r="T26" s="21" t="s">
        <v>37</v>
      </c>
    </row>
    <row r="27" spans="1:20" s="6" customFormat="1" ht="12">
      <c r="A27" s="26" t="s">
        <v>67</v>
      </c>
      <c r="B27" s="31" t="s">
        <v>68</v>
      </c>
      <c r="C27" s="62">
        <v>301265</v>
      </c>
      <c r="D27" s="63">
        <v>304903</v>
      </c>
      <c r="E27" s="64">
        <v>313020</v>
      </c>
      <c r="F27" s="64">
        <v>329171</v>
      </c>
      <c r="G27" s="28">
        <f t="shared" si="0"/>
        <v>353614</v>
      </c>
      <c r="H27" s="64">
        <v>332529</v>
      </c>
      <c r="I27" s="64">
        <v>301558</v>
      </c>
      <c r="J27" s="64">
        <v>394701</v>
      </c>
      <c r="K27" s="64">
        <v>373090</v>
      </c>
      <c r="L27" s="64">
        <v>330946</v>
      </c>
      <c r="M27" s="64">
        <v>343049</v>
      </c>
      <c r="N27" s="64">
        <v>374186</v>
      </c>
      <c r="O27" s="64">
        <v>343972</v>
      </c>
      <c r="P27" s="64">
        <v>309133</v>
      </c>
      <c r="Q27" s="64">
        <v>348605</v>
      </c>
      <c r="R27" s="64">
        <v>349041</v>
      </c>
      <c r="S27" s="64">
        <v>442558</v>
      </c>
      <c r="T27" s="30" t="s">
        <v>67</v>
      </c>
    </row>
    <row r="28" spans="1:20" s="6" customFormat="1" ht="12">
      <c r="A28" s="26" t="s">
        <v>69</v>
      </c>
      <c r="B28" s="31" t="s">
        <v>70</v>
      </c>
      <c r="C28" s="62">
        <v>1325</v>
      </c>
      <c r="D28" s="63">
        <v>2132</v>
      </c>
      <c r="E28" s="64">
        <v>7602</v>
      </c>
      <c r="F28" s="64">
        <v>3884</v>
      </c>
      <c r="G28" s="28">
        <f t="shared" si="0"/>
        <v>4510.916666666667</v>
      </c>
      <c r="H28" s="64">
        <v>0</v>
      </c>
      <c r="I28" s="64">
        <v>2154</v>
      </c>
      <c r="J28" s="64">
        <v>2381</v>
      </c>
      <c r="K28" s="64">
        <v>7711</v>
      </c>
      <c r="L28" s="64">
        <v>0</v>
      </c>
      <c r="M28" s="64">
        <v>27544</v>
      </c>
      <c r="N28" s="64">
        <v>8217</v>
      </c>
      <c r="O28" s="64">
        <v>215</v>
      </c>
      <c r="P28" s="64">
        <v>4762</v>
      </c>
      <c r="Q28" s="64">
        <v>0</v>
      </c>
      <c r="R28" s="64">
        <v>1147</v>
      </c>
      <c r="S28" s="64">
        <v>0</v>
      </c>
      <c r="T28" s="30" t="s">
        <v>69</v>
      </c>
    </row>
    <row r="29" spans="1:20" s="6" customFormat="1" ht="12">
      <c r="A29" s="26" t="s">
        <v>71</v>
      </c>
      <c r="B29" s="31" t="s">
        <v>72</v>
      </c>
      <c r="C29" s="62">
        <v>0</v>
      </c>
      <c r="D29" s="63">
        <v>25463</v>
      </c>
      <c r="E29" s="64">
        <v>42903</v>
      </c>
      <c r="F29" s="64">
        <v>24089</v>
      </c>
      <c r="G29" s="28">
        <f t="shared" si="0"/>
        <v>5106.666666666667</v>
      </c>
      <c r="H29" s="64">
        <v>0</v>
      </c>
      <c r="I29" s="64">
        <v>43160</v>
      </c>
      <c r="J29" s="64">
        <v>15873</v>
      </c>
      <c r="K29" s="64">
        <v>1493</v>
      </c>
      <c r="L29" s="64">
        <v>0</v>
      </c>
      <c r="M29" s="64">
        <v>0</v>
      </c>
      <c r="N29" s="64">
        <v>0</v>
      </c>
      <c r="O29" s="64">
        <v>754</v>
      </c>
      <c r="P29" s="64">
        <v>0</v>
      </c>
      <c r="Q29" s="64">
        <v>0</v>
      </c>
      <c r="R29" s="64">
        <v>0</v>
      </c>
      <c r="S29" s="64">
        <v>0</v>
      </c>
      <c r="T29" s="30" t="s">
        <v>71</v>
      </c>
    </row>
    <row r="30" spans="1:20" s="6" customFormat="1" ht="12">
      <c r="A30" s="26" t="s">
        <v>73</v>
      </c>
      <c r="B30" s="31" t="s">
        <v>74</v>
      </c>
      <c r="C30" s="62">
        <v>2609</v>
      </c>
      <c r="D30" s="63">
        <v>4252</v>
      </c>
      <c r="E30" s="64">
        <v>3646</v>
      </c>
      <c r="F30" s="64">
        <v>97</v>
      </c>
      <c r="G30" s="28">
        <f t="shared" si="0"/>
        <v>31282.083333333332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375385</v>
      </c>
      <c r="S30" s="64">
        <v>0</v>
      </c>
      <c r="T30" s="30" t="s">
        <v>73</v>
      </c>
    </row>
    <row r="31" spans="1:20" s="6" customFormat="1" ht="12">
      <c r="A31" s="26" t="s">
        <v>75</v>
      </c>
      <c r="B31" s="31" t="s">
        <v>76</v>
      </c>
      <c r="C31" s="62">
        <v>12146</v>
      </c>
      <c r="D31" s="63">
        <v>6825</v>
      </c>
      <c r="E31" s="64">
        <v>2095</v>
      </c>
      <c r="F31" s="64">
        <v>7980</v>
      </c>
      <c r="G31" s="28">
        <f t="shared" si="0"/>
        <v>39.583333333333336</v>
      </c>
      <c r="H31" s="64">
        <v>161</v>
      </c>
      <c r="I31" s="64">
        <v>0</v>
      </c>
      <c r="J31" s="64">
        <v>0</v>
      </c>
      <c r="K31" s="64">
        <v>15</v>
      </c>
      <c r="L31" s="64">
        <v>299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30" t="s">
        <v>75</v>
      </c>
    </row>
    <row r="32" spans="1:20" s="6" customFormat="1" ht="12">
      <c r="A32" s="26" t="s">
        <v>77</v>
      </c>
      <c r="B32" s="31" t="s">
        <v>78</v>
      </c>
      <c r="C32" s="62">
        <v>12123</v>
      </c>
      <c r="D32" s="63">
        <v>12037</v>
      </c>
      <c r="E32" s="64">
        <v>10686</v>
      </c>
      <c r="F32" s="64">
        <v>11904</v>
      </c>
      <c r="G32" s="32">
        <f t="shared" si="0"/>
        <v>9733.166666666666</v>
      </c>
      <c r="H32" s="64">
        <v>2958</v>
      </c>
      <c r="I32" s="64">
        <v>2892</v>
      </c>
      <c r="J32" s="64">
        <v>40743</v>
      </c>
      <c r="K32" s="64">
        <v>852</v>
      </c>
      <c r="L32" s="64">
        <v>7644</v>
      </c>
      <c r="M32" s="64">
        <v>817</v>
      </c>
      <c r="N32" s="64">
        <v>51850</v>
      </c>
      <c r="O32" s="64">
        <v>1935</v>
      </c>
      <c r="P32" s="64">
        <v>660</v>
      </c>
      <c r="Q32" s="64">
        <v>2857</v>
      </c>
      <c r="R32" s="64">
        <v>31</v>
      </c>
      <c r="S32" s="64">
        <v>3559</v>
      </c>
      <c r="T32" s="30" t="s">
        <v>77</v>
      </c>
    </row>
    <row r="33" spans="1:20" s="6" customFormat="1" ht="12">
      <c r="A33" s="26" t="s">
        <v>79</v>
      </c>
      <c r="B33" s="31" t="s">
        <v>80</v>
      </c>
      <c r="C33" s="62">
        <v>2321</v>
      </c>
      <c r="D33" s="63">
        <v>238</v>
      </c>
      <c r="E33" s="64">
        <v>243</v>
      </c>
      <c r="F33" s="64">
        <v>0</v>
      </c>
      <c r="G33" s="28">
        <f t="shared" si="0"/>
        <v>13872.083333333334</v>
      </c>
      <c r="H33" s="64">
        <v>8590</v>
      </c>
      <c r="I33" s="64">
        <v>13166</v>
      </c>
      <c r="J33" s="64">
        <v>20753</v>
      </c>
      <c r="K33" s="64">
        <v>14868</v>
      </c>
      <c r="L33" s="64">
        <v>20803</v>
      </c>
      <c r="M33" s="64">
        <v>13504</v>
      </c>
      <c r="N33" s="64">
        <v>14508</v>
      </c>
      <c r="O33" s="64">
        <v>4756</v>
      </c>
      <c r="P33" s="64">
        <v>8867</v>
      </c>
      <c r="Q33" s="64">
        <v>11854</v>
      </c>
      <c r="R33" s="64">
        <v>15649</v>
      </c>
      <c r="S33" s="64">
        <v>19147</v>
      </c>
      <c r="T33" s="30" t="s">
        <v>79</v>
      </c>
    </row>
    <row r="34" spans="1:20" s="6" customFormat="1" ht="12">
      <c r="A34" s="26" t="s">
        <v>81</v>
      </c>
      <c r="B34" s="31" t="s">
        <v>82</v>
      </c>
      <c r="C34" s="62">
        <v>0</v>
      </c>
      <c r="D34" s="63">
        <v>0</v>
      </c>
      <c r="E34" s="64">
        <v>0</v>
      </c>
      <c r="F34" s="64">
        <v>0</v>
      </c>
      <c r="G34" s="28">
        <f t="shared" si="0"/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30" t="s">
        <v>81</v>
      </c>
    </row>
    <row r="35" spans="1:20" s="6" customFormat="1" ht="12">
      <c r="A35" s="26" t="s">
        <v>83</v>
      </c>
      <c r="B35" s="31" t="s">
        <v>84</v>
      </c>
      <c r="C35" s="62">
        <v>404</v>
      </c>
      <c r="D35" s="63">
        <v>416</v>
      </c>
      <c r="E35" s="64">
        <v>1915</v>
      </c>
      <c r="F35" s="64">
        <v>1645</v>
      </c>
      <c r="G35" s="28">
        <f t="shared" si="0"/>
        <v>1987.8333333333333</v>
      </c>
      <c r="H35" s="64">
        <v>13</v>
      </c>
      <c r="I35" s="64">
        <v>190</v>
      </c>
      <c r="J35" s="64">
        <v>575</v>
      </c>
      <c r="K35" s="64">
        <v>1013</v>
      </c>
      <c r="L35" s="64">
        <v>198</v>
      </c>
      <c r="M35" s="64">
        <v>119</v>
      </c>
      <c r="N35" s="64">
        <v>446</v>
      </c>
      <c r="O35" s="64">
        <v>2541</v>
      </c>
      <c r="P35" s="64">
        <v>6907</v>
      </c>
      <c r="Q35" s="64">
        <v>3232</v>
      </c>
      <c r="R35" s="64">
        <v>6261</v>
      </c>
      <c r="S35" s="64">
        <v>2359</v>
      </c>
      <c r="T35" s="30" t="s">
        <v>83</v>
      </c>
    </row>
    <row r="36" spans="1:20" s="22" customFormat="1" ht="12">
      <c r="A36" s="19" t="s">
        <v>85</v>
      </c>
      <c r="B36" s="19"/>
      <c r="C36" s="59">
        <v>77783</v>
      </c>
      <c r="D36" s="60">
        <v>81748</v>
      </c>
      <c r="E36" s="61">
        <v>84004</v>
      </c>
      <c r="F36" s="61">
        <v>68841</v>
      </c>
      <c r="G36" s="23">
        <f t="shared" si="0"/>
        <v>70643.33333333333</v>
      </c>
      <c r="H36" s="61">
        <v>91126</v>
      </c>
      <c r="I36" s="61">
        <v>71232</v>
      </c>
      <c r="J36" s="61">
        <v>72700</v>
      </c>
      <c r="K36" s="61">
        <v>57351</v>
      </c>
      <c r="L36" s="61">
        <v>65226</v>
      </c>
      <c r="M36" s="61">
        <v>53307</v>
      </c>
      <c r="N36" s="61">
        <v>106210</v>
      </c>
      <c r="O36" s="61">
        <v>70217</v>
      </c>
      <c r="P36" s="61">
        <v>55573</v>
      </c>
      <c r="Q36" s="61">
        <v>72597</v>
      </c>
      <c r="R36" s="61">
        <v>71421</v>
      </c>
      <c r="S36" s="61">
        <v>60760</v>
      </c>
      <c r="T36" s="21" t="s">
        <v>86</v>
      </c>
    </row>
    <row r="37" spans="1:20" s="22" customFormat="1" ht="12">
      <c r="A37" s="19" t="s">
        <v>87</v>
      </c>
      <c r="B37" s="19"/>
      <c r="C37" s="59">
        <v>999888</v>
      </c>
      <c r="D37" s="60">
        <v>996955</v>
      </c>
      <c r="E37" s="61">
        <v>1045860</v>
      </c>
      <c r="F37" s="61">
        <v>1060714</v>
      </c>
      <c r="G37" s="23">
        <f t="shared" si="0"/>
        <v>1086716.4166666667</v>
      </c>
      <c r="H37" s="24">
        <f aca="true" t="shared" si="7" ref="H37:S37">H38+H69+H70</f>
        <v>933674</v>
      </c>
      <c r="I37" s="24">
        <f t="shared" si="7"/>
        <v>915278</v>
      </c>
      <c r="J37" s="24">
        <f t="shared" si="7"/>
        <v>1058466</v>
      </c>
      <c r="K37" s="24">
        <f t="shared" si="7"/>
        <v>921664</v>
      </c>
      <c r="L37" s="24">
        <f t="shared" si="7"/>
        <v>870343</v>
      </c>
      <c r="M37" s="24">
        <f t="shared" si="7"/>
        <v>1360714</v>
      </c>
      <c r="N37" s="24">
        <f t="shared" si="7"/>
        <v>1136192</v>
      </c>
      <c r="O37" s="24">
        <f t="shared" si="7"/>
        <v>964283</v>
      </c>
      <c r="P37" s="24">
        <f t="shared" si="7"/>
        <v>823417</v>
      </c>
      <c r="Q37" s="24">
        <f t="shared" si="7"/>
        <v>931903</v>
      </c>
      <c r="R37" s="24">
        <f t="shared" si="7"/>
        <v>1312679</v>
      </c>
      <c r="S37" s="24">
        <f t="shared" si="7"/>
        <v>1811984</v>
      </c>
      <c r="T37" s="21" t="s">
        <v>88</v>
      </c>
    </row>
    <row r="38" spans="1:20" s="22" customFormat="1" ht="12">
      <c r="A38" s="19" t="s">
        <v>89</v>
      </c>
      <c r="B38" s="19"/>
      <c r="C38" s="59">
        <v>449895</v>
      </c>
      <c r="D38" s="60">
        <v>420698</v>
      </c>
      <c r="E38" s="61">
        <v>431522</v>
      </c>
      <c r="F38" s="61">
        <v>447300</v>
      </c>
      <c r="G38" s="23">
        <f aca="true" t="shared" si="8" ref="G38:G69">SUM(H38:S38)/12</f>
        <v>463369.75</v>
      </c>
      <c r="H38" s="24">
        <f aca="true" t="shared" si="9" ref="H38:S38">H39+H68</f>
        <v>459672</v>
      </c>
      <c r="I38" s="24">
        <f t="shared" si="9"/>
        <v>444478</v>
      </c>
      <c r="J38" s="24">
        <f t="shared" si="9"/>
        <v>584449</v>
      </c>
      <c r="K38" s="24">
        <f t="shared" si="9"/>
        <v>452860</v>
      </c>
      <c r="L38" s="24">
        <f t="shared" si="9"/>
        <v>444292</v>
      </c>
      <c r="M38" s="24">
        <f t="shared" si="9"/>
        <v>489410</v>
      </c>
      <c r="N38" s="24">
        <f t="shared" si="9"/>
        <v>487432</v>
      </c>
      <c r="O38" s="24">
        <f t="shared" si="9"/>
        <v>417581</v>
      </c>
      <c r="P38" s="24">
        <f t="shared" si="9"/>
        <v>399896</v>
      </c>
      <c r="Q38" s="24">
        <f t="shared" si="9"/>
        <v>432374</v>
      </c>
      <c r="R38" s="24">
        <f t="shared" si="9"/>
        <v>394436</v>
      </c>
      <c r="S38" s="24">
        <f t="shared" si="9"/>
        <v>553557</v>
      </c>
      <c r="T38" s="21" t="s">
        <v>37</v>
      </c>
    </row>
    <row r="39" spans="1:20" s="6" customFormat="1" ht="12">
      <c r="A39" s="26" t="s">
        <v>90</v>
      </c>
      <c r="B39" s="27" t="s">
        <v>91</v>
      </c>
      <c r="C39" s="62">
        <v>353507</v>
      </c>
      <c r="D39" s="63">
        <v>341541</v>
      </c>
      <c r="E39" s="64">
        <v>341812</v>
      </c>
      <c r="F39" s="64">
        <v>350959</v>
      </c>
      <c r="G39" s="28">
        <f t="shared" si="8"/>
        <v>363459.4166666667</v>
      </c>
      <c r="H39" s="29">
        <f aca="true" t="shared" si="10" ref="H39:S39">H40+H53+H56+SUM(H61:H67)</f>
        <v>369538</v>
      </c>
      <c r="I39" s="29">
        <f t="shared" si="10"/>
        <v>357156</v>
      </c>
      <c r="J39" s="29">
        <f t="shared" si="10"/>
        <v>490024</v>
      </c>
      <c r="K39" s="29">
        <f t="shared" si="10"/>
        <v>369995</v>
      </c>
      <c r="L39" s="29">
        <f t="shared" si="10"/>
        <v>328204</v>
      </c>
      <c r="M39" s="29">
        <f t="shared" si="10"/>
        <v>321099</v>
      </c>
      <c r="N39" s="29">
        <f t="shared" si="10"/>
        <v>387152</v>
      </c>
      <c r="O39" s="29">
        <f t="shared" si="10"/>
        <v>330244</v>
      </c>
      <c r="P39" s="29">
        <f t="shared" si="10"/>
        <v>319730</v>
      </c>
      <c r="Q39" s="29">
        <f t="shared" si="10"/>
        <v>350499</v>
      </c>
      <c r="R39" s="29">
        <f t="shared" si="10"/>
        <v>313884</v>
      </c>
      <c r="S39" s="29">
        <f t="shared" si="10"/>
        <v>423988</v>
      </c>
      <c r="T39" s="30" t="s">
        <v>90</v>
      </c>
    </row>
    <row r="40" spans="1:20" s="6" customFormat="1" ht="12">
      <c r="A40" s="33">
        <v>25</v>
      </c>
      <c r="B40" s="27" t="s">
        <v>92</v>
      </c>
      <c r="C40" s="62">
        <v>72594</v>
      </c>
      <c r="D40" s="63">
        <v>69819</v>
      </c>
      <c r="E40" s="64">
        <v>68791</v>
      </c>
      <c r="F40" s="64">
        <v>74276</v>
      </c>
      <c r="G40" s="28">
        <f t="shared" si="8"/>
        <v>69802.25</v>
      </c>
      <c r="H40" s="29">
        <f aca="true" t="shared" si="11" ref="H40:S40">SUM(H41:H52)</f>
        <v>64168</v>
      </c>
      <c r="I40" s="29">
        <f t="shared" si="11"/>
        <v>65781</v>
      </c>
      <c r="J40" s="29">
        <f t="shared" si="11"/>
        <v>75274</v>
      </c>
      <c r="K40" s="29">
        <f t="shared" si="11"/>
        <v>67531</v>
      </c>
      <c r="L40" s="29">
        <f t="shared" si="11"/>
        <v>71274</v>
      </c>
      <c r="M40" s="29">
        <f t="shared" si="11"/>
        <v>68353</v>
      </c>
      <c r="N40" s="29">
        <f t="shared" si="11"/>
        <v>69896</v>
      </c>
      <c r="O40" s="29">
        <f t="shared" si="11"/>
        <v>70787</v>
      </c>
      <c r="P40" s="29">
        <f t="shared" si="11"/>
        <v>65862</v>
      </c>
      <c r="Q40" s="29">
        <f t="shared" si="11"/>
        <v>66902</v>
      </c>
      <c r="R40" s="29">
        <f t="shared" si="11"/>
        <v>69479</v>
      </c>
      <c r="S40" s="29">
        <f t="shared" si="11"/>
        <v>82320</v>
      </c>
      <c r="T40" s="34">
        <v>25</v>
      </c>
    </row>
    <row r="41" spans="1:20" s="6" customFormat="1" ht="12">
      <c r="A41" s="33">
        <v>26</v>
      </c>
      <c r="B41" s="31" t="s">
        <v>93</v>
      </c>
      <c r="C41" s="62">
        <v>7549</v>
      </c>
      <c r="D41" s="63">
        <v>7402</v>
      </c>
      <c r="E41" s="64">
        <v>6951</v>
      </c>
      <c r="F41" s="64">
        <v>8562</v>
      </c>
      <c r="G41" s="28">
        <f t="shared" si="8"/>
        <v>6709.583333333333</v>
      </c>
      <c r="H41" s="64">
        <v>5612</v>
      </c>
      <c r="I41" s="64">
        <v>6643</v>
      </c>
      <c r="J41" s="64">
        <v>7267</v>
      </c>
      <c r="K41" s="64">
        <v>6693</v>
      </c>
      <c r="L41" s="64">
        <v>7411</v>
      </c>
      <c r="M41" s="64">
        <v>7124</v>
      </c>
      <c r="N41" s="64">
        <v>5810</v>
      </c>
      <c r="O41" s="64">
        <v>6593</v>
      </c>
      <c r="P41" s="64">
        <v>5726</v>
      </c>
      <c r="Q41" s="64">
        <v>7181</v>
      </c>
      <c r="R41" s="64">
        <v>7350</v>
      </c>
      <c r="S41" s="64">
        <v>7105</v>
      </c>
      <c r="T41" s="34">
        <v>26</v>
      </c>
    </row>
    <row r="42" spans="1:20" s="6" customFormat="1" ht="12">
      <c r="A42" s="33">
        <v>27</v>
      </c>
      <c r="B42" s="31" t="s">
        <v>94</v>
      </c>
      <c r="C42" s="62">
        <v>7810</v>
      </c>
      <c r="D42" s="63">
        <v>7269</v>
      </c>
      <c r="E42" s="64">
        <v>7864</v>
      </c>
      <c r="F42" s="64">
        <v>7802</v>
      </c>
      <c r="G42" s="28">
        <f t="shared" si="8"/>
        <v>7310.5</v>
      </c>
      <c r="H42" s="64">
        <v>6873</v>
      </c>
      <c r="I42" s="64">
        <v>7389</v>
      </c>
      <c r="J42" s="64">
        <v>7561</v>
      </c>
      <c r="K42" s="64">
        <v>7101</v>
      </c>
      <c r="L42" s="64">
        <v>7354</v>
      </c>
      <c r="M42" s="64">
        <v>6657</v>
      </c>
      <c r="N42" s="64">
        <v>6780</v>
      </c>
      <c r="O42" s="64">
        <v>6347</v>
      </c>
      <c r="P42" s="64">
        <v>7019</v>
      </c>
      <c r="Q42" s="64">
        <v>6825</v>
      </c>
      <c r="R42" s="64">
        <v>7030</v>
      </c>
      <c r="S42" s="64">
        <v>10790</v>
      </c>
      <c r="T42" s="34">
        <v>27</v>
      </c>
    </row>
    <row r="43" spans="1:20" s="6" customFormat="1" ht="12">
      <c r="A43" s="33">
        <v>28</v>
      </c>
      <c r="B43" s="31" t="s">
        <v>95</v>
      </c>
      <c r="C43" s="62">
        <v>7476</v>
      </c>
      <c r="D43" s="63">
        <v>7347</v>
      </c>
      <c r="E43" s="64">
        <v>7573</v>
      </c>
      <c r="F43" s="64">
        <v>7931</v>
      </c>
      <c r="G43" s="28">
        <f t="shared" si="8"/>
        <v>7491.75</v>
      </c>
      <c r="H43" s="64">
        <v>7420</v>
      </c>
      <c r="I43" s="64">
        <v>7472</v>
      </c>
      <c r="J43" s="64">
        <v>7836</v>
      </c>
      <c r="K43" s="64">
        <v>7292</v>
      </c>
      <c r="L43" s="64">
        <v>7390</v>
      </c>
      <c r="M43" s="64">
        <v>7225</v>
      </c>
      <c r="N43" s="64">
        <v>7292</v>
      </c>
      <c r="O43" s="64">
        <v>7019</v>
      </c>
      <c r="P43" s="64">
        <v>7752</v>
      </c>
      <c r="Q43" s="64">
        <v>7803</v>
      </c>
      <c r="R43" s="64">
        <v>7515</v>
      </c>
      <c r="S43" s="64">
        <v>7885</v>
      </c>
      <c r="T43" s="34">
        <v>28</v>
      </c>
    </row>
    <row r="44" spans="1:20" s="6" customFormat="1" ht="12">
      <c r="A44" s="33">
        <v>29</v>
      </c>
      <c r="B44" s="31" t="s">
        <v>96</v>
      </c>
      <c r="C44" s="62">
        <v>3853</v>
      </c>
      <c r="D44" s="63">
        <v>3899</v>
      </c>
      <c r="E44" s="64">
        <v>3557</v>
      </c>
      <c r="F44" s="64">
        <v>3960</v>
      </c>
      <c r="G44" s="28">
        <f t="shared" si="8"/>
        <v>3503.75</v>
      </c>
      <c r="H44" s="64">
        <v>3497</v>
      </c>
      <c r="I44" s="64">
        <v>3437</v>
      </c>
      <c r="J44" s="64">
        <v>4069</v>
      </c>
      <c r="K44" s="64">
        <v>3622</v>
      </c>
      <c r="L44" s="64">
        <v>3318</v>
      </c>
      <c r="M44" s="64">
        <v>3775</v>
      </c>
      <c r="N44" s="64">
        <v>3252</v>
      </c>
      <c r="O44" s="64">
        <v>3171</v>
      </c>
      <c r="P44" s="64">
        <v>3330</v>
      </c>
      <c r="Q44" s="64">
        <v>3511</v>
      </c>
      <c r="R44" s="64">
        <v>3471</v>
      </c>
      <c r="S44" s="64">
        <v>3592</v>
      </c>
      <c r="T44" s="34">
        <v>29</v>
      </c>
    </row>
    <row r="45" spans="1:20" s="6" customFormat="1" ht="12">
      <c r="A45" s="33">
        <v>30</v>
      </c>
      <c r="B45" s="31" t="s">
        <v>97</v>
      </c>
      <c r="C45" s="62">
        <v>7786</v>
      </c>
      <c r="D45" s="63">
        <v>7466</v>
      </c>
      <c r="E45" s="64">
        <v>7633</v>
      </c>
      <c r="F45" s="64">
        <v>8805</v>
      </c>
      <c r="G45" s="28">
        <f t="shared" si="8"/>
        <v>7853.833333333333</v>
      </c>
      <c r="H45" s="64">
        <v>7001</v>
      </c>
      <c r="I45" s="64">
        <v>7316</v>
      </c>
      <c r="J45" s="64">
        <v>7886</v>
      </c>
      <c r="K45" s="64">
        <v>7538</v>
      </c>
      <c r="L45" s="64">
        <v>8187</v>
      </c>
      <c r="M45" s="64">
        <v>8532</v>
      </c>
      <c r="N45" s="64">
        <v>7632</v>
      </c>
      <c r="O45" s="64">
        <v>7587</v>
      </c>
      <c r="P45" s="64">
        <v>8187</v>
      </c>
      <c r="Q45" s="64">
        <v>8715</v>
      </c>
      <c r="R45" s="64">
        <v>7489</v>
      </c>
      <c r="S45" s="64">
        <v>8176</v>
      </c>
      <c r="T45" s="34">
        <v>30</v>
      </c>
    </row>
    <row r="46" spans="1:20" s="6" customFormat="1" ht="12">
      <c r="A46" s="33">
        <v>31</v>
      </c>
      <c r="B46" s="31" t="s">
        <v>98</v>
      </c>
      <c r="C46" s="62">
        <v>2520</v>
      </c>
      <c r="D46" s="63">
        <v>2346</v>
      </c>
      <c r="E46" s="64">
        <v>2452</v>
      </c>
      <c r="F46" s="64">
        <v>2718</v>
      </c>
      <c r="G46" s="28">
        <f t="shared" si="8"/>
        <v>2501.0833333333335</v>
      </c>
      <c r="H46" s="64">
        <v>2271</v>
      </c>
      <c r="I46" s="64">
        <v>2852</v>
      </c>
      <c r="J46" s="64">
        <v>2878</v>
      </c>
      <c r="K46" s="64">
        <v>1965</v>
      </c>
      <c r="L46" s="64">
        <v>2066</v>
      </c>
      <c r="M46" s="64">
        <v>2255</v>
      </c>
      <c r="N46" s="64">
        <v>2739</v>
      </c>
      <c r="O46" s="64">
        <v>3128</v>
      </c>
      <c r="P46" s="64">
        <v>3039</v>
      </c>
      <c r="Q46" s="64">
        <v>2884</v>
      </c>
      <c r="R46" s="64">
        <v>1868</v>
      </c>
      <c r="S46" s="64">
        <v>2068</v>
      </c>
      <c r="T46" s="34">
        <v>31</v>
      </c>
    </row>
    <row r="47" spans="1:20" s="6" customFormat="1" ht="12">
      <c r="A47" s="33">
        <v>32</v>
      </c>
      <c r="B47" s="31" t="s">
        <v>99</v>
      </c>
      <c r="C47" s="62">
        <v>3109</v>
      </c>
      <c r="D47" s="63">
        <v>3027</v>
      </c>
      <c r="E47" s="64">
        <v>3042</v>
      </c>
      <c r="F47" s="64">
        <v>3233</v>
      </c>
      <c r="G47" s="28">
        <f t="shared" si="8"/>
        <v>3033.75</v>
      </c>
      <c r="H47" s="64">
        <v>2597</v>
      </c>
      <c r="I47" s="64">
        <v>3046</v>
      </c>
      <c r="J47" s="64">
        <v>3506</v>
      </c>
      <c r="K47" s="64">
        <v>3041</v>
      </c>
      <c r="L47" s="64">
        <v>3176</v>
      </c>
      <c r="M47" s="64">
        <v>3485</v>
      </c>
      <c r="N47" s="64">
        <v>3121</v>
      </c>
      <c r="O47" s="64">
        <v>2672</v>
      </c>
      <c r="P47" s="64">
        <v>2689</v>
      </c>
      <c r="Q47" s="64">
        <v>2939</v>
      </c>
      <c r="R47" s="64">
        <v>2847</v>
      </c>
      <c r="S47" s="64">
        <v>3286</v>
      </c>
      <c r="T47" s="34">
        <v>32</v>
      </c>
    </row>
    <row r="48" spans="1:20" s="6" customFormat="1" ht="12">
      <c r="A48" s="33">
        <v>33</v>
      </c>
      <c r="B48" s="31" t="s">
        <v>100</v>
      </c>
      <c r="C48" s="62">
        <v>6244</v>
      </c>
      <c r="D48" s="63">
        <v>6088</v>
      </c>
      <c r="E48" s="64">
        <v>5262</v>
      </c>
      <c r="F48" s="64">
        <v>6016</v>
      </c>
      <c r="G48" s="28">
        <f t="shared" si="8"/>
        <v>5098.25</v>
      </c>
      <c r="H48" s="64">
        <v>5207</v>
      </c>
      <c r="I48" s="64">
        <v>5036</v>
      </c>
      <c r="J48" s="64">
        <v>5822</v>
      </c>
      <c r="K48" s="64">
        <v>5178</v>
      </c>
      <c r="L48" s="64">
        <v>4947</v>
      </c>
      <c r="M48" s="64">
        <v>4636</v>
      </c>
      <c r="N48" s="64">
        <v>4652</v>
      </c>
      <c r="O48" s="64">
        <v>4834</v>
      </c>
      <c r="P48" s="64">
        <v>4613</v>
      </c>
      <c r="Q48" s="64">
        <v>4848</v>
      </c>
      <c r="R48" s="64">
        <v>4698</v>
      </c>
      <c r="S48" s="64">
        <v>6708</v>
      </c>
      <c r="T48" s="34">
        <v>33</v>
      </c>
    </row>
    <row r="49" spans="1:20" s="6" customFormat="1" ht="12">
      <c r="A49" s="33">
        <v>34</v>
      </c>
      <c r="B49" s="31" t="s">
        <v>101</v>
      </c>
      <c r="C49" s="62">
        <v>6228</v>
      </c>
      <c r="D49" s="63">
        <v>6040</v>
      </c>
      <c r="E49" s="64">
        <v>5867</v>
      </c>
      <c r="F49" s="64">
        <v>7025</v>
      </c>
      <c r="G49" s="28">
        <f t="shared" si="8"/>
        <v>6584.75</v>
      </c>
      <c r="H49" s="64">
        <v>6841</v>
      </c>
      <c r="I49" s="64">
        <v>6319</v>
      </c>
      <c r="J49" s="64">
        <v>7246</v>
      </c>
      <c r="K49" s="64">
        <v>6646</v>
      </c>
      <c r="L49" s="64">
        <v>5674</v>
      </c>
      <c r="M49" s="64">
        <v>5612</v>
      </c>
      <c r="N49" s="64">
        <v>7555</v>
      </c>
      <c r="O49" s="64">
        <v>5617</v>
      </c>
      <c r="P49" s="64">
        <v>5435</v>
      </c>
      <c r="Q49" s="64">
        <v>6284</v>
      </c>
      <c r="R49" s="64">
        <v>6101</v>
      </c>
      <c r="S49" s="64">
        <v>9687</v>
      </c>
      <c r="T49" s="34">
        <v>34</v>
      </c>
    </row>
    <row r="50" spans="1:20" s="6" customFormat="1" ht="12">
      <c r="A50" s="33">
        <v>35</v>
      </c>
      <c r="B50" s="31" t="s">
        <v>102</v>
      </c>
      <c r="C50" s="62">
        <v>2843</v>
      </c>
      <c r="D50" s="63">
        <v>2755</v>
      </c>
      <c r="E50" s="64">
        <v>2789</v>
      </c>
      <c r="F50" s="64">
        <v>3168</v>
      </c>
      <c r="G50" s="28">
        <f t="shared" si="8"/>
        <v>3071.1666666666665</v>
      </c>
      <c r="H50" s="64">
        <v>2710</v>
      </c>
      <c r="I50" s="64">
        <v>2415</v>
      </c>
      <c r="J50" s="64">
        <v>3141</v>
      </c>
      <c r="K50" s="64">
        <v>2916</v>
      </c>
      <c r="L50" s="64">
        <v>3501</v>
      </c>
      <c r="M50" s="64">
        <v>2847</v>
      </c>
      <c r="N50" s="64">
        <v>3744</v>
      </c>
      <c r="O50" s="64">
        <v>3605</v>
      </c>
      <c r="P50" s="64">
        <v>2577</v>
      </c>
      <c r="Q50" s="64">
        <v>3090</v>
      </c>
      <c r="R50" s="64">
        <v>2765</v>
      </c>
      <c r="S50" s="64">
        <v>3543</v>
      </c>
      <c r="T50" s="34">
        <v>35</v>
      </c>
    </row>
    <row r="51" spans="1:20" s="6" customFormat="1" ht="12">
      <c r="A51" s="33">
        <v>35</v>
      </c>
      <c r="B51" s="31" t="s">
        <v>103</v>
      </c>
      <c r="C51" s="62">
        <v>2729</v>
      </c>
      <c r="D51" s="63">
        <v>3151</v>
      </c>
      <c r="E51" s="64">
        <v>3363</v>
      </c>
      <c r="F51" s="64">
        <v>2704</v>
      </c>
      <c r="G51" s="28">
        <f t="shared" si="8"/>
        <v>3806.5833333333335</v>
      </c>
      <c r="H51" s="64">
        <v>2656</v>
      </c>
      <c r="I51" s="64">
        <v>2760</v>
      </c>
      <c r="J51" s="64">
        <v>5298</v>
      </c>
      <c r="K51" s="64">
        <v>3994</v>
      </c>
      <c r="L51" s="64">
        <v>4161</v>
      </c>
      <c r="M51" s="64">
        <v>4111</v>
      </c>
      <c r="N51" s="64">
        <v>4309</v>
      </c>
      <c r="O51" s="64">
        <v>4244</v>
      </c>
      <c r="P51" s="64">
        <v>4170</v>
      </c>
      <c r="Q51" s="64">
        <v>2384</v>
      </c>
      <c r="R51" s="64">
        <v>3229</v>
      </c>
      <c r="S51" s="64">
        <v>4363</v>
      </c>
      <c r="T51" s="34">
        <v>35</v>
      </c>
    </row>
    <row r="52" spans="1:20" s="6" customFormat="1" ht="12">
      <c r="A52" s="33">
        <v>37</v>
      </c>
      <c r="B52" s="31" t="s">
        <v>104</v>
      </c>
      <c r="C52" s="62">
        <v>14447</v>
      </c>
      <c r="D52" s="63">
        <v>13028</v>
      </c>
      <c r="E52" s="64">
        <v>12438</v>
      </c>
      <c r="F52" s="64">
        <v>12352</v>
      </c>
      <c r="G52" s="28">
        <f t="shared" si="8"/>
        <v>12837.25</v>
      </c>
      <c r="H52" s="64">
        <v>11483</v>
      </c>
      <c r="I52" s="64">
        <v>11096</v>
      </c>
      <c r="J52" s="64">
        <v>12764</v>
      </c>
      <c r="K52" s="64">
        <v>11545</v>
      </c>
      <c r="L52" s="64">
        <v>14089</v>
      </c>
      <c r="M52" s="64">
        <v>12094</v>
      </c>
      <c r="N52" s="64">
        <v>13010</v>
      </c>
      <c r="O52" s="64">
        <v>15970</v>
      </c>
      <c r="P52" s="64">
        <v>11325</v>
      </c>
      <c r="Q52" s="64">
        <v>10438</v>
      </c>
      <c r="R52" s="64">
        <v>15116</v>
      </c>
      <c r="S52" s="64">
        <v>15117</v>
      </c>
      <c r="T52" s="34">
        <v>37</v>
      </c>
    </row>
    <row r="53" spans="1:20" s="6" customFormat="1" ht="12">
      <c r="A53" s="33">
        <v>38</v>
      </c>
      <c r="B53" s="27" t="s">
        <v>105</v>
      </c>
      <c r="C53" s="62">
        <v>20057</v>
      </c>
      <c r="D53" s="63">
        <v>22844</v>
      </c>
      <c r="E53" s="64">
        <v>22569</v>
      </c>
      <c r="F53" s="64">
        <v>17084</v>
      </c>
      <c r="G53" s="28">
        <f t="shared" si="8"/>
        <v>21960.583333333332</v>
      </c>
      <c r="H53" s="29">
        <f>SUM(H54:H55)</f>
        <v>34611</v>
      </c>
      <c r="I53" s="29">
        <v>17063</v>
      </c>
      <c r="J53" s="29">
        <v>23253</v>
      </c>
      <c r="K53" s="29">
        <v>18865</v>
      </c>
      <c r="L53" s="29">
        <v>16765</v>
      </c>
      <c r="M53" s="29">
        <v>14962</v>
      </c>
      <c r="N53" s="29">
        <v>17278</v>
      </c>
      <c r="O53" s="29">
        <v>22628</v>
      </c>
      <c r="P53" s="29">
        <v>25720</v>
      </c>
      <c r="Q53" s="29">
        <v>32702</v>
      </c>
      <c r="R53" s="29">
        <v>16083</v>
      </c>
      <c r="S53" s="29">
        <v>23597</v>
      </c>
      <c r="T53" s="34">
        <v>38</v>
      </c>
    </row>
    <row r="54" spans="1:20" s="6" customFormat="1" ht="12">
      <c r="A54" s="33">
        <v>39</v>
      </c>
      <c r="B54" s="31" t="s">
        <v>106</v>
      </c>
      <c r="C54" s="62">
        <v>17634</v>
      </c>
      <c r="D54" s="63">
        <v>18351</v>
      </c>
      <c r="E54" s="64">
        <v>16991</v>
      </c>
      <c r="F54" s="64">
        <v>14476</v>
      </c>
      <c r="G54" s="28">
        <f t="shared" si="8"/>
        <v>15208.833333333334</v>
      </c>
      <c r="H54" s="64">
        <v>18483</v>
      </c>
      <c r="I54" s="64">
        <v>16597</v>
      </c>
      <c r="J54" s="64">
        <v>20059</v>
      </c>
      <c r="K54" s="64">
        <v>16445</v>
      </c>
      <c r="L54" s="64">
        <v>15006</v>
      </c>
      <c r="M54" s="64">
        <v>13523</v>
      </c>
      <c r="N54" s="64">
        <v>14729</v>
      </c>
      <c r="O54" s="64">
        <v>12195</v>
      </c>
      <c r="P54" s="64">
        <v>10074</v>
      </c>
      <c r="Q54" s="64">
        <v>10585</v>
      </c>
      <c r="R54" s="64">
        <v>15051</v>
      </c>
      <c r="S54" s="64">
        <v>19759</v>
      </c>
      <c r="T54" s="34">
        <v>39</v>
      </c>
    </row>
    <row r="55" spans="1:20" s="6" customFormat="1" ht="12">
      <c r="A55" s="33">
        <v>40</v>
      </c>
      <c r="B55" s="31" t="s">
        <v>107</v>
      </c>
      <c r="C55" s="62">
        <v>2423</v>
      </c>
      <c r="D55" s="63">
        <v>4494</v>
      </c>
      <c r="E55" s="64">
        <v>5578</v>
      </c>
      <c r="F55" s="64">
        <v>2609</v>
      </c>
      <c r="G55" s="28">
        <f t="shared" si="8"/>
        <v>6751.666666666667</v>
      </c>
      <c r="H55" s="64">
        <v>16128</v>
      </c>
      <c r="I55" s="64">
        <v>467</v>
      </c>
      <c r="J55" s="64">
        <v>3194</v>
      </c>
      <c r="K55" s="64">
        <v>2420</v>
      </c>
      <c r="L55" s="64">
        <v>1758</v>
      </c>
      <c r="M55" s="64">
        <v>1440</v>
      </c>
      <c r="N55" s="64">
        <v>2548</v>
      </c>
      <c r="O55" s="64">
        <v>10433</v>
      </c>
      <c r="P55" s="64">
        <v>15646</v>
      </c>
      <c r="Q55" s="64">
        <v>22117</v>
      </c>
      <c r="R55" s="64">
        <v>1032</v>
      </c>
      <c r="S55" s="64">
        <v>3837</v>
      </c>
      <c r="T55" s="34">
        <v>40</v>
      </c>
    </row>
    <row r="56" spans="1:20" s="6" customFormat="1" ht="12">
      <c r="A56" s="33">
        <v>41</v>
      </c>
      <c r="B56" s="27" t="s">
        <v>108</v>
      </c>
      <c r="C56" s="62">
        <v>17521</v>
      </c>
      <c r="D56" s="63">
        <v>17704</v>
      </c>
      <c r="E56" s="64">
        <v>19094</v>
      </c>
      <c r="F56" s="64">
        <v>20651</v>
      </c>
      <c r="G56" s="28">
        <f t="shared" si="8"/>
        <v>18805.166666666668</v>
      </c>
      <c r="H56" s="29">
        <f aca="true" t="shared" si="12" ref="H56:S56">SUM(H57:H60)</f>
        <v>23862</v>
      </c>
      <c r="I56" s="29">
        <f t="shared" si="12"/>
        <v>21783</v>
      </c>
      <c r="J56" s="29">
        <f t="shared" si="12"/>
        <v>20471</v>
      </c>
      <c r="K56" s="29">
        <f t="shared" si="12"/>
        <v>16735</v>
      </c>
      <c r="L56" s="29">
        <f t="shared" si="12"/>
        <v>16733</v>
      </c>
      <c r="M56" s="29">
        <f t="shared" si="12"/>
        <v>15228</v>
      </c>
      <c r="N56" s="29">
        <f t="shared" si="12"/>
        <v>16166</v>
      </c>
      <c r="O56" s="29">
        <f t="shared" si="12"/>
        <v>17744</v>
      </c>
      <c r="P56" s="29">
        <f t="shared" si="12"/>
        <v>20558</v>
      </c>
      <c r="Q56" s="29">
        <f t="shared" si="12"/>
        <v>16743</v>
      </c>
      <c r="R56" s="29">
        <f t="shared" si="12"/>
        <v>20536</v>
      </c>
      <c r="S56" s="29">
        <f t="shared" si="12"/>
        <v>19103</v>
      </c>
      <c r="T56" s="34">
        <v>41</v>
      </c>
    </row>
    <row r="57" spans="1:20" s="6" customFormat="1" ht="12">
      <c r="A57" s="33">
        <v>42</v>
      </c>
      <c r="B57" s="31" t="s">
        <v>109</v>
      </c>
      <c r="C57" s="62">
        <v>7093</v>
      </c>
      <c r="D57" s="63">
        <v>7293</v>
      </c>
      <c r="E57" s="64">
        <v>7788</v>
      </c>
      <c r="F57" s="64">
        <v>8340</v>
      </c>
      <c r="G57" s="28">
        <f t="shared" si="8"/>
        <v>7746</v>
      </c>
      <c r="H57" s="64">
        <v>8623</v>
      </c>
      <c r="I57" s="64">
        <v>9386</v>
      </c>
      <c r="J57" s="64">
        <v>7752</v>
      </c>
      <c r="K57" s="64">
        <v>6662</v>
      </c>
      <c r="L57" s="64">
        <v>6519</v>
      </c>
      <c r="M57" s="64">
        <v>5831</v>
      </c>
      <c r="N57" s="64">
        <v>6462</v>
      </c>
      <c r="O57" s="64">
        <v>9197</v>
      </c>
      <c r="P57" s="64">
        <v>9933</v>
      </c>
      <c r="Q57" s="64">
        <v>7951</v>
      </c>
      <c r="R57" s="64">
        <v>7311</v>
      </c>
      <c r="S57" s="64">
        <v>7325</v>
      </c>
      <c r="T57" s="34">
        <v>42</v>
      </c>
    </row>
    <row r="58" spans="1:20" s="6" customFormat="1" ht="12">
      <c r="A58" s="33">
        <v>43</v>
      </c>
      <c r="B58" s="31" t="s">
        <v>110</v>
      </c>
      <c r="C58" s="62">
        <v>5382</v>
      </c>
      <c r="D58" s="63">
        <v>5615</v>
      </c>
      <c r="E58" s="64">
        <v>5862</v>
      </c>
      <c r="F58" s="64">
        <v>6002</v>
      </c>
      <c r="G58" s="28">
        <f t="shared" si="8"/>
        <v>5675.083333333333</v>
      </c>
      <c r="H58" s="64">
        <v>6731</v>
      </c>
      <c r="I58" s="64">
        <v>6763</v>
      </c>
      <c r="J58" s="64">
        <v>6925</v>
      </c>
      <c r="K58" s="64">
        <v>6570</v>
      </c>
      <c r="L58" s="64">
        <v>6099</v>
      </c>
      <c r="M58" s="64">
        <v>4650</v>
      </c>
      <c r="N58" s="64">
        <v>4882</v>
      </c>
      <c r="O58" s="64">
        <v>4562</v>
      </c>
      <c r="P58" s="64">
        <v>4081</v>
      </c>
      <c r="Q58" s="64">
        <v>4453</v>
      </c>
      <c r="R58" s="64">
        <v>6164</v>
      </c>
      <c r="S58" s="64">
        <v>6221</v>
      </c>
      <c r="T58" s="34">
        <v>43</v>
      </c>
    </row>
    <row r="59" spans="1:20" s="6" customFormat="1" ht="12">
      <c r="A59" s="33">
        <v>44</v>
      </c>
      <c r="B59" s="31" t="s">
        <v>111</v>
      </c>
      <c r="C59" s="62">
        <v>878</v>
      </c>
      <c r="D59" s="63">
        <v>644</v>
      </c>
      <c r="E59" s="64">
        <v>794</v>
      </c>
      <c r="F59" s="64">
        <v>863</v>
      </c>
      <c r="G59" s="28">
        <f t="shared" si="8"/>
        <v>1077.3333333333333</v>
      </c>
      <c r="H59" s="64">
        <v>2413</v>
      </c>
      <c r="I59" s="64">
        <v>2322</v>
      </c>
      <c r="J59" s="64">
        <v>1133</v>
      </c>
      <c r="K59" s="64">
        <v>707</v>
      </c>
      <c r="L59" s="64">
        <v>621</v>
      </c>
      <c r="M59" s="64">
        <v>754</v>
      </c>
      <c r="N59" s="64">
        <v>409</v>
      </c>
      <c r="O59" s="64">
        <v>396</v>
      </c>
      <c r="P59" s="64">
        <v>772</v>
      </c>
      <c r="Q59" s="64">
        <v>880</v>
      </c>
      <c r="R59" s="64">
        <v>976</v>
      </c>
      <c r="S59" s="64">
        <v>1545</v>
      </c>
      <c r="T59" s="34">
        <v>44</v>
      </c>
    </row>
    <row r="60" spans="1:20" s="6" customFormat="1" ht="12">
      <c r="A60" s="33">
        <v>45</v>
      </c>
      <c r="B60" s="31" t="s">
        <v>112</v>
      </c>
      <c r="C60" s="62">
        <v>4168</v>
      </c>
      <c r="D60" s="63">
        <v>4151</v>
      </c>
      <c r="E60" s="64">
        <v>4651</v>
      </c>
      <c r="F60" s="64">
        <v>5446</v>
      </c>
      <c r="G60" s="28">
        <f t="shared" si="8"/>
        <v>4306.75</v>
      </c>
      <c r="H60" s="64">
        <v>6095</v>
      </c>
      <c r="I60" s="64">
        <v>3312</v>
      </c>
      <c r="J60" s="64">
        <v>4661</v>
      </c>
      <c r="K60" s="64">
        <v>2796</v>
      </c>
      <c r="L60" s="64">
        <v>3494</v>
      </c>
      <c r="M60" s="64">
        <v>3993</v>
      </c>
      <c r="N60" s="64">
        <v>4413</v>
      </c>
      <c r="O60" s="64">
        <v>3589</v>
      </c>
      <c r="P60" s="64">
        <v>5772</v>
      </c>
      <c r="Q60" s="64">
        <v>3459</v>
      </c>
      <c r="R60" s="64">
        <v>6085</v>
      </c>
      <c r="S60" s="64">
        <v>4012</v>
      </c>
      <c r="T60" s="34">
        <v>45</v>
      </c>
    </row>
    <row r="61" spans="1:20" s="6" customFormat="1" ht="12">
      <c r="A61" s="33">
        <v>46</v>
      </c>
      <c r="B61" s="27" t="s">
        <v>113</v>
      </c>
      <c r="C61" s="62">
        <v>12615</v>
      </c>
      <c r="D61" s="63">
        <v>12987</v>
      </c>
      <c r="E61" s="64">
        <v>15815</v>
      </c>
      <c r="F61" s="64">
        <v>11379</v>
      </c>
      <c r="G61" s="28">
        <f t="shared" si="8"/>
        <v>12707.75</v>
      </c>
      <c r="H61" s="64">
        <v>11029</v>
      </c>
      <c r="I61" s="64">
        <v>8537</v>
      </c>
      <c r="J61" s="64">
        <v>18006</v>
      </c>
      <c r="K61" s="64">
        <v>6799</v>
      </c>
      <c r="L61" s="64">
        <v>9303</v>
      </c>
      <c r="M61" s="64">
        <v>15782</v>
      </c>
      <c r="N61" s="64">
        <v>15170</v>
      </c>
      <c r="O61" s="64">
        <v>8412</v>
      </c>
      <c r="P61" s="64">
        <v>5524</v>
      </c>
      <c r="Q61" s="64">
        <v>10993</v>
      </c>
      <c r="R61" s="64">
        <v>20990</v>
      </c>
      <c r="S61" s="64">
        <v>21948</v>
      </c>
      <c r="T61" s="34">
        <v>46</v>
      </c>
    </row>
    <row r="62" spans="1:20" s="6" customFormat="1" ht="12">
      <c r="A62" s="33">
        <v>47</v>
      </c>
      <c r="B62" s="27" t="s">
        <v>114</v>
      </c>
      <c r="C62" s="62">
        <v>25732</v>
      </c>
      <c r="D62" s="63">
        <v>22453</v>
      </c>
      <c r="E62" s="64">
        <v>20368</v>
      </c>
      <c r="F62" s="64">
        <v>20810</v>
      </c>
      <c r="G62" s="28">
        <f t="shared" si="8"/>
        <v>19496.833333333332</v>
      </c>
      <c r="H62" s="64">
        <v>18244</v>
      </c>
      <c r="I62" s="64">
        <v>21968</v>
      </c>
      <c r="J62" s="64">
        <v>25252</v>
      </c>
      <c r="K62" s="64">
        <v>16761</v>
      </c>
      <c r="L62" s="64">
        <v>21487</v>
      </c>
      <c r="M62" s="64">
        <v>20262</v>
      </c>
      <c r="N62" s="64">
        <v>16337</v>
      </c>
      <c r="O62" s="64">
        <v>14179</v>
      </c>
      <c r="P62" s="64">
        <v>14831</v>
      </c>
      <c r="Q62" s="64">
        <v>19061</v>
      </c>
      <c r="R62" s="64">
        <v>17101</v>
      </c>
      <c r="S62" s="64">
        <v>28479</v>
      </c>
      <c r="T62" s="34">
        <v>47</v>
      </c>
    </row>
    <row r="63" spans="1:21" s="6" customFormat="1" ht="12">
      <c r="A63" s="33">
        <v>48</v>
      </c>
      <c r="B63" s="27" t="s">
        <v>115</v>
      </c>
      <c r="C63" s="62">
        <v>10093</v>
      </c>
      <c r="D63" s="63">
        <v>9348</v>
      </c>
      <c r="E63" s="64">
        <v>9775</v>
      </c>
      <c r="F63" s="64">
        <v>11109</v>
      </c>
      <c r="G63" s="28">
        <f t="shared" si="8"/>
        <v>9958.583333333334</v>
      </c>
      <c r="H63" s="64">
        <v>8240</v>
      </c>
      <c r="I63" s="64">
        <v>6329</v>
      </c>
      <c r="J63" s="64">
        <v>10900</v>
      </c>
      <c r="K63" s="64">
        <v>7435</v>
      </c>
      <c r="L63" s="64">
        <v>8711</v>
      </c>
      <c r="M63" s="64">
        <v>8893</v>
      </c>
      <c r="N63" s="64">
        <v>17115</v>
      </c>
      <c r="O63" s="64">
        <v>10446</v>
      </c>
      <c r="P63" s="64">
        <v>11040</v>
      </c>
      <c r="Q63" s="64">
        <v>8582</v>
      </c>
      <c r="R63" s="64">
        <v>9863</v>
      </c>
      <c r="S63" s="64">
        <v>11949</v>
      </c>
      <c r="T63" s="34">
        <v>48</v>
      </c>
      <c r="U63" s="35"/>
    </row>
    <row r="64" spans="1:20" s="6" customFormat="1" ht="12">
      <c r="A64" s="33">
        <v>49</v>
      </c>
      <c r="B64" s="27" t="s">
        <v>116</v>
      </c>
      <c r="C64" s="62">
        <v>41165</v>
      </c>
      <c r="D64" s="63">
        <v>45170</v>
      </c>
      <c r="E64" s="64">
        <v>31049</v>
      </c>
      <c r="F64" s="64">
        <v>44023</v>
      </c>
      <c r="G64" s="28">
        <f t="shared" si="8"/>
        <v>49049</v>
      </c>
      <c r="H64" s="64">
        <v>41089</v>
      </c>
      <c r="I64" s="64">
        <v>68918</v>
      </c>
      <c r="J64" s="64">
        <v>73954</v>
      </c>
      <c r="K64" s="64">
        <v>39916</v>
      </c>
      <c r="L64" s="64">
        <v>41465</v>
      </c>
      <c r="M64" s="64">
        <v>46261</v>
      </c>
      <c r="N64" s="64">
        <v>91176</v>
      </c>
      <c r="O64" s="64">
        <v>44827</v>
      </c>
      <c r="P64" s="64">
        <v>35756</v>
      </c>
      <c r="Q64" s="64">
        <v>32992</v>
      </c>
      <c r="R64" s="64">
        <v>35634</v>
      </c>
      <c r="S64" s="64">
        <v>36600</v>
      </c>
      <c r="T64" s="34">
        <v>49</v>
      </c>
    </row>
    <row r="65" spans="1:20" s="6" customFormat="1" ht="12">
      <c r="A65" s="33">
        <v>50</v>
      </c>
      <c r="B65" s="27" t="s">
        <v>117</v>
      </c>
      <c r="C65" s="62">
        <v>16141</v>
      </c>
      <c r="D65" s="63">
        <v>14015</v>
      </c>
      <c r="E65" s="64">
        <v>13447</v>
      </c>
      <c r="F65" s="64">
        <v>20214</v>
      </c>
      <c r="G65" s="28">
        <f t="shared" si="8"/>
        <v>16148.916666666666</v>
      </c>
      <c r="H65" s="64">
        <v>23323</v>
      </c>
      <c r="I65" s="64">
        <v>16466</v>
      </c>
      <c r="J65" s="64">
        <v>21067</v>
      </c>
      <c r="K65" s="64">
        <v>16805</v>
      </c>
      <c r="L65" s="64">
        <v>10986</v>
      </c>
      <c r="M65" s="64">
        <v>10756</v>
      </c>
      <c r="N65" s="64">
        <v>13416</v>
      </c>
      <c r="O65" s="64">
        <v>6261</v>
      </c>
      <c r="P65" s="64">
        <v>17082</v>
      </c>
      <c r="Q65" s="64">
        <v>15682</v>
      </c>
      <c r="R65" s="64">
        <v>15023</v>
      </c>
      <c r="S65" s="64">
        <v>26920</v>
      </c>
      <c r="T65" s="34">
        <v>50</v>
      </c>
    </row>
    <row r="66" spans="1:20" s="6" customFormat="1" ht="12">
      <c r="A66" s="33">
        <v>51</v>
      </c>
      <c r="B66" s="27" t="s">
        <v>118</v>
      </c>
      <c r="C66" s="62">
        <v>34529</v>
      </c>
      <c r="D66" s="63">
        <v>32714</v>
      </c>
      <c r="E66" s="64">
        <v>31116</v>
      </c>
      <c r="F66" s="64">
        <v>31096</v>
      </c>
      <c r="G66" s="28">
        <f t="shared" si="8"/>
        <v>33761.333333333336</v>
      </c>
      <c r="H66" s="64">
        <v>22113</v>
      </c>
      <c r="I66" s="64">
        <v>27910</v>
      </c>
      <c r="J66" s="64">
        <v>50264</v>
      </c>
      <c r="K66" s="64">
        <v>37695</v>
      </c>
      <c r="L66" s="64">
        <v>37692</v>
      </c>
      <c r="M66" s="64">
        <v>38127</v>
      </c>
      <c r="N66" s="64">
        <v>31336</v>
      </c>
      <c r="O66" s="64">
        <v>31652</v>
      </c>
      <c r="P66" s="64">
        <v>30863</v>
      </c>
      <c r="Q66" s="64">
        <v>26358</v>
      </c>
      <c r="R66" s="64">
        <v>29232</v>
      </c>
      <c r="S66" s="64">
        <v>41894</v>
      </c>
      <c r="T66" s="34">
        <v>51</v>
      </c>
    </row>
    <row r="67" spans="1:20" s="6" customFormat="1" ht="12">
      <c r="A67" s="33">
        <v>52</v>
      </c>
      <c r="B67" s="27" t="s">
        <v>119</v>
      </c>
      <c r="C67" s="62">
        <v>103060</v>
      </c>
      <c r="D67" s="63">
        <v>94486</v>
      </c>
      <c r="E67" s="64">
        <v>109789</v>
      </c>
      <c r="F67" s="64">
        <v>100316</v>
      </c>
      <c r="G67" s="28">
        <f t="shared" si="8"/>
        <v>111769</v>
      </c>
      <c r="H67" s="64">
        <v>122859</v>
      </c>
      <c r="I67" s="64">
        <v>102401</v>
      </c>
      <c r="J67" s="64">
        <v>171583</v>
      </c>
      <c r="K67" s="64">
        <v>141453</v>
      </c>
      <c r="L67" s="64">
        <v>93788</v>
      </c>
      <c r="M67" s="64">
        <v>82475</v>
      </c>
      <c r="N67" s="64">
        <v>99262</v>
      </c>
      <c r="O67" s="64">
        <v>103308</v>
      </c>
      <c r="P67" s="64">
        <v>92494</v>
      </c>
      <c r="Q67" s="64">
        <v>120484</v>
      </c>
      <c r="R67" s="64">
        <v>79943</v>
      </c>
      <c r="S67" s="64">
        <v>131178</v>
      </c>
      <c r="T67" s="34">
        <v>52</v>
      </c>
    </row>
    <row r="68" spans="1:20" s="6" customFormat="1" ht="12">
      <c r="A68" s="33">
        <v>53</v>
      </c>
      <c r="B68" s="27" t="s">
        <v>120</v>
      </c>
      <c r="C68" s="62">
        <v>96389</v>
      </c>
      <c r="D68" s="63">
        <v>79157</v>
      </c>
      <c r="E68" s="64">
        <v>89710</v>
      </c>
      <c r="F68" s="64">
        <v>96342</v>
      </c>
      <c r="G68" s="28">
        <f t="shared" si="8"/>
        <v>99910.33333333333</v>
      </c>
      <c r="H68" s="64">
        <v>90134</v>
      </c>
      <c r="I68" s="64">
        <v>87322</v>
      </c>
      <c r="J68" s="64">
        <v>94425</v>
      </c>
      <c r="K68" s="64">
        <v>82865</v>
      </c>
      <c r="L68" s="64">
        <v>116088</v>
      </c>
      <c r="M68" s="64">
        <v>168311</v>
      </c>
      <c r="N68" s="64">
        <v>100280</v>
      </c>
      <c r="O68" s="64">
        <v>87337</v>
      </c>
      <c r="P68" s="64">
        <v>80166</v>
      </c>
      <c r="Q68" s="64">
        <v>81875</v>
      </c>
      <c r="R68" s="64">
        <v>80552</v>
      </c>
      <c r="S68" s="64">
        <v>129569</v>
      </c>
      <c r="T68" s="34">
        <v>53</v>
      </c>
    </row>
    <row r="69" spans="1:20" s="22" customFormat="1" ht="12">
      <c r="A69" s="19" t="s">
        <v>121</v>
      </c>
      <c r="B69" s="19"/>
      <c r="C69" s="59">
        <v>472815</v>
      </c>
      <c r="D69" s="60">
        <v>492065</v>
      </c>
      <c r="E69" s="61">
        <v>534260</v>
      </c>
      <c r="F69" s="61">
        <v>544986</v>
      </c>
      <c r="G69" s="23">
        <f t="shared" si="8"/>
        <v>552959.0833333334</v>
      </c>
      <c r="H69" s="61">
        <v>402527</v>
      </c>
      <c r="I69" s="61">
        <v>397570</v>
      </c>
      <c r="J69" s="61">
        <v>410355</v>
      </c>
      <c r="K69" s="61">
        <v>409437</v>
      </c>
      <c r="L69" s="61">
        <v>371887</v>
      </c>
      <c r="M69" s="61">
        <v>772463</v>
      </c>
      <c r="N69" s="61">
        <v>584626</v>
      </c>
      <c r="O69" s="61">
        <v>496985</v>
      </c>
      <c r="P69" s="61">
        <v>358248</v>
      </c>
      <c r="Q69" s="61">
        <v>426539</v>
      </c>
      <c r="R69" s="61">
        <v>846301</v>
      </c>
      <c r="S69" s="61">
        <v>1158571</v>
      </c>
      <c r="T69" s="21" t="s">
        <v>37</v>
      </c>
    </row>
    <row r="70" spans="1:20" s="22" customFormat="1" ht="12">
      <c r="A70" s="19" t="s">
        <v>122</v>
      </c>
      <c r="B70" s="19"/>
      <c r="C70" s="59">
        <v>77178</v>
      </c>
      <c r="D70" s="60">
        <v>84192</v>
      </c>
      <c r="E70" s="61">
        <v>80078</v>
      </c>
      <c r="F70" s="61">
        <v>68428</v>
      </c>
      <c r="G70" s="23">
        <f>SUM(H70:S70)/12</f>
        <v>70387.58333333333</v>
      </c>
      <c r="H70" s="61">
        <v>71475</v>
      </c>
      <c r="I70" s="61">
        <v>73230</v>
      </c>
      <c r="J70" s="61">
        <v>63662</v>
      </c>
      <c r="K70" s="61">
        <v>59367</v>
      </c>
      <c r="L70" s="61">
        <v>54164</v>
      </c>
      <c r="M70" s="61">
        <v>98841</v>
      </c>
      <c r="N70" s="61">
        <v>64134</v>
      </c>
      <c r="O70" s="61">
        <v>49717</v>
      </c>
      <c r="P70" s="61">
        <v>65273</v>
      </c>
      <c r="Q70" s="61">
        <v>72990</v>
      </c>
      <c r="R70" s="61">
        <v>71942</v>
      </c>
      <c r="S70" s="61">
        <v>99856</v>
      </c>
      <c r="T70" s="21" t="s">
        <v>86</v>
      </c>
    </row>
    <row r="71" spans="1:20" s="22" customFormat="1" ht="12">
      <c r="A71" s="36" t="s">
        <v>123</v>
      </c>
      <c r="B71" s="36"/>
      <c r="C71" s="59">
        <v>14742</v>
      </c>
      <c r="D71" s="65">
        <v>17094</v>
      </c>
      <c r="E71" s="66">
        <v>14265</v>
      </c>
      <c r="F71" s="66">
        <v>12818</v>
      </c>
      <c r="G71" s="23">
        <f>SUM(H71:S71)/12</f>
        <v>13332.166666666666</v>
      </c>
      <c r="H71" s="66">
        <v>10734</v>
      </c>
      <c r="I71" s="66">
        <v>18463</v>
      </c>
      <c r="J71" s="66">
        <v>10235</v>
      </c>
      <c r="K71" s="66">
        <v>11684</v>
      </c>
      <c r="L71" s="66">
        <v>13468</v>
      </c>
      <c r="M71" s="66">
        <v>9206</v>
      </c>
      <c r="N71" s="66">
        <v>15261</v>
      </c>
      <c r="O71" s="66">
        <v>20528</v>
      </c>
      <c r="P71" s="66">
        <v>8589</v>
      </c>
      <c r="Q71" s="66">
        <v>11518</v>
      </c>
      <c r="R71" s="66">
        <v>10288</v>
      </c>
      <c r="S71" s="66">
        <v>20012</v>
      </c>
      <c r="T71" s="21" t="s">
        <v>124</v>
      </c>
    </row>
    <row r="72" spans="1:20" s="22" customFormat="1" ht="12">
      <c r="A72" s="22" t="s">
        <v>125</v>
      </c>
      <c r="C72" s="59">
        <v>493523</v>
      </c>
      <c r="D72" s="60">
        <v>479784</v>
      </c>
      <c r="E72" s="61">
        <v>490035</v>
      </c>
      <c r="F72" s="61">
        <v>516763</v>
      </c>
      <c r="G72" s="23">
        <f>SUM(H72:S72)/12</f>
        <v>495188.0833333333</v>
      </c>
      <c r="H72" s="24">
        <f aca="true" t="shared" si="13" ref="H72:S72">H11-H68</f>
        <v>408166</v>
      </c>
      <c r="I72" s="24">
        <f t="shared" si="13"/>
        <v>383607</v>
      </c>
      <c r="J72" s="24">
        <f t="shared" si="13"/>
        <v>416317</v>
      </c>
      <c r="K72" s="24">
        <f t="shared" si="13"/>
        <v>382405</v>
      </c>
      <c r="L72" s="24">
        <f t="shared" si="13"/>
        <v>329141</v>
      </c>
      <c r="M72" s="24">
        <f t="shared" si="13"/>
        <v>754058</v>
      </c>
      <c r="N72" s="24">
        <f t="shared" si="13"/>
        <v>480495</v>
      </c>
      <c r="O72" s="24">
        <f t="shared" si="13"/>
        <v>452562</v>
      </c>
      <c r="P72" s="24">
        <f t="shared" si="13"/>
        <v>357351</v>
      </c>
      <c r="Q72" s="24">
        <f t="shared" si="13"/>
        <v>410882</v>
      </c>
      <c r="R72" s="24">
        <f t="shared" si="13"/>
        <v>413193</v>
      </c>
      <c r="S72" s="24">
        <f t="shared" si="13"/>
        <v>1154080</v>
      </c>
      <c r="T72" s="37" t="s">
        <v>126</v>
      </c>
    </row>
    <row r="73" spans="1:20" s="22" customFormat="1" ht="12">
      <c r="A73" s="38" t="s">
        <v>127</v>
      </c>
      <c r="B73" s="38"/>
      <c r="C73" s="67">
        <v>20.5</v>
      </c>
      <c r="D73" s="68">
        <v>20.4</v>
      </c>
      <c r="E73" s="68">
        <v>20.1</v>
      </c>
      <c r="F73" s="68">
        <v>21.2</v>
      </c>
      <c r="G73" s="39">
        <f>SUM(H73:S73)/12</f>
        <v>19.42712985140032</v>
      </c>
      <c r="H73" s="40">
        <f aca="true" t="shared" si="14" ref="H73:S73">100*H40/H39</f>
        <v>17.364384718215717</v>
      </c>
      <c r="I73" s="40">
        <f t="shared" si="14"/>
        <v>18.418002217518396</v>
      </c>
      <c r="J73" s="40">
        <f t="shared" si="14"/>
        <v>15.361288426689304</v>
      </c>
      <c r="K73" s="40">
        <f t="shared" si="14"/>
        <v>18.251868268490114</v>
      </c>
      <c r="L73" s="40">
        <f t="shared" si="14"/>
        <v>21.716371525027117</v>
      </c>
      <c r="M73" s="40">
        <f t="shared" si="14"/>
        <v>21.287204257876855</v>
      </c>
      <c r="N73" s="40">
        <f t="shared" si="14"/>
        <v>18.05389097822044</v>
      </c>
      <c r="O73" s="40">
        <f t="shared" si="14"/>
        <v>21.43475733094318</v>
      </c>
      <c r="P73" s="40">
        <f t="shared" si="14"/>
        <v>20.599255621931004</v>
      </c>
      <c r="Q73" s="40">
        <f t="shared" si="14"/>
        <v>19.08764361667223</v>
      </c>
      <c r="R73" s="40">
        <f t="shared" si="14"/>
        <v>22.135247416242944</v>
      </c>
      <c r="S73" s="40">
        <f t="shared" si="14"/>
        <v>19.415643838976575</v>
      </c>
      <c r="T73" s="41" t="s">
        <v>128</v>
      </c>
    </row>
    <row r="74" spans="1:2" s="6" customFormat="1" ht="12">
      <c r="A74" s="42" t="s">
        <v>129</v>
      </c>
      <c r="B74" s="43"/>
    </row>
    <row r="75" s="6" customFormat="1" ht="12">
      <c r="A75" s="43" t="s">
        <v>130</v>
      </c>
    </row>
  </sheetData>
  <mergeCells count="2">
    <mergeCell ref="A4:B5"/>
    <mergeCell ref="A2:J2"/>
  </mergeCells>
  <printOptions horizontalCentered="1"/>
  <pageMargins left="0.3937007874015748" right="0.3937007874015748" top="0.3937007874015748" bottom="0.3937007874015748" header="0" footer="0"/>
  <pageSetup fitToWidth="2" horizontalDpi="400" verticalDpi="400" orientation="portrait" paperSize="9" scale="8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1999-03-18T06:32:56Z</cp:lastPrinted>
  <dcterms:created xsi:type="dcterms:W3CDTF">1999-03-18T06:28:00Z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