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3" sheetId="1" r:id="rId1"/>
  </sheets>
  <definedNames>
    <definedName name="_10.電気_ガスおよび水道" localSheetId="0">'133'!$A$1:$G$23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<sst xmlns="http://schemas.openxmlformats.org/spreadsheetml/2006/main" count="238" uniqueCount="201">
  <si>
    <t>133.市  町  村  別、 車  種  別  自  動  車  等  台  数</t>
  </si>
  <si>
    <t>(単位  台)</t>
  </si>
  <si>
    <t>各年３月末</t>
  </si>
  <si>
    <t>陸       運       支       局       検       査       車       両</t>
  </si>
  <si>
    <t>軽        自        動        車</t>
  </si>
  <si>
    <t>原動機付</t>
  </si>
  <si>
    <t>標</t>
  </si>
  <si>
    <t>年次および</t>
  </si>
  <si>
    <t xml:space="preserve">貨     物     車 </t>
  </si>
  <si>
    <t>乗   用   車</t>
  </si>
  <si>
    <t>小型二輪</t>
  </si>
  <si>
    <t xml:space="preserve"> 貨    物    車</t>
  </si>
  <si>
    <t>二輪車</t>
  </si>
  <si>
    <t>自 転 車</t>
  </si>
  <si>
    <t>示</t>
  </si>
  <si>
    <t>総合計</t>
  </si>
  <si>
    <t>合  計</t>
  </si>
  <si>
    <t>被けん</t>
  </si>
  <si>
    <t>乗  合</t>
  </si>
  <si>
    <t>特  種</t>
  </si>
  <si>
    <t>大  型</t>
  </si>
  <si>
    <t>(250cc</t>
  </si>
  <si>
    <t>四  輪  車</t>
  </si>
  <si>
    <t>三輪車</t>
  </si>
  <si>
    <t>乗用車</t>
  </si>
  <si>
    <t>特殊車</t>
  </si>
  <si>
    <t>(125～250</t>
  </si>
  <si>
    <t>(125cc未満)</t>
  </si>
  <si>
    <t>番</t>
  </si>
  <si>
    <t>市  町  村</t>
  </si>
  <si>
    <t>計</t>
  </si>
  <si>
    <t>普通車</t>
  </si>
  <si>
    <t>小型</t>
  </si>
  <si>
    <t>引  車</t>
  </si>
  <si>
    <t>用  車</t>
  </si>
  <si>
    <t>小型車</t>
  </si>
  <si>
    <t>用途車</t>
  </si>
  <si>
    <t>以上)</t>
  </si>
  <si>
    <t>トラック</t>
  </si>
  <si>
    <t>バン</t>
  </si>
  <si>
    <t>cc未満)</t>
  </si>
  <si>
    <t>号</t>
  </si>
  <si>
    <t>平成5年</t>
  </si>
  <si>
    <t>５</t>
  </si>
  <si>
    <t xml:space="preserve">  6</t>
  </si>
  <si>
    <t>６</t>
  </si>
  <si>
    <t xml:space="preserve">  7</t>
  </si>
  <si>
    <t>７</t>
  </si>
  <si>
    <t xml:space="preserve">  8</t>
  </si>
  <si>
    <t>８</t>
  </si>
  <si>
    <t xml:space="preserve">  9</t>
  </si>
  <si>
    <t>９</t>
  </si>
  <si>
    <t xml:space="preserve"> 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</si>
  <si>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</si>
  <si>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</si>
  <si>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</si>
  <si>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</si>
  <si>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</si>
  <si>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</si>
  <si>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</si>
  <si>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</si>
  <si>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</si>
  <si>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</si>
  <si>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</si>
  <si>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</si>
  <si>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</si>
  <si>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</si>
  <si>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</si>
  <si>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</si>
  <si>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</si>
  <si>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</si>
  <si>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</si>
  <si>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</si>
  <si>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</si>
  <si>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</si>
  <si>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</si>
  <si>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</si>
  <si>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</si>
  <si>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</si>
  <si>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</si>
  <si>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</si>
  <si>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</si>
  <si>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</si>
  <si>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</si>
  <si>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</si>
  <si>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</si>
  <si>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</si>
  <si>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不      明</t>
  </si>
  <si>
    <t>不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</si>
  <si>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</si>
  <si>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</si>
  <si>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</si>
  <si>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</si>
  <si>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</si>
  <si>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</si>
  <si>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</si>
  <si>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</si>
  <si>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</si>
  <si>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</si>
  <si>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</si>
  <si>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</si>
  <si>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</si>
  <si>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</si>
  <si>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</si>
  <si>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</si>
  <si>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</si>
  <si>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</si>
  <si>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</si>
  <si>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</si>
  <si>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</si>
  <si>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</si>
  <si>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</si>
  <si>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</si>
  <si>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</si>
  <si>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</si>
  <si>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</si>
  <si>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</si>
  <si>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</si>
  <si>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</si>
  <si>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</si>
  <si>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</si>
  <si>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</si>
  <si>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</si>
  <si>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</si>
  <si>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</si>
  <si>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</si>
  <si>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</si>
  <si>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</si>
  <si>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</si>
  <si>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</si>
  <si>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</si>
  <si>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</si>
  <si>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</si>
  <si>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</si>
  <si>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</si>
  <si>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</si>
  <si>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</si>
  <si>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</si>
  <si>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</si>
  <si>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</si>
  <si>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</si>
  <si>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</si>
  <si>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</si>
  <si>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</si>
  <si>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</si>
  <si>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</si>
  <si>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</si>
  <si>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</si>
  <si>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</si>
  <si>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</si>
  <si>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</si>
  <si>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</si>
  <si>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</si>
  <si>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</si>
  <si>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</si>
  <si>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</si>
  <si>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</si>
  <si>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</si>
  <si>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</si>
  <si>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</si>
  <si>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</si>
  <si>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</si>
  <si>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</si>
  <si>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</si>
  <si>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</si>
  <si>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</si>
  <si>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</si>
  <si>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</si>
  <si>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</si>
  <si>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</si>
  <si>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</si>
  <si>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</si>
  <si>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</si>
  <si>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</si>
  <si>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</si>
  <si>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</si>
  <si>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</si>
  <si>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</si>
  <si>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</si>
  <si>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</si>
  <si>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</si>
  <si>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</si>
  <si>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</si>
  <si>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</si>
  <si>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</si>
  <si>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</si>
  <si>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</si>
  <si>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</si>
  <si>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</si>
  <si>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</si>
  <si>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</si>
  <si>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</si>
  <si>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</si>
  <si>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</si>
  <si>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</si>
  <si>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</si>
  <si>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</si>
  <si>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</si>
  <si>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</si>
  <si>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資料:大分陸運支局､社団法人全国軽自動車協会連合会｢市区町村別軽自動車車両数｣､県地方課</t>
  </si>
  <si>
    <t xml:space="preserve">  注)二輪車(125cc～250cc未満)及び原動機付自転車は、各年4月1日現在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</si>
</sst>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3">
    <xf numFmtId="0" fontId="0" fillId="0" borderId="0" xfId="0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3" xfId="0" applyNumberFormat="1" applyFont="1" applyBorder="1" applyAlignment="1" applyProtection="1">
      <alignment horizontal="centerContinuous"/>
      <protection/>
    </xf>
    <xf numFmtId="177" fontId="6" fillId="0" borderId="3" xfId="0" applyNumberFormat="1" applyFont="1" applyBorder="1" applyAlignment="1">
      <alignment horizontal="centerContinuous"/>
    </xf>
    <xf numFmtId="177" fontId="6" fillId="0" borderId="2" xfId="0" applyNumberFormat="1" applyFont="1" applyBorder="1" applyAlignment="1" applyProtection="1">
      <alignment horizontal="center"/>
      <protection/>
    </xf>
    <xf numFmtId="177" fontId="6" fillId="0" borderId="2" xfId="0" applyNumberFormat="1" applyFont="1" applyBorder="1" applyAlignment="1">
      <alignment horizontal="center"/>
    </xf>
    <xf numFmtId="177" fontId="6" fillId="0" borderId="0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 applyProtection="1">
      <alignment horizontal="centerContinuous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177" fontId="7" fillId="0" borderId="2" xfId="0" applyNumberFormat="1" applyFont="1" applyBorder="1" applyAlignment="1" quotePrefix="1">
      <alignment horizontal="center"/>
    </xf>
    <xf numFmtId="177" fontId="7" fillId="0" borderId="0" xfId="0" applyNumberFormat="1" applyFont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177" fontId="7" fillId="0" borderId="0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>
      <alignment horizontal="center"/>
    </xf>
    <xf numFmtId="41" fontId="0" fillId="0" borderId="2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5" xfId="0" applyNumberFormat="1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/>
      <protection/>
    </xf>
    <xf numFmtId="41" fontId="0" fillId="0" borderId="6" xfId="0" applyNumberFormat="1" applyFont="1" applyAlignment="1" applyProtection="1">
      <alignment/>
      <protection/>
    </xf>
    <xf numFmtId="41" fontId="0" fillId="0" borderId="6" xfId="0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 horizontal="left"/>
      <protection/>
    </xf>
    <xf numFmtId="41" fontId="7" fillId="0" borderId="7" xfId="0" applyNumberFormat="1" applyFont="1" applyBorder="1" applyAlignment="1" applyProtection="1">
      <alignment/>
      <protection/>
    </xf>
    <xf numFmtId="177" fontId="7" fillId="0" borderId="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7" fillId="0" borderId="7" xfId="0" applyNumberFormat="1" applyFont="1" applyBorder="1" applyAlignment="1" applyProtection="1">
      <alignment horizontal="left"/>
      <protection/>
    </xf>
    <xf numFmtId="41" fontId="7" fillId="0" borderId="8" xfId="0" applyNumberFormat="1" applyFont="1" applyBorder="1" applyAlignment="1" applyProtection="1">
      <alignment/>
      <protection/>
    </xf>
    <xf numFmtId="41" fontId="7" fillId="0" borderId="7" xfId="0" applyNumberFormat="1" applyFont="1" applyAlignment="1" applyProtection="1">
      <alignment/>
      <protection/>
    </xf>
    <xf numFmtId="177" fontId="7" fillId="0" borderId="7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7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1" width="14.75390625" style="2" customWidth="1"/>
    <col min="2" max="11" width="13.75390625" style="2" customWidth="1"/>
    <col min="12" max="16" width="12.75390625" style="2" customWidth="1"/>
    <col min="17" max="17" width="12.25390625" style="2" customWidth="1"/>
    <col min="18" max="18" width="12.75390625" style="2" customWidth="1"/>
    <col min="19" max="19" width="9.75390625" style="2" customWidth="1"/>
    <col min="20" max="20" width="12.75390625" style="2" customWidth="1"/>
    <col min="21" max="21" width="9.75390625" style="2" customWidth="1"/>
    <col min="22" max="23" width="12.75390625" style="2" customWidth="1"/>
    <col min="24" max="24" width="5.125" style="3" customWidth="1"/>
    <col min="25" max="16384" width="13.375" style="2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24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" customHeight="1" thickBot="1">
      <c r="A3" s="5" t="s">
        <v>1</v>
      </c>
      <c r="B3" s="6"/>
      <c r="C3" s="6"/>
      <c r="D3" s="6"/>
      <c r="E3" s="6"/>
      <c r="F3" s="6"/>
      <c r="G3" s="7"/>
      <c r="H3" s="7"/>
      <c r="I3" s="8"/>
      <c r="J3" s="8"/>
      <c r="K3" s="8"/>
      <c r="L3" s="8"/>
      <c r="M3" s="8"/>
      <c r="N3" s="8"/>
      <c r="O3" s="9"/>
      <c r="P3" s="8"/>
      <c r="Q3" s="8"/>
      <c r="R3" s="8"/>
      <c r="S3" s="8"/>
      <c r="T3" s="8"/>
      <c r="U3" s="8"/>
      <c r="V3" s="8"/>
      <c r="W3" s="8"/>
      <c r="X3" s="9" t="s">
        <v>2</v>
      </c>
    </row>
    <row r="4" spans="1:24" ht="12" customHeight="1" thickTop="1">
      <c r="A4" s="10"/>
      <c r="B4" s="11"/>
      <c r="C4" s="11"/>
      <c r="D4" s="12" t="s">
        <v>3</v>
      </c>
      <c r="E4" s="13"/>
      <c r="F4" s="12"/>
      <c r="G4" s="13"/>
      <c r="H4" s="13"/>
      <c r="I4" s="13"/>
      <c r="J4" s="13"/>
      <c r="K4" s="13"/>
      <c r="L4" s="13"/>
      <c r="M4" s="13"/>
      <c r="N4" s="13"/>
      <c r="O4" s="11"/>
      <c r="P4" s="12" t="s">
        <v>4</v>
      </c>
      <c r="Q4" s="12"/>
      <c r="R4" s="13"/>
      <c r="S4" s="13"/>
      <c r="T4" s="13"/>
      <c r="U4" s="13"/>
      <c r="V4" s="13"/>
      <c r="W4" s="14" t="s">
        <v>5</v>
      </c>
      <c r="X4" s="15" t="s">
        <v>6</v>
      </c>
    </row>
    <row r="5" spans="1:24" ht="12" customHeight="1">
      <c r="A5" s="16" t="s">
        <v>7</v>
      </c>
      <c r="B5" s="11"/>
      <c r="C5" s="11"/>
      <c r="D5" s="17" t="s">
        <v>8</v>
      </c>
      <c r="E5" s="12"/>
      <c r="F5" s="13"/>
      <c r="G5" s="13"/>
      <c r="H5" s="11"/>
      <c r="I5" s="17" t="s">
        <v>9</v>
      </c>
      <c r="J5" s="13"/>
      <c r="K5" s="13"/>
      <c r="L5" s="11"/>
      <c r="M5" s="11"/>
      <c r="N5" s="14" t="s">
        <v>10</v>
      </c>
      <c r="O5" s="11"/>
      <c r="P5" s="17" t="s">
        <v>11</v>
      </c>
      <c r="Q5" s="13"/>
      <c r="R5" s="13"/>
      <c r="S5" s="13"/>
      <c r="T5" s="11"/>
      <c r="U5" s="11"/>
      <c r="V5" s="14" t="s">
        <v>12</v>
      </c>
      <c r="W5" s="14" t="s">
        <v>13</v>
      </c>
      <c r="X5" s="15" t="s">
        <v>14</v>
      </c>
    </row>
    <row r="6" spans="1:24" ht="12" customHeight="1">
      <c r="A6" s="10"/>
      <c r="B6" s="14" t="s">
        <v>15</v>
      </c>
      <c r="C6" s="14" t="s">
        <v>16</v>
      </c>
      <c r="D6" s="11"/>
      <c r="E6" s="11"/>
      <c r="F6" s="11"/>
      <c r="G6" s="14" t="s">
        <v>17</v>
      </c>
      <c r="H6" s="14" t="s">
        <v>18</v>
      </c>
      <c r="I6" s="11"/>
      <c r="J6" s="11"/>
      <c r="K6" s="11"/>
      <c r="L6" s="14" t="s">
        <v>19</v>
      </c>
      <c r="M6" s="14" t="s">
        <v>20</v>
      </c>
      <c r="N6" s="14" t="s">
        <v>21</v>
      </c>
      <c r="O6" s="14" t="s">
        <v>16</v>
      </c>
      <c r="P6" s="11"/>
      <c r="Q6" s="17" t="s">
        <v>22</v>
      </c>
      <c r="R6" s="13"/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5" t="s">
        <v>28</v>
      </c>
    </row>
    <row r="7" spans="1:24" ht="12" customHeight="1">
      <c r="A7" s="18" t="s">
        <v>29</v>
      </c>
      <c r="B7" s="19"/>
      <c r="C7" s="19"/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  <c r="I7" s="20" t="s">
        <v>30</v>
      </c>
      <c r="J7" s="20" t="s">
        <v>31</v>
      </c>
      <c r="K7" s="20" t="s">
        <v>35</v>
      </c>
      <c r="L7" s="20" t="s">
        <v>36</v>
      </c>
      <c r="M7" s="20" t="s">
        <v>25</v>
      </c>
      <c r="N7" s="20" t="s">
        <v>37</v>
      </c>
      <c r="O7" s="19"/>
      <c r="P7" s="20" t="s">
        <v>30</v>
      </c>
      <c r="Q7" s="20" t="s">
        <v>38</v>
      </c>
      <c r="R7" s="20" t="s">
        <v>39</v>
      </c>
      <c r="S7" s="20" t="s">
        <v>38</v>
      </c>
      <c r="T7" s="19"/>
      <c r="U7" s="19"/>
      <c r="V7" s="20" t="s">
        <v>40</v>
      </c>
      <c r="W7" s="20"/>
      <c r="X7" s="21" t="s">
        <v>41</v>
      </c>
    </row>
    <row r="8" spans="1:24" ht="12" customHeight="1">
      <c r="A8" s="22" t="s">
        <v>42</v>
      </c>
      <c r="B8" s="23">
        <v>853417</v>
      </c>
      <c r="C8" s="24">
        <v>430544</v>
      </c>
      <c r="D8" s="24">
        <v>81747</v>
      </c>
      <c r="E8" s="24">
        <v>21120</v>
      </c>
      <c r="F8" s="24">
        <v>59668</v>
      </c>
      <c r="G8" s="24">
        <v>959</v>
      </c>
      <c r="H8" s="25">
        <v>2628</v>
      </c>
      <c r="I8" s="25">
        <v>327463</v>
      </c>
      <c r="J8" s="25">
        <v>26100</v>
      </c>
      <c r="K8" s="25">
        <v>301363</v>
      </c>
      <c r="L8" s="25">
        <v>8844</v>
      </c>
      <c r="M8" s="25">
        <v>2903</v>
      </c>
      <c r="N8" s="25">
        <v>6959</v>
      </c>
      <c r="O8" s="25">
        <v>250817</v>
      </c>
      <c r="P8" s="26">
        <v>181147</v>
      </c>
      <c r="Q8" s="26">
        <v>66531</v>
      </c>
      <c r="R8" s="26">
        <v>114604</v>
      </c>
      <c r="S8" s="26">
        <v>12</v>
      </c>
      <c r="T8" s="26">
        <v>57986</v>
      </c>
      <c r="U8" s="26">
        <v>349</v>
      </c>
      <c r="V8" s="26">
        <v>11335</v>
      </c>
      <c r="W8" s="26">
        <v>172056</v>
      </c>
      <c r="X8" s="27" t="s">
        <v>43</v>
      </c>
    </row>
    <row r="9" spans="1:24" ht="12" customHeight="1">
      <c r="A9" s="28" t="s">
        <v>44</v>
      </c>
      <c r="B9" s="29">
        <v>868813</v>
      </c>
      <c r="C9" s="30">
        <v>446541</v>
      </c>
      <c r="D9" s="30">
        <v>83203</v>
      </c>
      <c r="E9" s="30">
        <v>21820</v>
      </c>
      <c r="F9" s="30">
        <v>60378</v>
      </c>
      <c r="G9" s="30">
        <v>1005</v>
      </c>
      <c r="H9" s="26">
        <v>2632</v>
      </c>
      <c r="I9" s="26">
        <v>341044</v>
      </c>
      <c r="J9" s="26">
        <v>37072</v>
      </c>
      <c r="K9" s="26">
        <v>303972</v>
      </c>
      <c r="L9" s="26">
        <v>9272</v>
      </c>
      <c r="M9" s="26">
        <v>3054</v>
      </c>
      <c r="N9" s="26">
        <v>7336</v>
      </c>
      <c r="O9" s="26">
        <v>257741</v>
      </c>
      <c r="P9" s="26">
        <v>178756</v>
      </c>
      <c r="Q9" s="26">
        <v>67283</v>
      </c>
      <c r="R9" s="26">
        <v>111461</v>
      </c>
      <c r="S9" s="26">
        <v>12</v>
      </c>
      <c r="T9" s="26">
        <v>67268</v>
      </c>
      <c r="U9" s="26">
        <v>372</v>
      </c>
      <c r="V9" s="26">
        <v>11345</v>
      </c>
      <c r="W9" s="26">
        <v>164531</v>
      </c>
      <c r="X9" s="27" t="s">
        <v>45</v>
      </c>
    </row>
    <row r="10" spans="1:24" ht="12" customHeight="1">
      <c r="A10" s="28" t="s">
        <v>46</v>
      </c>
      <c r="B10" s="29">
        <v>886430</v>
      </c>
      <c r="C10" s="30">
        <v>462908</v>
      </c>
      <c r="D10" s="30">
        <v>84418</v>
      </c>
      <c r="E10" s="30">
        <v>22993</v>
      </c>
      <c r="F10" s="30">
        <v>60291</v>
      </c>
      <c r="G10" s="30">
        <v>1134</v>
      </c>
      <c r="H10" s="26">
        <v>2592</v>
      </c>
      <c r="I10" s="26">
        <v>354927</v>
      </c>
      <c r="J10" s="26">
        <v>49743</v>
      </c>
      <c r="K10" s="26">
        <v>305184</v>
      </c>
      <c r="L10" s="26">
        <v>9832</v>
      </c>
      <c r="M10" s="26">
        <v>3169</v>
      </c>
      <c r="N10" s="26">
        <v>7970</v>
      </c>
      <c r="O10" s="26">
        <v>264767</v>
      </c>
      <c r="P10" s="26">
        <v>176497</v>
      </c>
      <c r="Q10" s="26">
        <v>68370</v>
      </c>
      <c r="R10" s="26">
        <v>108115</v>
      </c>
      <c r="S10" s="26">
        <v>12</v>
      </c>
      <c r="T10" s="26">
        <v>76547</v>
      </c>
      <c r="U10" s="26">
        <v>408</v>
      </c>
      <c r="V10" s="26">
        <v>11315</v>
      </c>
      <c r="W10" s="26">
        <v>158755</v>
      </c>
      <c r="X10" s="27" t="s">
        <v>47</v>
      </c>
    </row>
    <row r="11" spans="1:24" ht="12" customHeight="1">
      <c r="A11" s="28" t="s">
        <v>48</v>
      </c>
      <c r="B11" s="29">
        <v>905091</v>
      </c>
      <c r="C11" s="30">
        <v>480381</v>
      </c>
      <c r="D11" s="30">
        <v>85385</v>
      </c>
      <c r="E11" s="30">
        <v>23460</v>
      </c>
      <c r="F11" s="30">
        <v>60705</v>
      </c>
      <c r="G11" s="30">
        <v>1220</v>
      </c>
      <c r="H11" s="26">
        <v>2602</v>
      </c>
      <c r="I11" s="26">
        <v>370145</v>
      </c>
      <c r="J11" s="26">
        <v>63770</v>
      </c>
      <c r="K11" s="26">
        <v>306375</v>
      </c>
      <c r="L11" s="26">
        <v>10426</v>
      </c>
      <c r="M11" s="26">
        <v>3303</v>
      </c>
      <c r="N11" s="26">
        <v>8520</v>
      </c>
      <c r="O11" s="26">
        <v>271644</v>
      </c>
      <c r="P11" s="26">
        <v>172993</v>
      </c>
      <c r="Q11" s="26">
        <v>69021</v>
      </c>
      <c r="R11" s="26">
        <v>103961</v>
      </c>
      <c r="S11" s="26">
        <v>11</v>
      </c>
      <c r="T11" s="26">
        <v>86946</v>
      </c>
      <c r="U11" s="26">
        <v>460</v>
      </c>
      <c r="V11" s="26">
        <v>11245</v>
      </c>
      <c r="W11" s="26">
        <v>153066</v>
      </c>
      <c r="X11" s="27" t="s">
        <v>49</v>
      </c>
    </row>
    <row r="12" spans="1:24" ht="11.25" customHeight="1">
      <c r="A12" s="28"/>
      <c r="B12" s="29"/>
      <c r="C12" s="30"/>
      <c r="D12" s="30"/>
      <c r="E12" s="30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31"/>
    </row>
    <row r="13" spans="1:24" s="37" customFormat="1" ht="12" customHeight="1">
      <c r="A13" s="32" t="s">
        <v>50</v>
      </c>
      <c r="B13" s="33">
        <f aca="true" t="shared" si="0" ref="B13:W13">B15+B16</f>
        <v>918531</v>
      </c>
      <c r="C13" s="34">
        <f t="shared" si="0"/>
        <v>495670</v>
      </c>
      <c r="D13" s="35">
        <f t="shared" si="0"/>
        <v>85831</v>
      </c>
      <c r="E13" s="35">
        <f t="shared" si="0"/>
        <v>23958</v>
      </c>
      <c r="F13" s="35">
        <f t="shared" si="0"/>
        <v>60617</v>
      </c>
      <c r="G13" s="35">
        <f t="shared" si="0"/>
        <v>1256</v>
      </c>
      <c r="H13" s="35">
        <f t="shared" si="0"/>
        <v>2604</v>
      </c>
      <c r="I13" s="35">
        <f t="shared" si="0"/>
        <v>384996</v>
      </c>
      <c r="J13" s="35">
        <f t="shared" si="0"/>
        <v>78900</v>
      </c>
      <c r="K13" s="35">
        <f t="shared" si="0"/>
        <v>306096</v>
      </c>
      <c r="L13" s="35">
        <f t="shared" si="0"/>
        <v>11125</v>
      </c>
      <c r="M13" s="35">
        <f t="shared" si="0"/>
        <v>2357</v>
      </c>
      <c r="N13" s="35">
        <f t="shared" si="0"/>
        <v>8757</v>
      </c>
      <c r="O13" s="34">
        <f t="shared" si="0"/>
        <v>276778</v>
      </c>
      <c r="P13" s="35">
        <f t="shared" si="0"/>
        <v>167734</v>
      </c>
      <c r="Q13" s="35">
        <f t="shared" si="0"/>
        <v>69938</v>
      </c>
      <c r="R13" s="35">
        <f t="shared" si="0"/>
        <v>97785</v>
      </c>
      <c r="S13" s="35">
        <f t="shared" si="0"/>
        <v>11</v>
      </c>
      <c r="T13" s="35">
        <f t="shared" si="0"/>
        <v>97560</v>
      </c>
      <c r="U13" s="35">
        <f t="shared" si="0"/>
        <v>513</v>
      </c>
      <c r="V13" s="35">
        <f t="shared" si="0"/>
        <v>10971</v>
      </c>
      <c r="W13" s="34">
        <f t="shared" si="0"/>
        <v>146083</v>
      </c>
      <c r="X13" s="36" t="s">
        <v>51</v>
      </c>
    </row>
    <row r="14" spans="1:24" ht="6" customHeight="1">
      <c r="A14" s="28"/>
      <c r="B14" s="38"/>
      <c r="C14" s="39"/>
      <c r="D14" s="26"/>
      <c r="E14" s="40" t="s">
        <v>52</v>
      </c>
      <c r="F14" s="40" t="s">
        <v>52</v>
      </c>
      <c r="G14" s="40" t="s">
        <v>52</v>
      </c>
      <c r="H14" s="40" t="s">
        <v>52</v>
      </c>
      <c r="I14" s="26"/>
      <c r="J14" s="40" t="s">
        <v>52</v>
      </c>
      <c r="K14" s="40" t="s">
        <v>52</v>
      </c>
      <c r="L14" s="40" t="s">
        <v>52</v>
      </c>
      <c r="M14" s="40" t="s">
        <v>52</v>
      </c>
      <c r="N14" s="40" t="s">
        <v>52</v>
      </c>
      <c r="O14" s="39"/>
      <c r="P14" s="26"/>
      <c r="Q14" s="26"/>
      <c r="R14" s="26"/>
      <c r="S14" s="26"/>
      <c r="T14" s="26"/>
      <c r="U14" s="26"/>
      <c r="V14" s="26"/>
      <c r="W14" s="39"/>
      <c r="X14" s="31"/>
    </row>
    <row r="15" spans="1:24" s="37" customFormat="1" ht="12" customHeight="1">
      <c r="A15" s="41" t="s">
        <v>53</v>
      </c>
      <c r="B15" s="33">
        <f>C15+O15+W15</f>
        <v>661216</v>
      </c>
      <c r="C15" s="34">
        <f>D15+H15+I15+L15+M15+N15</f>
        <v>372941</v>
      </c>
      <c r="D15" s="35">
        <f>SUM(E15:G15)</f>
        <v>63168</v>
      </c>
      <c r="E15" s="35">
        <f>SUM(E18:E28)</f>
        <v>17732</v>
      </c>
      <c r="F15" s="35">
        <f>SUM(F18:F28)</f>
        <v>44299</v>
      </c>
      <c r="G15" s="35">
        <f>SUM(G18:G28)</f>
        <v>1137</v>
      </c>
      <c r="H15" s="35">
        <f>SUM(H18:H28)</f>
        <v>1988</v>
      </c>
      <c r="I15" s="35">
        <f>J15+K15</f>
        <v>291051</v>
      </c>
      <c r="J15" s="35">
        <f>SUM(J18:J28)</f>
        <v>60936</v>
      </c>
      <c r="K15" s="35">
        <f>SUM(K18:K28)</f>
        <v>230115</v>
      </c>
      <c r="L15" s="35">
        <f>SUM(L18:L28)</f>
        <v>8093</v>
      </c>
      <c r="M15" s="35">
        <f>SUM(M18:M28)</f>
        <v>1790</v>
      </c>
      <c r="N15" s="35">
        <f>SUM(N18:N28)</f>
        <v>6851</v>
      </c>
      <c r="O15" s="34">
        <f>SUM(Q15:V15)</f>
        <v>185775</v>
      </c>
      <c r="P15" s="35">
        <f>SUM(Q15:S15)</f>
        <v>105267</v>
      </c>
      <c r="Q15" s="35">
        <f aca="true" t="shared" si="1" ref="Q15:W15">SUM(Q18:Q28)</f>
        <v>36376</v>
      </c>
      <c r="R15" s="35">
        <f t="shared" si="1"/>
        <v>68882</v>
      </c>
      <c r="S15" s="35">
        <f t="shared" si="1"/>
        <v>9</v>
      </c>
      <c r="T15" s="35">
        <f t="shared" si="1"/>
        <v>71721</v>
      </c>
      <c r="U15" s="35">
        <f t="shared" si="1"/>
        <v>295</v>
      </c>
      <c r="V15" s="35">
        <f t="shared" si="1"/>
        <v>8492</v>
      </c>
      <c r="W15" s="34">
        <f t="shared" si="1"/>
        <v>102500</v>
      </c>
      <c r="X15" s="42" t="s">
        <v>54</v>
      </c>
    </row>
    <row r="16" spans="1:24" s="37" customFormat="1" ht="12" customHeight="1">
      <c r="A16" s="41" t="s">
        <v>55</v>
      </c>
      <c r="B16" s="33">
        <f>C16+O16+W16</f>
        <v>257315</v>
      </c>
      <c r="C16" s="34">
        <f>D16+H16+I16+L16+M16+N16</f>
        <v>122729</v>
      </c>
      <c r="D16" s="35">
        <f aca="true" t="shared" si="2" ref="D16:N16">D29+D34+D41+D45+D51+D54+D64+D74+D79+D83+D90+D96</f>
        <v>22663</v>
      </c>
      <c r="E16" s="35">
        <f t="shared" si="2"/>
        <v>6226</v>
      </c>
      <c r="F16" s="35">
        <f t="shared" si="2"/>
        <v>16318</v>
      </c>
      <c r="G16" s="35">
        <f t="shared" si="2"/>
        <v>119</v>
      </c>
      <c r="H16" s="35">
        <f t="shared" si="2"/>
        <v>616</v>
      </c>
      <c r="I16" s="35">
        <f t="shared" si="2"/>
        <v>93945</v>
      </c>
      <c r="J16" s="35">
        <f t="shared" si="2"/>
        <v>17964</v>
      </c>
      <c r="K16" s="35">
        <f t="shared" si="2"/>
        <v>75981</v>
      </c>
      <c r="L16" s="35">
        <f t="shared" si="2"/>
        <v>3032</v>
      </c>
      <c r="M16" s="35">
        <f t="shared" si="2"/>
        <v>567</v>
      </c>
      <c r="N16" s="35">
        <f t="shared" si="2"/>
        <v>1906</v>
      </c>
      <c r="O16" s="34">
        <f>SUM(Q16:V16)</f>
        <v>91003</v>
      </c>
      <c r="P16" s="35">
        <f>SUM(Q16:S16)</f>
        <v>62467</v>
      </c>
      <c r="Q16" s="35">
        <f aca="true" t="shared" si="3" ref="Q16:W16">Q29+Q34+Q41+Q45+Q51+Q54+Q64+Q74+Q79+Q83+Q90+Q96</f>
        <v>33562</v>
      </c>
      <c r="R16" s="35">
        <f t="shared" si="3"/>
        <v>28903</v>
      </c>
      <c r="S16" s="35">
        <f t="shared" si="3"/>
        <v>2</v>
      </c>
      <c r="T16" s="35">
        <f t="shared" si="3"/>
        <v>25839</v>
      </c>
      <c r="U16" s="35">
        <f t="shared" si="3"/>
        <v>218</v>
      </c>
      <c r="V16" s="35">
        <f t="shared" si="3"/>
        <v>2479</v>
      </c>
      <c r="W16" s="34">
        <f t="shared" si="3"/>
        <v>43583</v>
      </c>
      <c r="X16" s="42" t="s">
        <v>56</v>
      </c>
    </row>
    <row r="17" spans="1:24" ht="6" customHeight="1">
      <c r="A17" s="28"/>
      <c r="B17" s="38"/>
      <c r="C17" s="3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9"/>
      <c r="P17" s="26"/>
      <c r="Q17" s="26"/>
      <c r="R17" s="26"/>
      <c r="S17" s="26"/>
      <c r="T17" s="26"/>
      <c r="U17" s="26"/>
      <c r="V17" s="40" t="s">
        <v>52</v>
      </c>
      <c r="W17" s="39"/>
      <c r="X17" s="31"/>
    </row>
    <row r="18" spans="1:24" ht="12" customHeight="1">
      <c r="A18" s="22" t="s">
        <v>57</v>
      </c>
      <c r="B18" s="43">
        <f aca="true" t="shared" si="4" ref="B18:B49">C18+O18+W18</f>
        <v>311999</v>
      </c>
      <c r="C18" s="44">
        <f aca="true" t="shared" si="5" ref="C18:C49">D18+H18+I18+L18+M18+N18</f>
        <v>191970</v>
      </c>
      <c r="D18" s="45">
        <f aca="true" t="shared" si="6" ref="D18:D28">SUM(E18:G18)</f>
        <v>31814</v>
      </c>
      <c r="E18" s="46">
        <v>8897</v>
      </c>
      <c r="F18" s="46">
        <v>22234</v>
      </c>
      <c r="G18" s="46">
        <v>683</v>
      </c>
      <c r="H18" s="46">
        <v>797</v>
      </c>
      <c r="I18" s="45">
        <f aca="true" t="shared" si="7" ref="I18:I28">J18+K18</f>
        <v>150823</v>
      </c>
      <c r="J18" s="46">
        <v>33178</v>
      </c>
      <c r="K18" s="46">
        <v>117645</v>
      </c>
      <c r="L18" s="46">
        <v>4056</v>
      </c>
      <c r="M18" s="46">
        <v>986</v>
      </c>
      <c r="N18" s="46">
        <v>3494</v>
      </c>
      <c r="O18" s="44">
        <f aca="true" t="shared" si="8" ref="O18:O49">SUM(Q18:V18)</f>
        <v>76551</v>
      </c>
      <c r="P18" s="45">
        <f aca="true" t="shared" si="9" ref="P18:P49">SUM(Q18:S18)</f>
        <v>39941</v>
      </c>
      <c r="Q18" s="46">
        <v>10641</v>
      </c>
      <c r="R18" s="46">
        <v>29296</v>
      </c>
      <c r="S18" s="46">
        <v>4</v>
      </c>
      <c r="T18" s="46">
        <v>31997</v>
      </c>
      <c r="U18" s="46">
        <v>117</v>
      </c>
      <c r="V18" s="46">
        <v>4496</v>
      </c>
      <c r="W18" s="47">
        <v>43478</v>
      </c>
      <c r="X18" s="27" t="s">
        <v>58</v>
      </c>
    </row>
    <row r="19" spans="1:24" ht="12" customHeight="1">
      <c r="A19" s="22" t="s">
        <v>59</v>
      </c>
      <c r="B19" s="43">
        <f t="shared" si="4"/>
        <v>83172</v>
      </c>
      <c r="C19" s="44">
        <f t="shared" si="5"/>
        <v>45903</v>
      </c>
      <c r="D19" s="45">
        <f t="shared" si="6"/>
        <v>5520</v>
      </c>
      <c r="E19" s="46">
        <v>1050</v>
      </c>
      <c r="F19" s="46">
        <v>4455</v>
      </c>
      <c r="G19" s="46">
        <v>15</v>
      </c>
      <c r="H19" s="46">
        <v>472</v>
      </c>
      <c r="I19" s="45">
        <f t="shared" si="7"/>
        <v>38042</v>
      </c>
      <c r="J19" s="46">
        <v>7690</v>
      </c>
      <c r="K19" s="46">
        <v>30352</v>
      </c>
      <c r="L19" s="46">
        <v>840</v>
      </c>
      <c r="M19" s="46">
        <v>98</v>
      </c>
      <c r="N19" s="46">
        <v>931</v>
      </c>
      <c r="O19" s="44">
        <f t="shared" si="8"/>
        <v>21124</v>
      </c>
      <c r="P19" s="45">
        <f t="shared" si="9"/>
        <v>10481</v>
      </c>
      <c r="Q19" s="46">
        <v>2510</v>
      </c>
      <c r="R19" s="46">
        <v>7970</v>
      </c>
      <c r="S19" s="46">
        <v>1</v>
      </c>
      <c r="T19" s="46">
        <v>9327</v>
      </c>
      <c r="U19" s="46">
        <v>40</v>
      </c>
      <c r="V19" s="46">
        <v>1276</v>
      </c>
      <c r="W19" s="47">
        <v>16145</v>
      </c>
      <c r="X19" s="27" t="s">
        <v>60</v>
      </c>
    </row>
    <row r="20" spans="1:24" ht="12" customHeight="1">
      <c r="A20" s="22" t="s">
        <v>61</v>
      </c>
      <c r="B20" s="43">
        <f t="shared" si="4"/>
        <v>47436</v>
      </c>
      <c r="C20" s="44">
        <f t="shared" si="5"/>
        <v>25935</v>
      </c>
      <c r="D20" s="45">
        <f t="shared" si="6"/>
        <v>4626</v>
      </c>
      <c r="E20" s="46">
        <v>1527</v>
      </c>
      <c r="F20" s="46">
        <v>3048</v>
      </c>
      <c r="G20" s="46">
        <v>51</v>
      </c>
      <c r="H20" s="46">
        <v>109</v>
      </c>
      <c r="I20" s="45">
        <f t="shared" si="7"/>
        <v>20050</v>
      </c>
      <c r="J20" s="46">
        <v>4020</v>
      </c>
      <c r="K20" s="46">
        <v>16030</v>
      </c>
      <c r="L20" s="46">
        <v>518</v>
      </c>
      <c r="M20" s="46">
        <v>125</v>
      </c>
      <c r="N20" s="46">
        <v>507</v>
      </c>
      <c r="O20" s="44">
        <f t="shared" si="8"/>
        <v>15293</v>
      </c>
      <c r="P20" s="45">
        <f t="shared" si="9"/>
        <v>8918</v>
      </c>
      <c r="Q20" s="46">
        <v>3201</v>
      </c>
      <c r="R20" s="46">
        <v>5716</v>
      </c>
      <c r="S20" s="46">
        <v>1</v>
      </c>
      <c r="T20" s="46">
        <v>5863</v>
      </c>
      <c r="U20" s="46">
        <v>23</v>
      </c>
      <c r="V20" s="46">
        <v>489</v>
      </c>
      <c r="W20" s="47">
        <v>6208</v>
      </c>
      <c r="X20" s="27" t="s">
        <v>62</v>
      </c>
    </row>
    <row r="21" spans="1:24" ht="12" customHeight="1">
      <c r="A21" s="22" t="s">
        <v>63</v>
      </c>
      <c r="B21" s="43">
        <f t="shared" si="4"/>
        <v>49269</v>
      </c>
      <c r="C21" s="44">
        <f t="shared" si="5"/>
        <v>25408</v>
      </c>
      <c r="D21" s="45">
        <f t="shared" si="6"/>
        <v>5823</v>
      </c>
      <c r="E21" s="46">
        <v>1760</v>
      </c>
      <c r="F21" s="46">
        <v>3907</v>
      </c>
      <c r="G21" s="46">
        <v>156</v>
      </c>
      <c r="H21" s="46">
        <v>181</v>
      </c>
      <c r="I21" s="45">
        <f t="shared" si="7"/>
        <v>18207</v>
      </c>
      <c r="J21" s="46">
        <v>3382</v>
      </c>
      <c r="K21" s="46">
        <v>14825</v>
      </c>
      <c r="L21" s="46">
        <v>577</v>
      </c>
      <c r="M21" s="46">
        <v>121</v>
      </c>
      <c r="N21" s="46">
        <v>499</v>
      </c>
      <c r="O21" s="44">
        <f t="shared" si="8"/>
        <v>16098</v>
      </c>
      <c r="P21" s="45">
        <f t="shared" si="9"/>
        <v>10185</v>
      </c>
      <c r="Q21" s="46">
        <v>4201</v>
      </c>
      <c r="R21" s="46">
        <v>5981</v>
      </c>
      <c r="S21" s="46">
        <v>3</v>
      </c>
      <c r="T21" s="46">
        <v>5344</v>
      </c>
      <c r="U21" s="46">
        <v>21</v>
      </c>
      <c r="V21" s="46">
        <v>548</v>
      </c>
      <c r="W21" s="47">
        <v>7763</v>
      </c>
      <c r="X21" s="27" t="s">
        <v>64</v>
      </c>
    </row>
    <row r="22" spans="1:24" ht="12" customHeight="1">
      <c r="A22" s="22" t="s">
        <v>65</v>
      </c>
      <c r="B22" s="43">
        <f t="shared" si="4"/>
        <v>38366</v>
      </c>
      <c r="C22" s="44">
        <f t="shared" si="5"/>
        <v>19401</v>
      </c>
      <c r="D22" s="45">
        <f t="shared" si="6"/>
        <v>3237</v>
      </c>
      <c r="E22" s="46">
        <v>979</v>
      </c>
      <c r="F22" s="46">
        <v>2168</v>
      </c>
      <c r="G22" s="46">
        <v>90</v>
      </c>
      <c r="H22" s="46">
        <v>81</v>
      </c>
      <c r="I22" s="45">
        <f t="shared" si="7"/>
        <v>15161</v>
      </c>
      <c r="J22" s="46">
        <v>3333</v>
      </c>
      <c r="K22" s="46">
        <v>11828</v>
      </c>
      <c r="L22" s="46">
        <v>467</v>
      </c>
      <c r="M22" s="46">
        <v>101</v>
      </c>
      <c r="N22" s="46">
        <v>354</v>
      </c>
      <c r="O22" s="44">
        <f t="shared" si="8"/>
        <v>12067</v>
      </c>
      <c r="P22" s="45">
        <f t="shared" si="9"/>
        <v>7207</v>
      </c>
      <c r="Q22" s="46">
        <v>2694</v>
      </c>
      <c r="R22" s="46">
        <v>4513</v>
      </c>
      <c r="S22" s="46">
        <v>0</v>
      </c>
      <c r="T22" s="46">
        <v>4394</v>
      </c>
      <c r="U22" s="46">
        <v>13</v>
      </c>
      <c r="V22" s="46">
        <v>453</v>
      </c>
      <c r="W22" s="44">
        <v>6898</v>
      </c>
      <c r="X22" s="27" t="s">
        <v>66</v>
      </c>
    </row>
    <row r="23" spans="1:24" ht="12" customHeight="1">
      <c r="A23" s="22" t="s">
        <v>67</v>
      </c>
      <c r="B23" s="43">
        <f t="shared" si="4"/>
        <v>27903</v>
      </c>
      <c r="C23" s="44">
        <f t="shared" si="5"/>
        <v>13275</v>
      </c>
      <c r="D23" s="45">
        <f t="shared" si="6"/>
        <v>2204</v>
      </c>
      <c r="E23" s="46">
        <v>609</v>
      </c>
      <c r="F23" s="46">
        <v>1588</v>
      </c>
      <c r="G23" s="46">
        <v>7</v>
      </c>
      <c r="H23" s="46">
        <v>89</v>
      </c>
      <c r="I23" s="45">
        <f t="shared" si="7"/>
        <v>10388</v>
      </c>
      <c r="J23" s="46">
        <v>2121</v>
      </c>
      <c r="K23" s="46">
        <v>8267</v>
      </c>
      <c r="L23" s="46">
        <v>328</v>
      </c>
      <c r="M23" s="46">
        <v>30</v>
      </c>
      <c r="N23" s="46">
        <v>236</v>
      </c>
      <c r="O23" s="44">
        <f t="shared" si="8"/>
        <v>9005</v>
      </c>
      <c r="P23" s="45">
        <f t="shared" si="9"/>
        <v>5049</v>
      </c>
      <c r="Q23" s="46">
        <v>2116</v>
      </c>
      <c r="R23" s="46">
        <v>2933</v>
      </c>
      <c r="S23" s="46">
        <v>0</v>
      </c>
      <c r="T23" s="46">
        <v>3624</v>
      </c>
      <c r="U23" s="46">
        <v>18</v>
      </c>
      <c r="V23" s="46">
        <v>314</v>
      </c>
      <c r="W23" s="47">
        <v>5623</v>
      </c>
      <c r="X23" s="27" t="s">
        <v>68</v>
      </c>
    </row>
    <row r="24" spans="1:24" ht="12" customHeight="1">
      <c r="A24" s="22" t="s">
        <v>69</v>
      </c>
      <c r="B24" s="43">
        <f t="shared" si="4"/>
        <v>16438</v>
      </c>
      <c r="C24" s="44">
        <f t="shared" si="5"/>
        <v>7853</v>
      </c>
      <c r="D24" s="45">
        <f t="shared" si="6"/>
        <v>1259</v>
      </c>
      <c r="E24" s="46">
        <v>300</v>
      </c>
      <c r="F24" s="46">
        <v>955</v>
      </c>
      <c r="G24" s="46">
        <v>4</v>
      </c>
      <c r="H24" s="46">
        <v>29</v>
      </c>
      <c r="I24" s="45">
        <f t="shared" si="7"/>
        <v>6181</v>
      </c>
      <c r="J24" s="46">
        <v>1213</v>
      </c>
      <c r="K24" s="46">
        <v>4968</v>
      </c>
      <c r="L24" s="46">
        <v>215</v>
      </c>
      <c r="M24" s="46">
        <v>55</v>
      </c>
      <c r="N24" s="46">
        <v>114</v>
      </c>
      <c r="O24" s="44">
        <f t="shared" si="8"/>
        <v>5130</v>
      </c>
      <c r="P24" s="45">
        <f t="shared" si="9"/>
        <v>2831</v>
      </c>
      <c r="Q24" s="46">
        <v>1084</v>
      </c>
      <c r="R24" s="46">
        <v>1747</v>
      </c>
      <c r="S24" s="46">
        <v>0</v>
      </c>
      <c r="T24" s="46">
        <v>2141</v>
      </c>
      <c r="U24" s="46">
        <v>13</v>
      </c>
      <c r="V24" s="46">
        <v>145</v>
      </c>
      <c r="W24" s="47">
        <v>3455</v>
      </c>
      <c r="X24" s="27" t="s">
        <v>70</v>
      </c>
    </row>
    <row r="25" spans="1:24" ht="12" customHeight="1">
      <c r="A25" s="22" t="s">
        <v>71</v>
      </c>
      <c r="B25" s="43">
        <f t="shared" si="4"/>
        <v>15910</v>
      </c>
      <c r="C25" s="44">
        <f t="shared" si="5"/>
        <v>7134</v>
      </c>
      <c r="D25" s="45">
        <f t="shared" si="6"/>
        <v>1494</v>
      </c>
      <c r="E25" s="46">
        <v>440</v>
      </c>
      <c r="F25" s="46">
        <v>1045</v>
      </c>
      <c r="G25" s="46">
        <v>9</v>
      </c>
      <c r="H25" s="46">
        <v>59</v>
      </c>
      <c r="I25" s="45">
        <f t="shared" si="7"/>
        <v>5158</v>
      </c>
      <c r="J25" s="46">
        <v>848</v>
      </c>
      <c r="K25" s="46">
        <v>4310</v>
      </c>
      <c r="L25" s="46">
        <v>245</v>
      </c>
      <c r="M25" s="46">
        <v>55</v>
      </c>
      <c r="N25" s="46">
        <v>123</v>
      </c>
      <c r="O25" s="44">
        <f t="shared" si="8"/>
        <v>5731</v>
      </c>
      <c r="P25" s="45">
        <f t="shared" si="9"/>
        <v>4115</v>
      </c>
      <c r="Q25" s="46">
        <v>2113</v>
      </c>
      <c r="R25" s="46">
        <v>2002</v>
      </c>
      <c r="S25" s="46">
        <v>0</v>
      </c>
      <c r="T25" s="46">
        <v>1453</v>
      </c>
      <c r="U25" s="46">
        <v>14</v>
      </c>
      <c r="V25" s="46">
        <v>149</v>
      </c>
      <c r="W25" s="47">
        <v>3045</v>
      </c>
      <c r="X25" s="27" t="s">
        <v>72</v>
      </c>
    </row>
    <row r="26" spans="1:24" ht="12" customHeight="1">
      <c r="A26" s="22" t="s">
        <v>73</v>
      </c>
      <c r="B26" s="43">
        <f t="shared" si="4"/>
        <v>15122</v>
      </c>
      <c r="C26" s="44">
        <f t="shared" si="5"/>
        <v>7763</v>
      </c>
      <c r="D26" s="45">
        <f t="shared" si="6"/>
        <v>1781</v>
      </c>
      <c r="E26" s="46">
        <v>551</v>
      </c>
      <c r="F26" s="46">
        <v>1157</v>
      </c>
      <c r="G26" s="46">
        <v>73</v>
      </c>
      <c r="H26" s="46">
        <v>55</v>
      </c>
      <c r="I26" s="45">
        <f t="shared" si="7"/>
        <v>5524</v>
      </c>
      <c r="J26" s="46">
        <v>1000</v>
      </c>
      <c r="K26" s="46">
        <v>4524</v>
      </c>
      <c r="L26" s="46">
        <v>225</v>
      </c>
      <c r="M26" s="46">
        <v>79</v>
      </c>
      <c r="N26" s="46">
        <v>99</v>
      </c>
      <c r="O26" s="44">
        <f t="shared" si="8"/>
        <v>5013</v>
      </c>
      <c r="P26" s="45">
        <f t="shared" si="9"/>
        <v>3546</v>
      </c>
      <c r="Q26" s="46">
        <v>1755</v>
      </c>
      <c r="R26" s="46">
        <v>1791</v>
      </c>
      <c r="S26" s="46">
        <v>0</v>
      </c>
      <c r="T26" s="46">
        <v>1367</v>
      </c>
      <c r="U26" s="46">
        <v>8</v>
      </c>
      <c r="V26" s="46">
        <v>92</v>
      </c>
      <c r="W26" s="47">
        <v>2346</v>
      </c>
      <c r="X26" s="27" t="s">
        <v>74</v>
      </c>
    </row>
    <row r="27" spans="1:24" ht="12" customHeight="1">
      <c r="A27" s="22" t="s">
        <v>75</v>
      </c>
      <c r="B27" s="43">
        <f t="shared" si="4"/>
        <v>17226</v>
      </c>
      <c r="C27" s="44">
        <f t="shared" si="5"/>
        <v>8554</v>
      </c>
      <c r="D27" s="45">
        <f t="shared" si="6"/>
        <v>1748</v>
      </c>
      <c r="E27" s="46">
        <v>547</v>
      </c>
      <c r="F27" s="46">
        <v>1174</v>
      </c>
      <c r="G27" s="46">
        <v>27</v>
      </c>
      <c r="H27" s="46">
        <v>55</v>
      </c>
      <c r="I27" s="45">
        <f t="shared" si="7"/>
        <v>6378</v>
      </c>
      <c r="J27" s="46">
        <v>1288</v>
      </c>
      <c r="K27" s="46">
        <v>5090</v>
      </c>
      <c r="L27" s="46">
        <v>180</v>
      </c>
      <c r="M27" s="46">
        <v>60</v>
      </c>
      <c r="N27" s="46">
        <v>133</v>
      </c>
      <c r="O27" s="44">
        <f t="shared" si="8"/>
        <v>6219</v>
      </c>
      <c r="P27" s="45">
        <f t="shared" si="9"/>
        <v>4029</v>
      </c>
      <c r="Q27" s="46">
        <v>1904</v>
      </c>
      <c r="R27" s="46">
        <v>2125</v>
      </c>
      <c r="S27" s="46">
        <v>0</v>
      </c>
      <c r="T27" s="46">
        <v>2031</v>
      </c>
      <c r="U27" s="46">
        <v>9</v>
      </c>
      <c r="V27" s="46">
        <v>150</v>
      </c>
      <c r="W27" s="47">
        <v>2453</v>
      </c>
      <c r="X27" s="27" t="s">
        <v>76</v>
      </c>
    </row>
    <row r="28" spans="1:24" ht="12" customHeight="1">
      <c r="A28" s="48" t="s">
        <v>77</v>
      </c>
      <c r="B28" s="49">
        <f t="shared" si="4"/>
        <v>38375</v>
      </c>
      <c r="C28" s="49">
        <f t="shared" si="5"/>
        <v>19745</v>
      </c>
      <c r="D28" s="50">
        <f t="shared" si="6"/>
        <v>3662</v>
      </c>
      <c r="E28" s="51">
        <v>1072</v>
      </c>
      <c r="F28" s="51">
        <v>2568</v>
      </c>
      <c r="G28" s="51">
        <v>22</v>
      </c>
      <c r="H28" s="51">
        <v>61</v>
      </c>
      <c r="I28" s="50">
        <f t="shared" si="7"/>
        <v>15139</v>
      </c>
      <c r="J28" s="51">
        <v>2863</v>
      </c>
      <c r="K28" s="51">
        <v>12276</v>
      </c>
      <c r="L28" s="51">
        <v>442</v>
      </c>
      <c r="M28" s="51">
        <v>80</v>
      </c>
      <c r="N28" s="51">
        <v>361</v>
      </c>
      <c r="O28" s="49">
        <f t="shared" si="8"/>
        <v>13544</v>
      </c>
      <c r="P28" s="45">
        <f t="shared" si="9"/>
        <v>8965</v>
      </c>
      <c r="Q28" s="46">
        <v>4157</v>
      </c>
      <c r="R28" s="46">
        <v>4808</v>
      </c>
      <c r="S28" s="46">
        <v>0</v>
      </c>
      <c r="T28" s="46">
        <v>4180</v>
      </c>
      <c r="U28" s="46">
        <v>19</v>
      </c>
      <c r="V28" s="46">
        <v>380</v>
      </c>
      <c r="W28" s="47">
        <v>5086</v>
      </c>
      <c r="X28" s="27" t="s">
        <v>78</v>
      </c>
    </row>
    <row r="29" spans="1:24" s="37" customFormat="1" ht="12" customHeight="1">
      <c r="A29" s="52" t="s">
        <v>79</v>
      </c>
      <c r="B29" s="33">
        <f t="shared" si="4"/>
        <v>7982</v>
      </c>
      <c r="C29" s="34">
        <f t="shared" si="5"/>
        <v>3663</v>
      </c>
      <c r="D29" s="35">
        <f aca="true" t="shared" si="10" ref="D29:N29">SUM(D30:D33)</f>
        <v>761</v>
      </c>
      <c r="E29" s="35">
        <f t="shared" si="10"/>
        <v>175</v>
      </c>
      <c r="F29" s="35">
        <f t="shared" si="10"/>
        <v>586</v>
      </c>
      <c r="G29" s="35">
        <f t="shared" si="10"/>
        <v>0</v>
      </c>
      <c r="H29" s="35">
        <f t="shared" si="10"/>
        <v>18</v>
      </c>
      <c r="I29" s="35">
        <f t="shared" si="10"/>
        <v>2712</v>
      </c>
      <c r="J29" s="35">
        <f t="shared" si="10"/>
        <v>435</v>
      </c>
      <c r="K29" s="35">
        <f t="shared" si="10"/>
        <v>2277</v>
      </c>
      <c r="L29" s="35">
        <f t="shared" si="10"/>
        <v>96</v>
      </c>
      <c r="M29" s="35">
        <f t="shared" si="10"/>
        <v>35</v>
      </c>
      <c r="N29" s="35">
        <f t="shared" si="10"/>
        <v>41</v>
      </c>
      <c r="O29" s="34">
        <f t="shared" si="8"/>
        <v>2811</v>
      </c>
      <c r="P29" s="53">
        <f t="shared" si="9"/>
        <v>2049</v>
      </c>
      <c r="Q29" s="53">
        <f aca="true" t="shared" si="11" ref="Q29:W29">SUM(Q30:Q33)</f>
        <v>1068</v>
      </c>
      <c r="R29" s="53">
        <f t="shared" si="11"/>
        <v>981</v>
      </c>
      <c r="S29" s="53">
        <f t="shared" si="11"/>
        <v>0</v>
      </c>
      <c r="T29" s="53">
        <f t="shared" si="11"/>
        <v>695</v>
      </c>
      <c r="U29" s="53">
        <f t="shared" si="11"/>
        <v>7</v>
      </c>
      <c r="V29" s="53">
        <f t="shared" si="11"/>
        <v>60</v>
      </c>
      <c r="W29" s="53">
        <f t="shared" si="11"/>
        <v>1508</v>
      </c>
      <c r="X29" s="54" t="s">
        <v>80</v>
      </c>
    </row>
    <row r="30" spans="1:24" ht="12" customHeight="1">
      <c r="A30" s="22" t="s">
        <v>81</v>
      </c>
      <c r="B30" s="43">
        <f t="shared" si="4"/>
        <v>1626</v>
      </c>
      <c r="C30" s="44">
        <f t="shared" si="5"/>
        <v>692</v>
      </c>
      <c r="D30" s="45">
        <f>SUM(E30:G30)</f>
        <v>126</v>
      </c>
      <c r="E30" s="46">
        <v>22</v>
      </c>
      <c r="F30" s="46">
        <v>104</v>
      </c>
      <c r="G30" s="46">
        <v>0</v>
      </c>
      <c r="H30" s="46">
        <v>4</v>
      </c>
      <c r="I30" s="45">
        <f>J30+K30</f>
        <v>540</v>
      </c>
      <c r="J30" s="46">
        <v>93</v>
      </c>
      <c r="K30" s="46">
        <v>447</v>
      </c>
      <c r="L30" s="46">
        <v>12</v>
      </c>
      <c r="M30" s="46">
        <v>1</v>
      </c>
      <c r="N30" s="46">
        <v>9</v>
      </c>
      <c r="O30" s="44">
        <f t="shared" si="8"/>
        <v>586</v>
      </c>
      <c r="P30" s="45">
        <f t="shared" si="9"/>
        <v>424</v>
      </c>
      <c r="Q30" s="46">
        <v>236</v>
      </c>
      <c r="R30" s="46">
        <v>188</v>
      </c>
      <c r="S30" s="46">
        <v>0</v>
      </c>
      <c r="T30" s="46">
        <v>149</v>
      </c>
      <c r="U30" s="46">
        <v>6</v>
      </c>
      <c r="V30" s="46">
        <v>7</v>
      </c>
      <c r="W30" s="47">
        <v>348</v>
      </c>
      <c r="X30" s="27" t="s">
        <v>82</v>
      </c>
    </row>
    <row r="31" spans="1:24" s="55" customFormat="1" ht="12" customHeight="1">
      <c r="A31" s="22" t="s">
        <v>83</v>
      </c>
      <c r="B31" s="43">
        <f t="shared" si="4"/>
        <v>3176</v>
      </c>
      <c r="C31" s="44">
        <f t="shared" si="5"/>
        <v>1417</v>
      </c>
      <c r="D31" s="45">
        <f>SUM(E31:G31)</f>
        <v>291</v>
      </c>
      <c r="E31" s="46">
        <v>73</v>
      </c>
      <c r="F31" s="46">
        <v>218</v>
      </c>
      <c r="G31" s="46">
        <v>0</v>
      </c>
      <c r="H31" s="46">
        <v>4</v>
      </c>
      <c r="I31" s="45">
        <f>J31+K31</f>
        <v>1069</v>
      </c>
      <c r="J31" s="46">
        <v>173</v>
      </c>
      <c r="K31" s="46">
        <v>896</v>
      </c>
      <c r="L31" s="46">
        <v>30</v>
      </c>
      <c r="M31" s="46">
        <v>11</v>
      </c>
      <c r="N31" s="46">
        <v>12</v>
      </c>
      <c r="O31" s="44">
        <f t="shared" si="8"/>
        <v>1203</v>
      </c>
      <c r="P31" s="45">
        <f t="shared" si="9"/>
        <v>878</v>
      </c>
      <c r="Q31" s="46">
        <v>456</v>
      </c>
      <c r="R31" s="46">
        <v>422</v>
      </c>
      <c r="S31" s="46">
        <v>0</v>
      </c>
      <c r="T31" s="46">
        <v>301</v>
      </c>
      <c r="U31" s="46">
        <v>1</v>
      </c>
      <c r="V31" s="46">
        <v>23</v>
      </c>
      <c r="W31" s="47">
        <v>556</v>
      </c>
      <c r="X31" s="27" t="s">
        <v>84</v>
      </c>
    </row>
    <row r="32" spans="1:24" s="55" customFormat="1" ht="12" customHeight="1">
      <c r="A32" s="22" t="s">
        <v>85</v>
      </c>
      <c r="B32" s="43">
        <f t="shared" si="4"/>
        <v>3177</v>
      </c>
      <c r="C32" s="44">
        <f t="shared" si="5"/>
        <v>1552</v>
      </c>
      <c r="D32" s="45">
        <f>SUM(E32:G32)</f>
        <v>344</v>
      </c>
      <c r="E32" s="46">
        <v>80</v>
      </c>
      <c r="F32" s="46">
        <v>264</v>
      </c>
      <c r="G32" s="46">
        <v>0</v>
      </c>
      <c r="H32" s="46">
        <v>10</v>
      </c>
      <c r="I32" s="45">
        <f>J32+K32</f>
        <v>1103</v>
      </c>
      <c r="J32" s="46">
        <v>169</v>
      </c>
      <c r="K32" s="46">
        <v>934</v>
      </c>
      <c r="L32" s="46">
        <v>53</v>
      </c>
      <c r="M32" s="46">
        <v>22</v>
      </c>
      <c r="N32" s="46">
        <v>20</v>
      </c>
      <c r="O32" s="44">
        <f t="shared" si="8"/>
        <v>1021</v>
      </c>
      <c r="P32" s="45">
        <f t="shared" si="9"/>
        <v>747</v>
      </c>
      <c r="Q32" s="46">
        <v>376</v>
      </c>
      <c r="R32" s="46">
        <v>371</v>
      </c>
      <c r="S32" s="46">
        <v>0</v>
      </c>
      <c r="T32" s="46">
        <v>244</v>
      </c>
      <c r="U32" s="46">
        <v>0</v>
      </c>
      <c r="V32" s="46">
        <v>30</v>
      </c>
      <c r="W32" s="47">
        <v>604</v>
      </c>
      <c r="X32" s="27" t="s">
        <v>86</v>
      </c>
    </row>
    <row r="33" spans="1:24" ht="12" customHeight="1">
      <c r="A33" s="22" t="s">
        <v>87</v>
      </c>
      <c r="B33" s="43">
        <f t="shared" si="4"/>
        <v>3</v>
      </c>
      <c r="C33" s="44">
        <f t="shared" si="5"/>
        <v>2</v>
      </c>
      <c r="D33" s="45">
        <f>SUM(E33:G33)</f>
        <v>0</v>
      </c>
      <c r="E33" s="46">
        <v>0</v>
      </c>
      <c r="F33" s="46">
        <v>0</v>
      </c>
      <c r="G33" s="46">
        <v>0</v>
      </c>
      <c r="H33" s="46">
        <v>0</v>
      </c>
      <c r="I33" s="45">
        <f>J33+K33</f>
        <v>0</v>
      </c>
      <c r="J33" s="46">
        <v>0</v>
      </c>
      <c r="K33" s="46">
        <v>0</v>
      </c>
      <c r="L33" s="46">
        <v>1</v>
      </c>
      <c r="M33" s="46">
        <v>1</v>
      </c>
      <c r="N33" s="46">
        <v>0</v>
      </c>
      <c r="O33" s="44">
        <f t="shared" si="8"/>
        <v>1</v>
      </c>
      <c r="P33" s="45">
        <f t="shared" si="9"/>
        <v>0</v>
      </c>
      <c r="Q33" s="46">
        <v>0</v>
      </c>
      <c r="R33" s="46">
        <v>0</v>
      </c>
      <c r="S33" s="46">
        <v>0</v>
      </c>
      <c r="T33" s="46">
        <v>1</v>
      </c>
      <c r="U33" s="46">
        <v>0</v>
      </c>
      <c r="V33" s="45">
        <v>0</v>
      </c>
      <c r="W33" s="44">
        <v>0</v>
      </c>
      <c r="X33" s="31" t="s">
        <v>88</v>
      </c>
    </row>
    <row r="34" spans="1:24" s="59" customFormat="1" ht="12" customHeight="1">
      <c r="A34" s="56" t="s">
        <v>89</v>
      </c>
      <c r="B34" s="57">
        <f t="shared" si="4"/>
        <v>30210</v>
      </c>
      <c r="C34" s="53">
        <f t="shared" si="5"/>
        <v>13787</v>
      </c>
      <c r="D34" s="58">
        <f aca="true" t="shared" si="12" ref="D34:N34">SUM(D35:D40)</f>
        <v>2580</v>
      </c>
      <c r="E34" s="58">
        <f t="shared" si="12"/>
        <v>630</v>
      </c>
      <c r="F34" s="58">
        <f t="shared" si="12"/>
        <v>1943</v>
      </c>
      <c r="G34" s="58">
        <f t="shared" si="12"/>
        <v>7</v>
      </c>
      <c r="H34" s="58">
        <f t="shared" si="12"/>
        <v>84</v>
      </c>
      <c r="I34" s="58">
        <f t="shared" si="12"/>
        <v>10611</v>
      </c>
      <c r="J34" s="58">
        <f t="shared" si="12"/>
        <v>1975</v>
      </c>
      <c r="K34" s="58">
        <f t="shared" si="12"/>
        <v>8636</v>
      </c>
      <c r="L34" s="58">
        <f t="shared" si="12"/>
        <v>278</v>
      </c>
      <c r="M34" s="58">
        <f t="shared" si="12"/>
        <v>75</v>
      </c>
      <c r="N34" s="58">
        <f t="shared" si="12"/>
        <v>159</v>
      </c>
      <c r="O34" s="53">
        <f t="shared" si="8"/>
        <v>11232</v>
      </c>
      <c r="P34" s="58">
        <f t="shared" si="9"/>
        <v>7852</v>
      </c>
      <c r="Q34" s="58">
        <f aca="true" t="shared" si="13" ref="Q34:W34">SUM(Q35:Q40)</f>
        <v>3979</v>
      </c>
      <c r="R34" s="58">
        <f t="shared" si="13"/>
        <v>3873</v>
      </c>
      <c r="S34" s="58">
        <f t="shared" si="13"/>
        <v>0</v>
      </c>
      <c r="T34" s="58">
        <f t="shared" si="13"/>
        <v>3130</v>
      </c>
      <c r="U34" s="58">
        <f t="shared" si="13"/>
        <v>18</v>
      </c>
      <c r="V34" s="58">
        <f t="shared" si="13"/>
        <v>232</v>
      </c>
      <c r="W34" s="53">
        <f t="shared" si="13"/>
        <v>5191</v>
      </c>
      <c r="X34" s="54" t="s">
        <v>90</v>
      </c>
    </row>
    <row r="35" spans="1:24" ht="12" customHeight="1">
      <c r="A35" s="22" t="s">
        <v>91</v>
      </c>
      <c r="B35" s="43">
        <f t="shared" si="4"/>
        <v>4673</v>
      </c>
      <c r="C35" s="44">
        <f t="shared" si="5"/>
        <v>2034</v>
      </c>
      <c r="D35" s="45">
        <f aca="true" t="shared" si="14" ref="D35:D40">SUM(E35:G35)</f>
        <v>451</v>
      </c>
      <c r="E35" s="46">
        <v>86</v>
      </c>
      <c r="F35" s="46">
        <v>365</v>
      </c>
      <c r="G35" s="46">
        <v>0</v>
      </c>
      <c r="H35" s="46">
        <v>5</v>
      </c>
      <c r="I35" s="45">
        <f aca="true" t="shared" si="15" ref="I35:I40">J35+K35</f>
        <v>1515</v>
      </c>
      <c r="J35" s="46">
        <v>240</v>
      </c>
      <c r="K35" s="46">
        <v>1275</v>
      </c>
      <c r="L35" s="46">
        <v>21</v>
      </c>
      <c r="M35" s="46">
        <v>14</v>
      </c>
      <c r="N35" s="46">
        <v>28</v>
      </c>
      <c r="O35" s="44">
        <f t="shared" si="8"/>
        <v>1766</v>
      </c>
      <c r="P35" s="45">
        <f t="shared" si="9"/>
        <v>1314</v>
      </c>
      <c r="Q35" s="46">
        <v>773</v>
      </c>
      <c r="R35" s="46">
        <v>541</v>
      </c>
      <c r="S35" s="46">
        <v>0</v>
      </c>
      <c r="T35" s="46">
        <v>418</v>
      </c>
      <c r="U35" s="46">
        <v>1</v>
      </c>
      <c r="V35" s="46">
        <v>33</v>
      </c>
      <c r="W35" s="47">
        <v>873</v>
      </c>
      <c r="X35" s="27" t="s">
        <v>92</v>
      </c>
    </row>
    <row r="36" spans="1:24" ht="12" customHeight="1">
      <c r="A36" s="22" t="s">
        <v>93</v>
      </c>
      <c r="B36" s="43">
        <f t="shared" si="4"/>
        <v>1798</v>
      </c>
      <c r="C36" s="44">
        <f t="shared" si="5"/>
        <v>651</v>
      </c>
      <c r="D36" s="45">
        <f t="shared" si="14"/>
        <v>97</v>
      </c>
      <c r="E36" s="46">
        <v>42</v>
      </c>
      <c r="F36" s="46">
        <v>55</v>
      </c>
      <c r="G36" s="46">
        <v>0</v>
      </c>
      <c r="H36" s="46">
        <v>3</v>
      </c>
      <c r="I36" s="45">
        <f t="shared" si="15"/>
        <v>532</v>
      </c>
      <c r="J36" s="46">
        <v>89</v>
      </c>
      <c r="K36" s="46">
        <v>443</v>
      </c>
      <c r="L36" s="46">
        <v>11</v>
      </c>
      <c r="M36" s="46">
        <v>5</v>
      </c>
      <c r="N36" s="46">
        <v>3</v>
      </c>
      <c r="O36" s="44">
        <f t="shared" si="8"/>
        <v>701</v>
      </c>
      <c r="P36" s="45">
        <f t="shared" si="9"/>
        <v>520</v>
      </c>
      <c r="Q36" s="46">
        <v>148</v>
      </c>
      <c r="R36" s="46">
        <v>372</v>
      </c>
      <c r="S36" s="46">
        <v>0</v>
      </c>
      <c r="T36" s="46">
        <v>167</v>
      </c>
      <c r="U36" s="46">
        <v>3</v>
      </c>
      <c r="V36" s="46">
        <v>11</v>
      </c>
      <c r="W36" s="47">
        <v>446</v>
      </c>
      <c r="X36" s="27" t="s">
        <v>94</v>
      </c>
    </row>
    <row r="37" spans="1:24" ht="12" customHeight="1">
      <c r="A37" s="22" t="s">
        <v>95</v>
      </c>
      <c r="B37" s="43">
        <f t="shared" si="4"/>
        <v>11149</v>
      </c>
      <c r="C37" s="44">
        <f t="shared" si="5"/>
        <v>5205</v>
      </c>
      <c r="D37" s="45">
        <f t="shared" si="14"/>
        <v>928</v>
      </c>
      <c r="E37" s="46">
        <v>233</v>
      </c>
      <c r="F37" s="46">
        <v>695</v>
      </c>
      <c r="G37" s="46">
        <v>0</v>
      </c>
      <c r="H37" s="46">
        <v>40</v>
      </c>
      <c r="I37" s="45">
        <f t="shared" si="15"/>
        <v>4028</v>
      </c>
      <c r="J37" s="46">
        <v>776</v>
      </c>
      <c r="K37" s="46">
        <v>3252</v>
      </c>
      <c r="L37" s="46">
        <v>134</v>
      </c>
      <c r="M37" s="46">
        <v>27</v>
      </c>
      <c r="N37" s="46">
        <v>48</v>
      </c>
      <c r="O37" s="44">
        <f t="shared" si="8"/>
        <v>4170</v>
      </c>
      <c r="P37" s="45">
        <f t="shared" si="9"/>
        <v>2954</v>
      </c>
      <c r="Q37" s="46">
        <v>1517</v>
      </c>
      <c r="R37" s="46">
        <v>1437</v>
      </c>
      <c r="S37" s="46">
        <v>0</v>
      </c>
      <c r="T37" s="46">
        <v>1130</v>
      </c>
      <c r="U37" s="46">
        <v>9</v>
      </c>
      <c r="V37" s="46">
        <v>77</v>
      </c>
      <c r="W37" s="47">
        <v>1774</v>
      </c>
      <c r="X37" s="27" t="s">
        <v>96</v>
      </c>
    </row>
    <row r="38" spans="1:24" ht="12" customHeight="1">
      <c r="A38" s="22" t="s">
        <v>97</v>
      </c>
      <c r="B38" s="43">
        <f t="shared" si="4"/>
        <v>4411</v>
      </c>
      <c r="C38" s="44">
        <f t="shared" si="5"/>
        <v>2058</v>
      </c>
      <c r="D38" s="45">
        <f t="shared" si="14"/>
        <v>331</v>
      </c>
      <c r="E38" s="46">
        <v>98</v>
      </c>
      <c r="F38" s="46">
        <v>227</v>
      </c>
      <c r="G38" s="46">
        <v>6</v>
      </c>
      <c r="H38" s="46">
        <v>15</v>
      </c>
      <c r="I38" s="45">
        <f t="shared" si="15"/>
        <v>1616</v>
      </c>
      <c r="J38" s="46">
        <v>308</v>
      </c>
      <c r="K38" s="46">
        <v>1308</v>
      </c>
      <c r="L38" s="46">
        <v>56</v>
      </c>
      <c r="M38" s="46">
        <v>8</v>
      </c>
      <c r="N38" s="46">
        <v>32</v>
      </c>
      <c r="O38" s="44">
        <f t="shared" si="8"/>
        <v>1669</v>
      </c>
      <c r="P38" s="45">
        <f t="shared" si="9"/>
        <v>1101</v>
      </c>
      <c r="Q38" s="46">
        <v>548</v>
      </c>
      <c r="R38" s="46">
        <v>553</v>
      </c>
      <c r="S38" s="46">
        <v>0</v>
      </c>
      <c r="T38" s="46">
        <v>520</v>
      </c>
      <c r="U38" s="46">
        <v>2</v>
      </c>
      <c r="V38" s="46">
        <v>46</v>
      </c>
      <c r="W38" s="47">
        <v>684</v>
      </c>
      <c r="X38" s="27" t="s">
        <v>98</v>
      </c>
    </row>
    <row r="39" spans="1:24" s="55" customFormat="1" ht="12" customHeight="1">
      <c r="A39" s="22" t="s">
        <v>99</v>
      </c>
      <c r="B39" s="43">
        <f t="shared" si="4"/>
        <v>8178</v>
      </c>
      <c r="C39" s="44">
        <f t="shared" si="5"/>
        <v>3838</v>
      </c>
      <c r="D39" s="45">
        <f t="shared" si="14"/>
        <v>773</v>
      </c>
      <c r="E39" s="46">
        <v>171</v>
      </c>
      <c r="F39" s="46">
        <v>601</v>
      </c>
      <c r="G39" s="46">
        <v>1</v>
      </c>
      <c r="H39" s="46">
        <v>21</v>
      </c>
      <c r="I39" s="45">
        <f t="shared" si="15"/>
        <v>2920</v>
      </c>
      <c r="J39" s="46">
        <v>562</v>
      </c>
      <c r="K39" s="46">
        <v>2358</v>
      </c>
      <c r="L39" s="46">
        <v>56</v>
      </c>
      <c r="M39" s="46">
        <v>21</v>
      </c>
      <c r="N39" s="46">
        <v>47</v>
      </c>
      <c r="O39" s="44">
        <f t="shared" si="8"/>
        <v>2926</v>
      </c>
      <c r="P39" s="45">
        <f t="shared" si="9"/>
        <v>1963</v>
      </c>
      <c r="Q39" s="46">
        <v>993</v>
      </c>
      <c r="R39" s="46">
        <v>970</v>
      </c>
      <c r="S39" s="46">
        <v>0</v>
      </c>
      <c r="T39" s="46">
        <v>895</v>
      </c>
      <c r="U39" s="46">
        <v>3</v>
      </c>
      <c r="V39" s="46">
        <v>65</v>
      </c>
      <c r="W39" s="47">
        <v>1414</v>
      </c>
      <c r="X39" s="27" t="s">
        <v>100</v>
      </c>
    </row>
    <row r="40" spans="1:24" ht="12" customHeight="1">
      <c r="A40" s="22" t="s">
        <v>87</v>
      </c>
      <c r="B40" s="43">
        <f t="shared" si="4"/>
        <v>1</v>
      </c>
      <c r="C40" s="44">
        <f t="shared" si="5"/>
        <v>1</v>
      </c>
      <c r="D40" s="45">
        <f t="shared" si="14"/>
        <v>0</v>
      </c>
      <c r="E40" s="46">
        <v>0</v>
      </c>
      <c r="F40" s="46">
        <v>0</v>
      </c>
      <c r="G40" s="46">
        <v>0</v>
      </c>
      <c r="H40" s="46">
        <v>0</v>
      </c>
      <c r="I40" s="45">
        <f t="shared" si="15"/>
        <v>0</v>
      </c>
      <c r="J40" s="46">
        <v>0</v>
      </c>
      <c r="K40" s="46">
        <v>0</v>
      </c>
      <c r="L40" s="46">
        <v>0</v>
      </c>
      <c r="M40" s="46">
        <v>0</v>
      </c>
      <c r="N40" s="46">
        <v>1</v>
      </c>
      <c r="O40" s="44">
        <f t="shared" si="8"/>
        <v>0</v>
      </c>
      <c r="P40" s="45">
        <f t="shared" si="9"/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5">
        <v>0</v>
      </c>
      <c r="W40" s="44">
        <v>0</v>
      </c>
      <c r="X40" s="31" t="s">
        <v>88</v>
      </c>
    </row>
    <row r="41" spans="1:24" s="59" customFormat="1" ht="12" customHeight="1">
      <c r="A41" s="56" t="s">
        <v>101</v>
      </c>
      <c r="B41" s="57">
        <f t="shared" si="4"/>
        <v>25500</v>
      </c>
      <c r="C41" s="53">
        <f t="shared" si="5"/>
        <v>13243</v>
      </c>
      <c r="D41" s="58">
        <f aca="true" t="shared" si="16" ref="D41:N41">SUM(D42:D44)</f>
        <v>2219</v>
      </c>
      <c r="E41" s="58">
        <f t="shared" si="16"/>
        <v>616</v>
      </c>
      <c r="F41" s="58">
        <f t="shared" si="16"/>
        <v>1599</v>
      </c>
      <c r="G41" s="58">
        <f t="shared" si="16"/>
        <v>4</v>
      </c>
      <c r="H41" s="58">
        <f t="shared" si="16"/>
        <v>30</v>
      </c>
      <c r="I41" s="58">
        <f t="shared" si="16"/>
        <v>10463</v>
      </c>
      <c r="J41" s="58">
        <f t="shared" si="16"/>
        <v>2054</v>
      </c>
      <c r="K41" s="58">
        <f t="shared" si="16"/>
        <v>8409</v>
      </c>
      <c r="L41" s="58">
        <f t="shared" si="16"/>
        <v>291</v>
      </c>
      <c r="M41" s="58">
        <f t="shared" si="16"/>
        <v>52</v>
      </c>
      <c r="N41" s="58">
        <f t="shared" si="16"/>
        <v>188</v>
      </c>
      <c r="O41" s="53">
        <f t="shared" si="8"/>
        <v>8566</v>
      </c>
      <c r="P41" s="58">
        <f t="shared" si="9"/>
        <v>5184</v>
      </c>
      <c r="Q41" s="58">
        <f aca="true" t="shared" si="17" ref="Q41:W41">SUM(Q42:Q44)</f>
        <v>2217</v>
      </c>
      <c r="R41" s="58">
        <f t="shared" si="17"/>
        <v>2967</v>
      </c>
      <c r="S41" s="58">
        <f t="shared" si="17"/>
        <v>0</v>
      </c>
      <c r="T41" s="58">
        <f t="shared" si="17"/>
        <v>3139</v>
      </c>
      <c r="U41" s="58">
        <f t="shared" si="17"/>
        <v>7</v>
      </c>
      <c r="V41" s="58">
        <f t="shared" si="17"/>
        <v>236</v>
      </c>
      <c r="W41" s="53">
        <f t="shared" si="17"/>
        <v>3691</v>
      </c>
      <c r="X41" s="54" t="s">
        <v>102</v>
      </c>
    </row>
    <row r="42" spans="1:24" ht="12" customHeight="1">
      <c r="A42" s="22" t="s">
        <v>103</v>
      </c>
      <c r="B42" s="43">
        <f t="shared" si="4"/>
        <v>18302</v>
      </c>
      <c r="C42" s="44">
        <f t="shared" si="5"/>
        <v>9893</v>
      </c>
      <c r="D42" s="45">
        <f>SUM(E42:G42)</f>
        <v>1581</v>
      </c>
      <c r="E42" s="46">
        <v>441</v>
      </c>
      <c r="F42" s="46">
        <v>1138</v>
      </c>
      <c r="G42" s="46">
        <v>2</v>
      </c>
      <c r="H42" s="46">
        <v>23</v>
      </c>
      <c r="I42" s="45">
        <f>J42+K42</f>
        <v>7873</v>
      </c>
      <c r="J42" s="46">
        <v>1609</v>
      </c>
      <c r="K42" s="46">
        <v>6264</v>
      </c>
      <c r="L42" s="46">
        <v>225</v>
      </c>
      <c r="M42" s="46">
        <v>39</v>
      </c>
      <c r="N42" s="46">
        <v>152</v>
      </c>
      <c r="O42" s="44">
        <f t="shared" si="8"/>
        <v>5861</v>
      </c>
      <c r="P42" s="45">
        <f t="shared" si="9"/>
        <v>3287</v>
      </c>
      <c r="Q42" s="46">
        <v>1220</v>
      </c>
      <c r="R42" s="46">
        <v>2067</v>
      </c>
      <c r="S42" s="46">
        <v>0</v>
      </c>
      <c r="T42" s="46">
        <v>2384</v>
      </c>
      <c r="U42" s="46">
        <v>3</v>
      </c>
      <c r="V42" s="46">
        <v>187</v>
      </c>
      <c r="W42" s="47">
        <v>2548</v>
      </c>
      <c r="X42" s="27" t="s">
        <v>104</v>
      </c>
    </row>
    <row r="43" spans="1:24" s="55" customFormat="1" ht="12" customHeight="1">
      <c r="A43" s="22" t="s">
        <v>105</v>
      </c>
      <c r="B43" s="43">
        <f t="shared" si="4"/>
        <v>7192</v>
      </c>
      <c r="C43" s="44">
        <f t="shared" si="5"/>
        <v>3346</v>
      </c>
      <c r="D43" s="45">
        <f>SUM(E43:G43)</f>
        <v>637</v>
      </c>
      <c r="E43" s="46">
        <v>174</v>
      </c>
      <c r="F43" s="46">
        <v>461</v>
      </c>
      <c r="G43" s="46">
        <v>2</v>
      </c>
      <c r="H43" s="46">
        <v>7</v>
      </c>
      <c r="I43" s="45">
        <f>J43+K43</f>
        <v>2588</v>
      </c>
      <c r="J43" s="46">
        <v>444</v>
      </c>
      <c r="K43" s="46">
        <v>2144</v>
      </c>
      <c r="L43" s="46">
        <v>66</v>
      </c>
      <c r="M43" s="46">
        <v>13</v>
      </c>
      <c r="N43" s="46">
        <v>35</v>
      </c>
      <c r="O43" s="44">
        <f t="shared" si="8"/>
        <v>2703</v>
      </c>
      <c r="P43" s="45">
        <f t="shared" si="9"/>
        <v>1895</v>
      </c>
      <c r="Q43" s="46">
        <v>996</v>
      </c>
      <c r="R43" s="46">
        <v>899</v>
      </c>
      <c r="S43" s="46">
        <v>0</v>
      </c>
      <c r="T43" s="46">
        <v>755</v>
      </c>
      <c r="U43" s="46">
        <v>4</v>
      </c>
      <c r="V43" s="46">
        <v>49</v>
      </c>
      <c r="W43" s="47">
        <v>1143</v>
      </c>
      <c r="X43" s="27" t="s">
        <v>106</v>
      </c>
    </row>
    <row r="44" spans="1:24" ht="12" customHeight="1">
      <c r="A44" s="22" t="s">
        <v>87</v>
      </c>
      <c r="B44" s="43">
        <f t="shared" si="4"/>
        <v>6</v>
      </c>
      <c r="C44" s="44">
        <f t="shared" si="5"/>
        <v>4</v>
      </c>
      <c r="D44" s="45">
        <f>SUM(E44:G44)</f>
        <v>1</v>
      </c>
      <c r="E44" s="46">
        <v>1</v>
      </c>
      <c r="F44" s="46">
        <v>0</v>
      </c>
      <c r="G44" s="46">
        <v>0</v>
      </c>
      <c r="H44" s="46">
        <v>0</v>
      </c>
      <c r="I44" s="45">
        <f>J44+K44</f>
        <v>2</v>
      </c>
      <c r="J44" s="46">
        <v>1</v>
      </c>
      <c r="K44" s="46">
        <v>1</v>
      </c>
      <c r="L44" s="46">
        <v>0</v>
      </c>
      <c r="M44" s="46">
        <v>0</v>
      </c>
      <c r="N44" s="46">
        <v>1</v>
      </c>
      <c r="O44" s="44">
        <f t="shared" si="8"/>
        <v>2</v>
      </c>
      <c r="P44" s="45">
        <f t="shared" si="9"/>
        <v>2</v>
      </c>
      <c r="Q44" s="46">
        <v>1</v>
      </c>
      <c r="R44" s="46">
        <v>1</v>
      </c>
      <c r="S44" s="46">
        <v>0</v>
      </c>
      <c r="T44" s="46">
        <v>0</v>
      </c>
      <c r="U44" s="46">
        <v>0</v>
      </c>
      <c r="V44" s="45">
        <v>0</v>
      </c>
      <c r="W44" s="44">
        <v>0</v>
      </c>
      <c r="X44" s="31" t="s">
        <v>88</v>
      </c>
    </row>
    <row r="45" spans="1:24" s="59" customFormat="1" ht="12" customHeight="1">
      <c r="A45" s="56" t="s">
        <v>107</v>
      </c>
      <c r="B45" s="57">
        <f t="shared" si="4"/>
        <v>31128</v>
      </c>
      <c r="C45" s="53">
        <f t="shared" si="5"/>
        <v>15749</v>
      </c>
      <c r="D45" s="58">
        <f aca="true" t="shared" si="18" ref="D45:N45">SUM(D46:D50)</f>
        <v>2342</v>
      </c>
      <c r="E45" s="58">
        <f t="shared" si="18"/>
        <v>541</v>
      </c>
      <c r="F45" s="58">
        <f t="shared" si="18"/>
        <v>1796</v>
      </c>
      <c r="G45" s="58">
        <f t="shared" si="18"/>
        <v>5</v>
      </c>
      <c r="H45" s="58">
        <f t="shared" si="18"/>
        <v>79</v>
      </c>
      <c r="I45" s="58">
        <f t="shared" si="18"/>
        <v>12635</v>
      </c>
      <c r="J45" s="58">
        <f t="shared" si="18"/>
        <v>2477</v>
      </c>
      <c r="K45" s="58">
        <f t="shared" si="18"/>
        <v>10158</v>
      </c>
      <c r="L45" s="58">
        <f t="shared" si="18"/>
        <v>394</v>
      </c>
      <c r="M45" s="58">
        <f t="shared" si="18"/>
        <v>39</v>
      </c>
      <c r="N45" s="58">
        <f t="shared" si="18"/>
        <v>260</v>
      </c>
      <c r="O45" s="53">
        <f t="shared" si="8"/>
        <v>10360</v>
      </c>
      <c r="P45" s="58">
        <f t="shared" si="9"/>
        <v>6629</v>
      </c>
      <c r="Q45" s="58">
        <f aca="true" t="shared" si="19" ref="Q45:W45">SUM(Q46:Q50)</f>
        <v>3253</v>
      </c>
      <c r="R45" s="58">
        <f t="shared" si="19"/>
        <v>3376</v>
      </c>
      <c r="S45" s="58">
        <f t="shared" si="19"/>
        <v>0</v>
      </c>
      <c r="T45" s="58">
        <f t="shared" si="19"/>
        <v>3265</v>
      </c>
      <c r="U45" s="58">
        <f t="shared" si="19"/>
        <v>60</v>
      </c>
      <c r="V45" s="58">
        <f t="shared" si="19"/>
        <v>406</v>
      </c>
      <c r="W45" s="53">
        <f t="shared" si="19"/>
        <v>5019</v>
      </c>
      <c r="X45" s="54" t="s">
        <v>108</v>
      </c>
    </row>
    <row r="46" spans="1:24" ht="12" customHeight="1">
      <c r="A46" s="22" t="s">
        <v>109</v>
      </c>
      <c r="B46" s="43">
        <f t="shared" si="4"/>
        <v>4515</v>
      </c>
      <c r="C46" s="44">
        <f t="shared" si="5"/>
        <v>2163</v>
      </c>
      <c r="D46" s="45">
        <f>SUM(E46:G46)</f>
        <v>323</v>
      </c>
      <c r="E46" s="46">
        <v>71</v>
      </c>
      <c r="F46" s="46">
        <v>252</v>
      </c>
      <c r="G46" s="46">
        <v>0</v>
      </c>
      <c r="H46" s="46">
        <v>11</v>
      </c>
      <c r="I46" s="45">
        <f>J46+K46</f>
        <v>1725</v>
      </c>
      <c r="J46" s="46">
        <v>318</v>
      </c>
      <c r="K46" s="46">
        <v>1407</v>
      </c>
      <c r="L46" s="46">
        <v>70</v>
      </c>
      <c r="M46" s="46">
        <v>7</v>
      </c>
      <c r="N46" s="46">
        <v>27</v>
      </c>
      <c r="O46" s="44">
        <f t="shared" si="8"/>
        <v>1603</v>
      </c>
      <c r="P46" s="45">
        <f t="shared" si="9"/>
        <v>1117</v>
      </c>
      <c r="Q46" s="46">
        <v>648</v>
      </c>
      <c r="R46" s="46">
        <v>469</v>
      </c>
      <c r="S46" s="46">
        <v>0</v>
      </c>
      <c r="T46" s="46">
        <v>424</v>
      </c>
      <c r="U46" s="46">
        <v>11</v>
      </c>
      <c r="V46" s="46">
        <v>51</v>
      </c>
      <c r="W46" s="47">
        <v>749</v>
      </c>
      <c r="X46" s="27" t="s">
        <v>110</v>
      </c>
    </row>
    <row r="47" spans="1:24" ht="12" customHeight="1">
      <c r="A47" s="22" t="s">
        <v>111</v>
      </c>
      <c r="B47" s="43">
        <f t="shared" si="4"/>
        <v>10133</v>
      </c>
      <c r="C47" s="44">
        <f t="shared" si="5"/>
        <v>5213</v>
      </c>
      <c r="D47" s="45">
        <f>SUM(E47:G47)</f>
        <v>711</v>
      </c>
      <c r="E47" s="46">
        <v>193</v>
      </c>
      <c r="F47" s="46">
        <v>515</v>
      </c>
      <c r="G47" s="46">
        <v>3</v>
      </c>
      <c r="H47" s="46">
        <v>15</v>
      </c>
      <c r="I47" s="45">
        <f>J47+K47</f>
        <v>4259</v>
      </c>
      <c r="J47" s="46">
        <v>779</v>
      </c>
      <c r="K47" s="46">
        <v>3480</v>
      </c>
      <c r="L47" s="46">
        <v>132</v>
      </c>
      <c r="M47" s="46">
        <v>6</v>
      </c>
      <c r="N47" s="46">
        <v>90</v>
      </c>
      <c r="O47" s="44">
        <f t="shared" si="8"/>
        <v>3264</v>
      </c>
      <c r="P47" s="45">
        <f t="shared" si="9"/>
        <v>1924</v>
      </c>
      <c r="Q47" s="46">
        <v>819</v>
      </c>
      <c r="R47" s="46">
        <v>1105</v>
      </c>
      <c r="S47" s="46">
        <v>0</v>
      </c>
      <c r="T47" s="46">
        <v>1171</v>
      </c>
      <c r="U47" s="46">
        <v>18</v>
      </c>
      <c r="V47" s="46">
        <v>151</v>
      </c>
      <c r="W47" s="47">
        <v>1656</v>
      </c>
      <c r="X47" s="27" t="s">
        <v>112</v>
      </c>
    </row>
    <row r="48" spans="1:24" ht="12" customHeight="1">
      <c r="A48" s="22" t="s">
        <v>113</v>
      </c>
      <c r="B48" s="43">
        <f t="shared" si="4"/>
        <v>7587</v>
      </c>
      <c r="C48" s="44">
        <f t="shared" si="5"/>
        <v>3519</v>
      </c>
      <c r="D48" s="45">
        <f>SUM(E48:G48)</f>
        <v>565</v>
      </c>
      <c r="E48" s="46">
        <v>103</v>
      </c>
      <c r="F48" s="46">
        <v>460</v>
      </c>
      <c r="G48" s="46">
        <v>2</v>
      </c>
      <c r="H48" s="46">
        <v>15</v>
      </c>
      <c r="I48" s="45">
        <f>J48+K48</f>
        <v>2794</v>
      </c>
      <c r="J48" s="46">
        <v>516</v>
      </c>
      <c r="K48" s="46">
        <v>2278</v>
      </c>
      <c r="L48" s="46">
        <v>80</v>
      </c>
      <c r="M48" s="46">
        <v>5</v>
      </c>
      <c r="N48" s="46">
        <v>60</v>
      </c>
      <c r="O48" s="44">
        <f t="shared" si="8"/>
        <v>2783</v>
      </c>
      <c r="P48" s="45">
        <f t="shared" si="9"/>
        <v>1923</v>
      </c>
      <c r="Q48" s="46">
        <v>1009</v>
      </c>
      <c r="R48" s="46">
        <v>914</v>
      </c>
      <c r="S48" s="46">
        <v>0</v>
      </c>
      <c r="T48" s="46">
        <v>749</v>
      </c>
      <c r="U48" s="46">
        <v>23</v>
      </c>
      <c r="V48" s="46">
        <v>88</v>
      </c>
      <c r="W48" s="47">
        <v>1285</v>
      </c>
      <c r="X48" s="27" t="s">
        <v>114</v>
      </c>
    </row>
    <row r="49" spans="1:24" s="55" customFormat="1" ht="12" customHeight="1">
      <c r="A49" s="22" t="s">
        <v>115</v>
      </c>
      <c r="B49" s="43">
        <f t="shared" si="4"/>
        <v>8886</v>
      </c>
      <c r="C49" s="44">
        <f t="shared" si="5"/>
        <v>4851</v>
      </c>
      <c r="D49" s="45">
        <f>SUM(E49:G49)</f>
        <v>742</v>
      </c>
      <c r="E49" s="46">
        <v>173</v>
      </c>
      <c r="F49" s="46">
        <v>569</v>
      </c>
      <c r="G49" s="46">
        <v>0</v>
      </c>
      <c r="H49" s="46">
        <v>38</v>
      </c>
      <c r="I49" s="45">
        <f>J49+K49</f>
        <v>3857</v>
      </c>
      <c r="J49" s="46">
        <v>864</v>
      </c>
      <c r="K49" s="46">
        <v>2993</v>
      </c>
      <c r="L49" s="46">
        <v>111</v>
      </c>
      <c r="M49" s="46">
        <v>21</v>
      </c>
      <c r="N49" s="46">
        <v>82</v>
      </c>
      <c r="O49" s="44">
        <f t="shared" si="8"/>
        <v>2706</v>
      </c>
      <c r="P49" s="45">
        <f t="shared" si="9"/>
        <v>1662</v>
      </c>
      <c r="Q49" s="46">
        <v>777</v>
      </c>
      <c r="R49" s="46">
        <v>885</v>
      </c>
      <c r="S49" s="46">
        <v>0</v>
      </c>
      <c r="T49" s="46">
        <v>920</v>
      </c>
      <c r="U49" s="46">
        <v>8</v>
      </c>
      <c r="V49" s="46">
        <v>116</v>
      </c>
      <c r="W49" s="47">
        <v>1329</v>
      </c>
      <c r="X49" s="27" t="s">
        <v>116</v>
      </c>
    </row>
    <row r="50" spans="1:24" ht="12" customHeight="1">
      <c r="A50" s="22" t="s">
        <v>87</v>
      </c>
      <c r="B50" s="43">
        <f aca="true" t="shared" si="20" ref="B50:B81">C50+O50+W50</f>
        <v>7</v>
      </c>
      <c r="C50" s="44">
        <f aca="true" t="shared" si="21" ref="C50:C81">D50+H50+I50+L50+M50+N50</f>
        <v>3</v>
      </c>
      <c r="D50" s="45">
        <f>SUM(E50:G50)</f>
        <v>1</v>
      </c>
      <c r="E50" s="46">
        <v>1</v>
      </c>
      <c r="F50" s="46">
        <v>0</v>
      </c>
      <c r="G50" s="46">
        <v>0</v>
      </c>
      <c r="H50" s="46">
        <v>0</v>
      </c>
      <c r="I50" s="45">
        <f>J50+K50</f>
        <v>0</v>
      </c>
      <c r="J50" s="46">
        <v>0</v>
      </c>
      <c r="K50" s="46">
        <v>0</v>
      </c>
      <c r="L50" s="46">
        <v>1</v>
      </c>
      <c r="M50" s="46">
        <v>0</v>
      </c>
      <c r="N50" s="46">
        <v>1</v>
      </c>
      <c r="O50" s="44">
        <f aca="true" t="shared" si="22" ref="O50:O81">SUM(Q50:V50)</f>
        <v>4</v>
      </c>
      <c r="P50" s="45">
        <f aca="true" t="shared" si="23" ref="P50:P81">SUM(Q50:S50)</f>
        <v>3</v>
      </c>
      <c r="Q50" s="46">
        <v>0</v>
      </c>
      <c r="R50" s="46">
        <v>3</v>
      </c>
      <c r="S50" s="46">
        <v>0</v>
      </c>
      <c r="T50" s="46">
        <v>1</v>
      </c>
      <c r="U50" s="46">
        <v>0</v>
      </c>
      <c r="V50" s="45">
        <v>0</v>
      </c>
      <c r="W50" s="44">
        <v>0</v>
      </c>
      <c r="X50" s="31" t="s">
        <v>88</v>
      </c>
    </row>
    <row r="51" spans="1:24" s="59" customFormat="1" ht="12" customHeight="1">
      <c r="A51" s="56" t="s">
        <v>117</v>
      </c>
      <c r="B51" s="57">
        <f t="shared" si="20"/>
        <v>10401</v>
      </c>
      <c r="C51" s="53">
        <f t="shared" si="21"/>
        <v>4716</v>
      </c>
      <c r="D51" s="53">
        <f aca="true" t="shared" si="24" ref="D51:N51">SUM(D52:D53)</f>
        <v>523</v>
      </c>
      <c r="E51" s="53">
        <f t="shared" si="24"/>
        <v>96</v>
      </c>
      <c r="F51" s="53">
        <f t="shared" si="24"/>
        <v>427</v>
      </c>
      <c r="G51" s="53">
        <f t="shared" si="24"/>
        <v>0</v>
      </c>
      <c r="H51" s="53">
        <f t="shared" si="24"/>
        <v>6</v>
      </c>
      <c r="I51" s="53">
        <f t="shared" si="24"/>
        <v>3962</v>
      </c>
      <c r="J51" s="53">
        <f t="shared" si="24"/>
        <v>745</v>
      </c>
      <c r="K51" s="53">
        <f t="shared" si="24"/>
        <v>3217</v>
      </c>
      <c r="L51" s="53">
        <f t="shared" si="24"/>
        <v>101</v>
      </c>
      <c r="M51" s="53">
        <f t="shared" si="24"/>
        <v>35</v>
      </c>
      <c r="N51" s="53">
        <f t="shared" si="24"/>
        <v>89</v>
      </c>
      <c r="O51" s="53">
        <f t="shared" si="22"/>
        <v>3274</v>
      </c>
      <c r="P51" s="53">
        <f t="shared" si="23"/>
        <v>1869</v>
      </c>
      <c r="Q51" s="53">
        <f aca="true" t="shared" si="25" ref="Q51:W51">SUM(Q52:Q53)</f>
        <v>612</v>
      </c>
      <c r="R51" s="53">
        <f t="shared" si="25"/>
        <v>1257</v>
      </c>
      <c r="S51" s="53">
        <f t="shared" si="25"/>
        <v>0</v>
      </c>
      <c r="T51" s="53">
        <f t="shared" si="25"/>
        <v>1262</v>
      </c>
      <c r="U51" s="53">
        <f t="shared" si="25"/>
        <v>1</v>
      </c>
      <c r="V51" s="53">
        <f t="shared" si="25"/>
        <v>142</v>
      </c>
      <c r="W51" s="53">
        <f t="shared" si="25"/>
        <v>2411</v>
      </c>
      <c r="X51" s="54" t="s">
        <v>118</v>
      </c>
    </row>
    <row r="52" spans="1:24" s="55" customFormat="1" ht="12" customHeight="1">
      <c r="A52" s="22" t="s">
        <v>119</v>
      </c>
      <c r="B52" s="43">
        <f t="shared" si="20"/>
        <v>10397</v>
      </c>
      <c r="C52" s="44">
        <f t="shared" si="21"/>
        <v>4712</v>
      </c>
      <c r="D52" s="45">
        <f>SUM(E52:G52)</f>
        <v>523</v>
      </c>
      <c r="E52" s="46">
        <v>96</v>
      </c>
      <c r="F52" s="46">
        <v>427</v>
      </c>
      <c r="G52" s="46">
        <v>0</v>
      </c>
      <c r="H52" s="46">
        <v>6</v>
      </c>
      <c r="I52" s="45">
        <f>J52+K52</f>
        <v>3962</v>
      </c>
      <c r="J52" s="46">
        <v>745</v>
      </c>
      <c r="K52" s="46">
        <v>3217</v>
      </c>
      <c r="L52" s="46">
        <v>100</v>
      </c>
      <c r="M52" s="46">
        <v>35</v>
      </c>
      <c r="N52" s="46">
        <v>86</v>
      </c>
      <c r="O52" s="44">
        <f t="shared" si="22"/>
        <v>3274</v>
      </c>
      <c r="P52" s="45">
        <f t="shared" si="23"/>
        <v>1869</v>
      </c>
      <c r="Q52" s="46">
        <v>612</v>
      </c>
      <c r="R52" s="46">
        <v>1257</v>
      </c>
      <c r="S52" s="46">
        <v>0</v>
      </c>
      <c r="T52" s="46">
        <v>1262</v>
      </c>
      <c r="U52" s="46">
        <v>1</v>
      </c>
      <c r="V52" s="46">
        <v>142</v>
      </c>
      <c r="W52" s="47">
        <v>2411</v>
      </c>
      <c r="X52" s="27" t="s">
        <v>120</v>
      </c>
    </row>
    <row r="53" spans="1:24" ht="12" customHeight="1">
      <c r="A53" s="22" t="s">
        <v>87</v>
      </c>
      <c r="B53" s="43">
        <f t="shared" si="20"/>
        <v>4</v>
      </c>
      <c r="C53" s="44">
        <f t="shared" si="21"/>
        <v>4</v>
      </c>
      <c r="D53" s="44">
        <f>SUM(E53:G53)</f>
        <v>0</v>
      </c>
      <c r="E53" s="47">
        <v>0</v>
      </c>
      <c r="F53" s="47">
        <v>0</v>
      </c>
      <c r="G53" s="47">
        <v>0</v>
      </c>
      <c r="H53" s="47">
        <v>0</v>
      </c>
      <c r="I53" s="44">
        <f>J53+K53</f>
        <v>0</v>
      </c>
      <c r="J53" s="47">
        <v>0</v>
      </c>
      <c r="K53" s="47">
        <v>0</v>
      </c>
      <c r="L53" s="47">
        <v>1</v>
      </c>
      <c r="M53" s="47">
        <v>0</v>
      </c>
      <c r="N53" s="47">
        <v>3</v>
      </c>
      <c r="O53" s="44">
        <f t="shared" si="22"/>
        <v>0</v>
      </c>
      <c r="P53" s="44">
        <f t="shared" si="23"/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4">
        <v>0</v>
      </c>
      <c r="W53" s="44">
        <v>0</v>
      </c>
      <c r="X53" s="31" t="s">
        <v>88</v>
      </c>
    </row>
    <row r="54" spans="1:24" s="59" customFormat="1" ht="12" customHeight="1">
      <c r="A54" s="56" t="s">
        <v>121</v>
      </c>
      <c r="B54" s="57">
        <f t="shared" si="20"/>
        <v>27508</v>
      </c>
      <c r="C54" s="53">
        <f t="shared" si="21"/>
        <v>12894</v>
      </c>
      <c r="D54" s="53">
        <f aca="true" t="shared" si="26" ref="D54:N54">SUM(D55:D63)</f>
        <v>2419</v>
      </c>
      <c r="E54" s="53">
        <f t="shared" si="26"/>
        <v>753</v>
      </c>
      <c r="F54" s="53">
        <f t="shared" si="26"/>
        <v>1636</v>
      </c>
      <c r="G54" s="53">
        <f t="shared" si="26"/>
        <v>30</v>
      </c>
      <c r="H54" s="53">
        <f t="shared" si="26"/>
        <v>42</v>
      </c>
      <c r="I54" s="53">
        <f t="shared" si="26"/>
        <v>9786</v>
      </c>
      <c r="J54" s="53">
        <f t="shared" si="26"/>
        <v>2023</v>
      </c>
      <c r="K54" s="53">
        <f t="shared" si="26"/>
        <v>7763</v>
      </c>
      <c r="L54" s="53">
        <f t="shared" si="26"/>
        <v>367</v>
      </c>
      <c r="M54" s="53">
        <f t="shared" si="26"/>
        <v>78</v>
      </c>
      <c r="N54" s="53">
        <f t="shared" si="26"/>
        <v>202</v>
      </c>
      <c r="O54" s="53">
        <f t="shared" si="22"/>
        <v>9465</v>
      </c>
      <c r="P54" s="53">
        <f t="shared" si="23"/>
        <v>6331</v>
      </c>
      <c r="Q54" s="53">
        <f aca="true" t="shared" si="27" ref="Q54:W54">SUM(Q55:Q63)</f>
        <v>3550</v>
      </c>
      <c r="R54" s="53">
        <f t="shared" si="27"/>
        <v>2781</v>
      </c>
      <c r="S54" s="53">
        <f t="shared" si="27"/>
        <v>0</v>
      </c>
      <c r="T54" s="53">
        <f t="shared" si="27"/>
        <v>2849</v>
      </c>
      <c r="U54" s="53">
        <f t="shared" si="27"/>
        <v>40</v>
      </c>
      <c r="V54" s="53">
        <f t="shared" si="27"/>
        <v>245</v>
      </c>
      <c r="W54" s="53">
        <f t="shared" si="27"/>
        <v>5149</v>
      </c>
      <c r="X54" s="54" t="s">
        <v>122</v>
      </c>
    </row>
    <row r="55" spans="1:24" ht="12" customHeight="1">
      <c r="A55" s="22" t="s">
        <v>123</v>
      </c>
      <c r="B55" s="43">
        <f t="shared" si="20"/>
        <v>1823</v>
      </c>
      <c r="C55" s="44">
        <f t="shared" si="21"/>
        <v>878</v>
      </c>
      <c r="D55" s="45">
        <f aca="true" t="shared" si="28" ref="D55:D63">SUM(E55:G55)</f>
        <v>152</v>
      </c>
      <c r="E55" s="46">
        <v>37</v>
      </c>
      <c r="F55" s="46">
        <v>111</v>
      </c>
      <c r="G55" s="46">
        <v>4</v>
      </c>
      <c r="H55" s="46">
        <v>5</v>
      </c>
      <c r="I55" s="45">
        <f aca="true" t="shared" si="29" ref="I55:I63">J55+K55</f>
        <v>695</v>
      </c>
      <c r="J55" s="46">
        <v>153</v>
      </c>
      <c r="K55" s="46">
        <v>542</v>
      </c>
      <c r="L55" s="46">
        <v>17</v>
      </c>
      <c r="M55" s="46">
        <v>0</v>
      </c>
      <c r="N55" s="46">
        <v>9</v>
      </c>
      <c r="O55" s="44">
        <f t="shared" si="22"/>
        <v>581</v>
      </c>
      <c r="P55" s="45">
        <f t="shared" si="23"/>
        <v>295</v>
      </c>
      <c r="Q55" s="46">
        <v>110</v>
      </c>
      <c r="R55" s="46">
        <v>185</v>
      </c>
      <c r="S55" s="46">
        <v>0</v>
      </c>
      <c r="T55" s="46">
        <v>272</v>
      </c>
      <c r="U55" s="46">
        <v>1</v>
      </c>
      <c r="V55" s="46">
        <v>13</v>
      </c>
      <c r="W55" s="47">
        <v>364</v>
      </c>
      <c r="X55" s="27" t="s">
        <v>124</v>
      </c>
    </row>
    <row r="56" spans="1:24" ht="12" customHeight="1">
      <c r="A56" s="22" t="s">
        <v>125</v>
      </c>
      <c r="B56" s="43">
        <f t="shared" si="20"/>
        <v>5847</v>
      </c>
      <c r="C56" s="44">
        <f t="shared" si="21"/>
        <v>2858</v>
      </c>
      <c r="D56" s="45">
        <f t="shared" si="28"/>
        <v>587</v>
      </c>
      <c r="E56" s="46">
        <v>183</v>
      </c>
      <c r="F56" s="46">
        <v>387</v>
      </c>
      <c r="G56" s="46">
        <v>17</v>
      </c>
      <c r="H56" s="46">
        <v>5</v>
      </c>
      <c r="I56" s="45">
        <f t="shared" si="29"/>
        <v>2095</v>
      </c>
      <c r="J56" s="46">
        <v>446</v>
      </c>
      <c r="K56" s="46">
        <v>1649</v>
      </c>
      <c r="L56" s="46">
        <v>97</v>
      </c>
      <c r="M56" s="46">
        <v>19</v>
      </c>
      <c r="N56" s="46">
        <v>55</v>
      </c>
      <c r="O56" s="44">
        <f t="shared" si="22"/>
        <v>2052</v>
      </c>
      <c r="P56" s="45">
        <f t="shared" si="23"/>
        <v>1329</v>
      </c>
      <c r="Q56" s="46">
        <v>687</v>
      </c>
      <c r="R56" s="46">
        <v>642</v>
      </c>
      <c r="S56" s="46">
        <v>0</v>
      </c>
      <c r="T56" s="46">
        <v>641</v>
      </c>
      <c r="U56" s="46">
        <v>18</v>
      </c>
      <c r="V56" s="46">
        <v>64</v>
      </c>
      <c r="W56" s="47">
        <v>937</v>
      </c>
      <c r="X56" s="27" t="s">
        <v>126</v>
      </c>
    </row>
    <row r="57" spans="1:24" ht="12" customHeight="1">
      <c r="A57" s="22" t="s">
        <v>127</v>
      </c>
      <c r="B57" s="43">
        <f t="shared" si="20"/>
        <v>1863</v>
      </c>
      <c r="C57" s="44">
        <f t="shared" si="21"/>
        <v>845</v>
      </c>
      <c r="D57" s="45">
        <f t="shared" si="28"/>
        <v>202</v>
      </c>
      <c r="E57" s="46">
        <v>77</v>
      </c>
      <c r="F57" s="46">
        <v>122</v>
      </c>
      <c r="G57" s="46">
        <v>3</v>
      </c>
      <c r="H57" s="46">
        <v>3</v>
      </c>
      <c r="I57" s="45">
        <f t="shared" si="29"/>
        <v>600</v>
      </c>
      <c r="J57" s="46">
        <v>84</v>
      </c>
      <c r="K57" s="46">
        <v>516</v>
      </c>
      <c r="L57" s="46">
        <v>18</v>
      </c>
      <c r="M57" s="46">
        <v>7</v>
      </c>
      <c r="N57" s="46">
        <v>15</v>
      </c>
      <c r="O57" s="44">
        <f t="shared" si="22"/>
        <v>740</v>
      </c>
      <c r="P57" s="45">
        <f t="shared" si="23"/>
        <v>548</v>
      </c>
      <c r="Q57" s="46">
        <v>338</v>
      </c>
      <c r="R57" s="46">
        <v>210</v>
      </c>
      <c r="S57" s="46">
        <v>0</v>
      </c>
      <c r="T57" s="46">
        <v>176</v>
      </c>
      <c r="U57" s="46">
        <v>1</v>
      </c>
      <c r="V57" s="46">
        <v>15</v>
      </c>
      <c r="W57" s="47">
        <v>278</v>
      </c>
      <c r="X57" s="27" t="s">
        <v>128</v>
      </c>
    </row>
    <row r="58" spans="1:24" ht="12" customHeight="1">
      <c r="A58" s="22" t="s">
        <v>129</v>
      </c>
      <c r="B58" s="43">
        <f t="shared" si="20"/>
        <v>3493</v>
      </c>
      <c r="C58" s="44">
        <f t="shared" si="21"/>
        <v>1519</v>
      </c>
      <c r="D58" s="45">
        <f t="shared" si="28"/>
        <v>296</v>
      </c>
      <c r="E58" s="46">
        <v>113</v>
      </c>
      <c r="F58" s="46">
        <v>180</v>
      </c>
      <c r="G58" s="46">
        <v>3</v>
      </c>
      <c r="H58" s="46">
        <v>1</v>
      </c>
      <c r="I58" s="45">
        <f t="shared" si="29"/>
        <v>1142</v>
      </c>
      <c r="J58" s="46">
        <v>198</v>
      </c>
      <c r="K58" s="46">
        <v>944</v>
      </c>
      <c r="L58" s="46">
        <v>55</v>
      </c>
      <c r="M58" s="46">
        <v>10</v>
      </c>
      <c r="N58" s="46">
        <v>15</v>
      </c>
      <c r="O58" s="44">
        <f t="shared" si="22"/>
        <v>1445</v>
      </c>
      <c r="P58" s="45">
        <f t="shared" si="23"/>
        <v>1050</v>
      </c>
      <c r="Q58" s="46">
        <v>667</v>
      </c>
      <c r="R58" s="46">
        <v>383</v>
      </c>
      <c r="S58" s="46">
        <v>0</v>
      </c>
      <c r="T58" s="46">
        <v>368</v>
      </c>
      <c r="U58" s="46">
        <v>8</v>
      </c>
      <c r="V58" s="46">
        <v>19</v>
      </c>
      <c r="W58" s="47">
        <v>529</v>
      </c>
      <c r="X58" s="27" t="s">
        <v>130</v>
      </c>
    </row>
    <row r="59" spans="1:24" ht="12" customHeight="1">
      <c r="A59" s="22" t="s">
        <v>131</v>
      </c>
      <c r="B59" s="43">
        <f t="shared" si="20"/>
        <v>2599</v>
      </c>
      <c r="C59" s="44">
        <f t="shared" si="21"/>
        <v>1297</v>
      </c>
      <c r="D59" s="45">
        <f t="shared" si="28"/>
        <v>254</v>
      </c>
      <c r="E59" s="46">
        <v>65</v>
      </c>
      <c r="F59" s="46">
        <v>188</v>
      </c>
      <c r="G59" s="46">
        <v>1</v>
      </c>
      <c r="H59" s="46">
        <v>4</v>
      </c>
      <c r="I59" s="45">
        <f t="shared" si="29"/>
        <v>978</v>
      </c>
      <c r="J59" s="46">
        <v>195</v>
      </c>
      <c r="K59" s="46">
        <v>783</v>
      </c>
      <c r="L59" s="46">
        <v>20</v>
      </c>
      <c r="M59" s="46">
        <v>13</v>
      </c>
      <c r="N59" s="46">
        <v>28</v>
      </c>
      <c r="O59" s="44">
        <f t="shared" si="22"/>
        <v>955</v>
      </c>
      <c r="P59" s="45">
        <f t="shared" si="23"/>
        <v>678</v>
      </c>
      <c r="Q59" s="46">
        <v>419</v>
      </c>
      <c r="R59" s="46">
        <v>259</v>
      </c>
      <c r="S59" s="46">
        <v>0</v>
      </c>
      <c r="T59" s="46">
        <v>239</v>
      </c>
      <c r="U59" s="46">
        <v>1</v>
      </c>
      <c r="V59" s="46">
        <v>37</v>
      </c>
      <c r="W59" s="47">
        <v>347</v>
      </c>
      <c r="X59" s="27" t="s">
        <v>132</v>
      </c>
    </row>
    <row r="60" spans="1:24" ht="12" customHeight="1">
      <c r="A60" s="22" t="s">
        <v>133</v>
      </c>
      <c r="B60" s="43">
        <f t="shared" si="20"/>
        <v>2751</v>
      </c>
      <c r="C60" s="44">
        <f t="shared" si="21"/>
        <v>1397</v>
      </c>
      <c r="D60" s="45">
        <f t="shared" si="28"/>
        <v>184</v>
      </c>
      <c r="E60" s="46">
        <v>55</v>
      </c>
      <c r="F60" s="46">
        <v>129</v>
      </c>
      <c r="G60" s="46">
        <v>0</v>
      </c>
      <c r="H60" s="46">
        <v>7</v>
      </c>
      <c r="I60" s="45">
        <f t="shared" si="29"/>
        <v>1146</v>
      </c>
      <c r="J60" s="46">
        <v>281</v>
      </c>
      <c r="K60" s="46">
        <v>865</v>
      </c>
      <c r="L60" s="46">
        <v>29</v>
      </c>
      <c r="M60" s="46">
        <v>5</v>
      </c>
      <c r="N60" s="46">
        <v>26</v>
      </c>
      <c r="O60" s="44">
        <f t="shared" si="22"/>
        <v>801</v>
      </c>
      <c r="P60" s="45">
        <f t="shared" si="23"/>
        <v>482</v>
      </c>
      <c r="Q60" s="46">
        <v>215</v>
      </c>
      <c r="R60" s="46">
        <v>267</v>
      </c>
      <c r="S60" s="46">
        <v>0</v>
      </c>
      <c r="T60" s="46">
        <v>295</v>
      </c>
      <c r="U60" s="46">
        <v>2</v>
      </c>
      <c r="V60" s="46">
        <v>22</v>
      </c>
      <c r="W60" s="47">
        <v>553</v>
      </c>
      <c r="X60" s="27" t="s">
        <v>134</v>
      </c>
    </row>
    <row r="61" spans="1:24" ht="12" customHeight="1">
      <c r="A61" s="22" t="s">
        <v>135</v>
      </c>
      <c r="B61" s="43">
        <f t="shared" si="20"/>
        <v>1955</v>
      </c>
      <c r="C61" s="44">
        <f t="shared" si="21"/>
        <v>1005</v>
      </c>
      <c r="D61" s="45">
        <f t="shared" si="28"/>
        <v>213</v>
      </c>
      <c r="E61" s="46">
        <v>89</v>
      </c>
      <c r="F61" s="46">
        <v>122</v>
      </c>
      <c r="G61" s="46">
        <v>2</v>
      </c>
      <c r="H61" s="46">
        <v>6</v>
      </c>
      <c r="I61" s="45">
        <f t="shared" si="29"/>
        <v>755</v>
      </c>
      <c r="J61" s="46">
        <v>128</v>
      </c>
      <c r="K61" s="46">
        <v>627</v>
      </c>
      <c r="L61" s="46">
        <v>18</v>
      </c>
      <c r="M61" s="46">
        <v>2</v>
      </c>
      <c r="N61" s="46">
        <v>11</v>
      </c>
      <c r="O61" s="44">
        <f t="shared" si="22"/>
        <v>531</v>
      </c>
      <c r="P61" s="45">
        <f t="shared" si="23"/>
        <v>355</v>
      </c>
      <c r="Q61" s="46">
        <v>202</v>
      </c>
      <c r="R61" s="46">
        <v>153</v>
      </c>
      <c r="S61" s="46">
        <v>0</v>
      </c>
      <c r="T61" s="46">
        <v>159</v>
      </c>
      <c r="U61" s="46">
        <v>1</v>
      </c>
      <c r="V61" s="46">
        <v>16</v>
      </c>
      <c r="W61" s="47">
        <v>419</v>
      </c>
      <c r="X61" s="27" t="s">
        <v>136</v>
      </c>
    </row>
    <row r="62" spans="1:24" s="55" customFormat="1" ht="12" customHeight="1">
      <c r="A62" s="22" t="s">
        <v>137</v>
      </c>
      <c r="B62" s="43">
        <f t="shared" si="20"/>
        <v>7166</v>
      </c>
      <c r="C62" s="44">
        <f t="shared" si="21"/>
        <v>3090</v>
      </c>
      <c r="D62" s="45">
        <f t="shared" si="28"/>
        <v>528</v>
      </c>
      <c r="E62" s="46">
        <v>131</v>
      </c>
      <c r="F62" s="46">
        <v>397</v>
      </c>
      <c r="G62" s="46">
        <v>0</v>
      </c>
      <c r="H62" s="46">
        <v>11</v>
      </c>
      <c r="I62" s="45">
        <f t="shared" si="29"/>
        <v>2375</v>
      </c>
      <c r="J62" s="46">
        <v>538</v>
      </c>
      <c r="K62" s="46">
        <v>1837</v>
      </c>
      <c r="L62" s="46">
        <v>113</v>
      </c>
      <c r="M62" s="46">
        <v>21</v>
      </c>
      <c r="N62" s="46">
        <v>42</v>
      </c>
      <c r="O62" s="44">
        <f t="shared" si="22"/>
        <v>2354</v>
      </c>
      <c r="P62" s="45">
        <f t="shared" si="23"/>
        <v>1589</v>
      </c>
      <c r="Q62" s="46">
        <v>911</v>
      </c>
      <c r="R62" s="46">
        <v>678</v>
      </c>
      <c r="S62" s="46">
        <v>0</v>
      </c>
      <c r="T62" s="46">
        <v>698</v>
      </c>
      <c r="U62" s="46">
        <v>8</v>
      </c>
      <c r="V62" s="46">
        <v>59</v>
      </c>
      <c r="W62" s="47">
        <v>1722</v>
      </c>
      <c r="X62" s="27" t="s">
        <v>138</v>
      </c>
    </row>
    <row r="63" spans="1:24" ht="12" customHeight="1">
      <c r="A63" s="22" t="s">
        <v>87</v>
      </c>
      <c r="B63" s="43">
        <f t="shared" si="20"/>
        <v>11</v>
      </c>
      <c r="C63" s="44">
        <f t="shared" si="21"/>
        <v>5</v>
      </c>
      <c r="D63" s="45">
        <f t="shared" si="28"/>
        <v>3</v>
      </c>
      <c r="E63" s="46">
        <v>3</v>
      </c>
      <c r="F63" s="46">
        <v>0</v>
      </c>
      <c r="G63" s="46">
        <v>0</v>
      </c>
      <c r="H63" s="46">
        <v>0</v>
      </c>
      <c r="I63" s="45">
        <f t="shared" si="29"/>
        <v>0</v>
      </c>
      <c r="J63" s="46">
        <v>0</v>
      </c>
      <c r="K63" s="46">
        <v>0</v>
      </c>
      <c r="L63" s="46">
        <v>0</v>
      </c>
      <c r="M63" s="46">
        <v>1</v>
      </c>
      <c r="N63" s="46">
        <v>1</v>
      </c>
      <c r="O63" s="44">
        <f t="shared" si="22"/>
        <v>6</v>
      </c>
      <c r="P63" s="45">
        <f t="shared" si="23"/>
        <v>5</v>
      </c>
      <c r="Q63" s="46">
        <v>1</v>
      </c>
      <c r="R63" s="46">
        <v>4</v>
      </c>
      <c r="S63" s="46">
        <v>0</v>
      </c>
      <c r="T63" s="46">
        <v>1</v>
      </c>
      <c r="U63" s="46">
        <v>0</v>
      </c>
      <c r="V63" s="45">
        <v>0</v>
      </c>
      <c r="W63" s="44">
        <v>0</v>
      </c>
      <c r="X63" s="31" t="s">
        <v>88</v>
      </c>
    </row>
    <row r="64" spans="1:24" s="59" customFormat="1" ht="12" customHeight="1">
      <c r="A64" s="56" t="s">
        <v>139</v>
      </c>
      <c r="B64" s="57">
        <f t="shared" si="20"/>
        <v>47012</v>
      </c>
      <c r="C64" s="53">
        <f t="shared" si="21"/>
        <v>22113</v>
      </c>
      <c r="D64" s="53">
        <f aca="true" t="shared" si="30" ref="D64:N64">SUM(D65:D73)</f>
        <v>4147</v>
      </c>
      <c r="E64" s="53">
        <f t="shared" si="30"/>
        <v>1245</v>
      </c>
      <c r="F64" s="53">
        <f t="shared" si="30"/>
        <v>2866</v>
      </c>
      <c r="G64" s="53">
        <f t="shared" si="30"/>
        <v>36</v>
      </c>
      <c r="H64" s="53">
        <f t="shared" si="30"/>
        <v>94</v>
      </c>
      <c r="I64" s="53">
        <f t="shared" si="30"/>
        <v>16845</v>
      </c>
      <c r="J64" s="53">
        <f t="shared" si="30"/>
        <v>3252</v>
      </c>
      <c r="K64" s="53">
        <f t="shared" si="30"/>
        <v>13593</v>
      </c>
      <c r="L64" s="53">
        <f t="shared" si="30"/>
        <v>586</v>
      </c>
      <c r="M64" s="53">
        <f t="shared" si="30"/>
        <v>107</v>
      </c>
      <c r="N64" s="53">
        <f t="shared" si="30"/>
        <v>334</v>
      </c>
      <c r="O64" s="53">
        <f t="shared" si="22"/>
        <v>16712</v>
      </c>
      <c r="P64" s="53">
        <f t="shared" si="23"/>
        <v>11714</v>
      </c>
      <c r="Q64" s="53">
        <f aca="true" t="shared" si="31" ref="Q64:W64">SUM(Q65:Q73)</f>
        <v>6607</v>
      </c>
      <c r="R64" s="53">
        <f t="shared" si="31"/>
        <v>5105</v>
      </c>
      <c r="S64" s="53">
        <f t="shared" si="31"/>
        <v>2</v>
      </c>
      <c r="T64" s="53">
        <f t="shared" si="31"/>
        <v>4562</v>
      </c>
      <c r="U64" s="53">
        <f t="shared" si="31"/>
        <v>34</v>
      </c>
      <c r="V64" s="53">
        <f t="shared" si="31"/>
        <v>402</v>
      </c>
      <c r="W64" s="53">
        <f t="shared" si="31"/>
        <v>8187</v>
      </c>
      <c r="X64" s="54" t="s">
        <v>140</v>
      </c>
    </row>
    <row r="65" spans="1:24" ht="12" customHeight="1">
      <c r="A65" s="22" t="s">
        <v>141</v>
      </c>
      <c r="B65" s="43">
        <f t="shared" si="20"/>
        <v>8382</v>
      </c>
      <c r="C65" s="44">
        <f t="shared" si="21"/>
        <v>4293</v>
      </c>
      <c r="D65" s="45">
        <f aca="true" t="shared" si="32" ref="D65:D73">SUM(E65:G65)</f>
        <v>840</v>
      </c>
      <c r="E65" s="46">
        <v>213</v>
      </c>
      <c r="F65" s="46">
        <v>622</v>
      </c>
      <c r="G65" s="46">
        <v>5</v>
      </c>
      <c r="H65" s="46">
        <v>4</v>
      </c>
      <c r="I65" s="45">
        <f aca="true" t="shared" si="33" ref="I65:I73">J65+K65</f>
        <v>3285</v>
      </c>
      <c r="J65" s="46">
        <v>658</v>
      </c>
      <c r="K65" s="46">
        <v>2627</v>
      </c>
      <c r="L65" s="46">
        <v>90</v>
      </c>
      <c r="M65" s="46">
        <v>15</v>
      </c>
      <c r="N65" s="46">
        <v>59</v>
      </c>
      <c r="O65" s="44">
        <f t="shared" si="22"/>
        <v>2993</v>
      </c>
      <c r="P65" s="45">
        <f t="shared" si="23"/>
        <v>2078</v>
      </c>
      <c r="Q65" s="45">
        <v>1170</v>
      </c>
      <c r="R65" s="46">
        <v>907</v>
      </c>
      <c r="S65" s="46">
        <v>1</v>
      </c>
      <c r="T65" s="46">
        <v>855</v>
      </c>
      <c r="U65" s="46">
        <v>3</v>
      </c>
      <c r="V65" s="46">
        <v>57</v>
      </c>
      <c r="W65" s="47">
        <v>1096</v>
      </c>
      <c r="X65" s="27" t="s">
        <v>142</v>
      </c>
    </row>
    <row r="66" spans="1:24" ht="12" customHeight="1">
      <c r="A66" s="22" t="s">
        <v>143</v>
      </c>
      <c r="B66" s="43">
        <f t="shared" si="20"/>
        <v>14587</v>
      </c>
      <c r="C66" s="44">
        <f t="shared" si="21"/>
        <v>7340</v>
      </c>
      <c r="D66" s="45">
        <f t="shared" si="32"/>
        <v>1240</v>
      </c>
      <c r="E66" s="46">
        <v>376</v>
      </c>
      <c r="F66" s="46">
        <v>857</v>
      </c>
      <c r="G66" s="46">
        <v>7</v>
      </c>
      <c r="H66" s="46">
        <v>63</v>
      </c>
      <c r="I66" s="45">
        <f t="shared" si="33"/>
        <v>5691</v>
      </c>
      <c r="J66" s="46">
        <v>1177</v>
      </c>
      <c r="K66" s="46">
        <v>4514</v>
      </c>
      <c r="L66" s="46">
        <v>205</v>
      </c>
      <c r="M66" s="46">
        <v>19</v>
      </c>
      <c r="N66" s="46">
        <v>122</v>
      </c>
      <c r="O66" s="44">
        <f t="shared" si="22"/>
        <v>4877</v>
      </c>
      <c r="P66" s="45">
        <f t="shared" si="23"/>
        <v>3140</v>
      </c>
      <c r="Q66" s="46">
        <v>1498</v>
      </c>
      <c r="R66" s="46">
        <v>1641</v>
      </c>
      <c r="S66" s="46">
        <v>1</v>
      </c>
      <c r="T66" s="46">
        <v>1581</v>
      </c>
      <c r="U66" s="46">
        <v>12</v>
      </c>
      <c r="V66" s="46">
        <v>144</v>
      </c>
      <c r="W66" s="47">
        <v>2370</v>
      </c>
      <c r="X66" s="27" t="s">
        <v>144</v>
      </c>
    </row>
    <row r="67" spans="1:24" ht="12" customHeight="1">
      <c r="A67" s="22" t="s">
        <v>145</v>
      </c>
      <c r="B67" s="43">
        <f t="shared" si="20"/>
        <v>2466</v>
      </c>
      <c r="C67" s="44">
        <f t="shared" si="21"/>
        <v>1072</v>
      </c>
      <c r="D67" s="45">
        <f t="shared" si="32"/>
        <v>232</v>
      </c>
      <c r="E67" s="46">
        <v>66</v>
      </c>
      <c r="F67" s="46">
        <v>159</v>
      </c>
      <c r="G67" s="46">
        <v>7</v>
      </c>
      <c r="H67" s="46">
        <v>5</v>
      </c>
      <c r="I67" s="45">
        <f t="shared" si="33"/>
        <v>793</v>
      </c>
      <c r="J67" s="46">
        <v>127</v>
      </c>
      <c r="K67" s="46">
        <v>666</v>
      </c>
      <c r="L67" s="46">
        <v>17</v>
      </c>
      <c r="M67" s="46">
        <v>8</v>
      </c>
      <c r="N67" s="46">
        <v>17</v>
      </c>
      <c r="O67" s="44">
        <f t="shared" si="22"/>
        <v>960</v>
      </c>
      <c r="P67" s="45">
        <f t="shared" si="23"/>
        <v>707</v>
      </c>
      <c r="Q67" s="46">
        <v>403</v>
      </c>
      <c r="R67" s="46">
        <v>304</v>
      </c>
      <c r="S67" s="46">
        <v>0</v>
      </c>
      <c r="T67" s="46">
        <v>227</v>
      </c>
      <c r="U67" s="46">
        <v>2</v>
      </c>
      <c r="V67" s="46">
        <v>24</v>
      </c>
      <c r="W67" s="47">
        <v>434</v>
      </c>
      <c r="X67" s="27" t="s">
        <v>146</v>
      </c>
    </row>
    <row r="68" spans="1:24" ht="12" customHeight="1">
      <c r="A68" s="22" t="s">
        <v>147</v>
      </c>
      <c r="B68" s="43">
        <f t="shared" si="20"/>
        <v>6103</v>
      </c>
      <c r="C68" s="44">
        <f t="shared" si="21"/>
        <v>2283</v>
      </c>
      <c r="D68" s="45">
        <f t="shared" si="32"/>
        <v>356</v>
      </c>
      <c r="E68" s="46">
        <v>97</v>
      </c>
      <c r="F68" s="46">
        <v>259</v>
      </c>
      <c r="G68" s="46">
        <v>0</v>
      </c>
      <c r="H68" s="46">
        <v>10</v>
      </c>
      <c r="I68" s="45">
        <f t="shared" si="33"/>
        <v>1812</v>
      </c>
      <c r="J68" s="46">
        <v>290</v>
      </c>
      <c r="K68" s="46">
        <v>1522</v>
      </c>
      <c r="L68" s="46">
        <v>61</v>
      </c>
      <c r="M68" s="46">
        <v>9</v>
      </c>
      <c r="N68" s="46">
        <v>35</v>
      </c>
      <c r="O68" s="44">
        <f t="shared" si="22"/>
        <v>2271</v>
      </c>
      <c r="P68" s="45">
        <f t="shared" si="23"/>
        <v>1643</v>
      </c>
      <c r="Q68" s="46">
        <v>1049</v>
      </c>
      <c r="R68" s="46">
        <v>594</v>
      </c>
      <c r="S68" s="46">
        <v>0</v>
      </c>
      <c r="T68" s="46">
        <v>573</v>
      </c>
      <c r="U68" s="46">
        <v>4</v>
      </c>
      <c r="V68" s="46">
        <v>51</v>
      </c>
      <c r="W68" s="47">
        <v>1549</v>
      </c>
      <c r="X68" s="27" t="s">
        <v>148</v>
      </c>
    </row>
    <row r="69" spans="1:24" ht="12" customHeight="1">
      <c r="A69" s="22" t="s">
        <v>149</v>
      </c>
      <c r="B69" s="43">
        <f t="shared" si="20"/>
        <v>3270</v>
      </c>
      <c r="C69" s="44">
        <f t="shared" si="21"/>
        <v>1375</v>
      </c>
      <c r="D69" s="45">
        <f t="shared" si="32"/>
        <v>230</v>
      </c>
      <c r="E69" s="46">
        <v>47</v>
      </c>
      <c r="F69" s="46">
        <v>183</v>
      </c>
      <c r="G69" s="46">
        <v>0</v>
      </c>
      <c r="H69" s="46">
        <v>1</v>
      </c>
      <c r="I69" s="45">
        <f t="shared" si="33"/>
        <v>1093</v>
      </c>
      <c r="J69" s="46">
        <v>185</v>
      </c>
      <c r="K69" s="46">
        <v>908</v>
      </c>
      <c r="L69" s="46">
        <v>27</v>
      </c>
      <c r="M69" s="46">
        <v>2</v>
      </c>
      <c r="N69" s="46">
        <v>22</v>
      </c>
      <c r="O69" s="44">
        <f t="shared" si="22"/>
        <v>1187</v>
      </c>
      <c r="P69" s="45">
        <f t="shared" si="23"/>
        <v>885</v>
      </c>
      <c r="Q69" s="46">
        <v>563</v>
      </c>
      <c r="R69" s="46">
        <v>322</v>
      </c>
      <c r="S69" s="46">
        <v>0</v>
      </c>
      <c r="T69" s="46">
        <v>272</v>
      </c>
      <c r="U69" s="46">
        <v>2</v>
      </c>
      <c r="V69" s="46">
        <v>28</v>
      </c>
      <c r="W69" s="47">
        <v>708</v>
      </c>
      <c r="X69" s="27" t="s">
        <v>150</v>
      </c>
    </row>
    <row r="70" spans="1:24" ht="12" customHeight="1">
      <c r="A70" s="22" t="s">
        <v>151</v>
      </c>
      <c r="B70" s="43">
        <f t="shared" si="20"/>
        <v>5589</v>
      </c>
      <c r="C70" s="44">
        <f t="shared" si="21"/>
        <v>2556</v>
      </c>
      <c r="D70" s="45">
        <f t="shared" si="32"/>
        <v>666</v>
      </c>
      <c r="E70" s="46">
        <v>214</v>
      </c>
      <c r="F70" s="46">
        <v>437</v>
      </c>
      <c r="G70" s="46">
        <v>15</v>
      </c>
      <c r="H70" s="46">
        <v>5</v>
      </c>
      <c r="I70" s="45">
        <f t="shared" si="33"/>
        <v>1713</v>
      </c>
      <c r="J70" s="46">
        <v>312</v>
      </c>
      <c r="K70" s="46">
        <v>1401</v>
      </c>
      <c r="L70" s="46">
        <v>104</v>
      </c>
      <c r="M70" s="46">
        <v>27</v>
      </c>
      <c r="N70" s="46">
        <v>41</v>
      </c>
      <c r="O70" s="44">
        <f t="shared" si="22"/>
        <v>2070</v>
      </c>
      <c r="P70" s="45">
        <f t="shared" si="23"/>
        <v>1645</v>
      </c>
      <c r="Q70" s="46">
        <v>1008</v>
      </c>
      <c r="R70" s="46">
        <v>637</v>
      </c>
      <c r="S70" s="46">
        <v>0</v>
      </c>
      <c r="T70" s="46">
        <v>377</v>
      </c>
      <c r="U70" s="46">
        <v>6</v>
      </c>
      <c r="V70" s="46">
        <v>42</v>
      </c>
      <c r="W70" s="47">
        <v>963</v>
      </c>
      <c r="X70" s="27" t="s">
        <v>152</v>
      </c>
    </row>
    <row r="71" spans="1:24" ht="12" customHeight="1">
      <c r="A71" s="22" t="s">
        <v>153</v>
      </c>
      <c r="B71" s="43">
        <f t="shared" si="20"/>
        <v>2667</v>
      </c>
      <c r="C71" s="44">
        <f t="shared" si="21"/>
        <v>1293</v>
      </c>
      <c r="D71" s="45">
        <f t="shared" si="32"/>
        <v>253</v>
      </c>
      <c r="E71" s="46">
        <v>104</v>
      </c>
      <c r="F71" s="46">
        <v>147</v>
      </c>
      <c r="G71" s="46">
        <v>2</v>
      </c>
      <c r="H71" s="46">
        <v>2</v>
      </c>
      <c r="I71" s="45">
        <f t="shared" si="33"/>
        <v>954</v>
      </c>
      <c r="J71" s="46">
        <v>200</v>
      </c>
      <c r="K71" s="46">
        <v>754</v>
      </c>
      <c r="L71" s="46">
        <v>51</v>
      </c>
      <c r="M71" s="46">
        <v>18</v>
      </c>
      <c r="N71" s="46">
        <v>15</v>
      </c>
      <c r="O71" s="44">
        <f t="shared" si="22"/>
        <v>962</v>
      </c>
      <c r="P71" s="45">
        <f t="shared" si="23"/>
        <v>674</v>
      </c>
      <c r="Q71" s="46">
        <v>441</v>
      </c>
      <c r="R71" s="46">
        <v>233</v>
      </c>
      <c r="S71" s="46">
        <v>0</v>
      </c>
      <c r="T71" s="46">
        <v>265</v>
      </c>
      <c r="U71" s="46">
        <v>0</v>
      </c>
      <c r="V71" s="46">
        <v>23</v>
      </c>
      <c r="W71" s="47">
        <v>412</v>
      </c>
      <c r="X71" s="27" t="s">
        <v>154</v>
      </c>
    </row>
    <row r="72" spans="1:24" s="55" customFormat="1" ht="12" customHeight="1">
      <c r="A72" s="22" t="s">
        <v>155</v>
      </c>
      <c r="B72" s="43">
        <f t="shared" si="20"/>
        <v>3938</v>
      </c>
      <c r="C72" s="44">
        <f t="shared" si="21"/>
        <v>1896</v>
      </c>
      <c r="D72" s="45">
        <f t="shared" si="32"/>
        <v>330</v>
      </c>
      <c r="E72" s="46">
        <v>128</v>
      </c>
      <c r="F72" s="46">
        <v>202</v>
      </c>
      <c r="G72" s="46">
        <v>0</v>
      </c>
      <c r="H72" s="46">
        <v>4</v>
      </c>
      <c r="I72" s="45">
        <f t="shared" si="33"/>
        <v>1503</v>
      </c>
      <c r="J72" s="46">
        <v>303</v>
      </c>
      <c r="K72" s="46">
        <v>1200</v>
      </c>
      <c r="L72" s="46">
        <v>31</v>
      </c>
      <c r="M72" s="46">
        <v>5</v>
      </c>
      <c r="N72" s="46">
        <v>23</v>
      </c>
      <c r="O72" s="44">
        <f t="shared" si="22"/>
        <v>1387</v>
      </c>
      <c r="P72" s="45">
        <f t="shared" si="23"/>
        <v>937</v>
      </c>
      <c r="Q72" s="46">
        <v>473</v>
      </c>
      <c r="R72" s="46">
        <v>464</v>
      </c>
      <c r="S72" s="46">
        <v>0</v>
      </c>
      <c r="T72" s="46">
        <v>412</v>
      </c>
      <c r="U72" s="46">
        <v>5</v>
      </c>
      <c r="V72" s="46">
        <v>33</v>
      </c>
      <c r="W72" s="47">
        <v>655</v>
      </c>
      <c r="X72" s="27" t="s">
        <v>156</v>
      </c>
    </row>
    <row r="73" spans="1:24" ht="12" customHeight="1">
      <c r="A73" s="22" t="s">
        <v>87</v>
      </c>
      <c r="B73" s="43">
        <f t="shared" si="20"/>
        <v>10</v>
      </c>
      <c r="C73" s="44">
        <f t="shared" si="21"/>
        <v>5</v>
      </c>
      <c r="D73" s="45">
        <f t="shared" si="32"/>
        <v>0</v>
      </c>
      <c r="E73" s="46">
        <v>0</v>
      </c>
      <c r="F73" s="46">
        <v>0</v>
      </c>
      <c r="G73" s="46">
        <v>0</v>
      </c>
      <c r="H73" s="46">
        <v>0</v>
      </c>
      <c r="I73" s="45">
        <f t="shared" si="33"/>
        <v>1</v>
      </c>
      <c r="J73" s="46">
        <v>0</v>
      </c>
      <c r="K73" s="46">
        <v>1</v>
      </c>
      <c r="L73" s="46">
        <v>0</v>
      </c>
      <c r="M73" s="46">
        <v>4</v>
      </c>
      <c r="N73" s="46">
        <v>0</v>
      </c>
      <c r="O73" s="44">
        <f t="shared" si="22"/>
        <v>5</v>
      </c>
      <c r="P73" s="45">
        <f t="shared" si="23"/>
        <v>5</v>
      </c>
      <c r="Q73" s="46">
        <v>2</v>
      </c>
      <c r="R73" s="46">
        <v>3</v>
      </c>
      <c r="S73" s="46">
        <v>0</v>
      </c>
      <c r="T73" s="46">
        <v>0</v>
      </c>
      <c r="U73" s="46">
        <v>0</v>
      </c>
      <c r="V73" s="45">
        <v>0</v>
      </c>
      <c r="W73" s="44">
        <v>0</v>
      </c>
      <c r="X73" s="31" t="s">
        <v>88</v>
      </c>
    </row>
    <row r="74" spans="1:24" s="59" customFormat="1" ht="12" customHeight="1">
      <c r="A74" s="56" t="s">
        <v>157</v>
      </c>
      <c r="B74" s="57">
        <f t="shared" si="20"/>
        <v>10793</v>
      </c>
      <c r="C74" s="53">
        <f t="shared" si="21"/>
        <v>4398</v>
      </c>
      <c r="D74" s="53">
        <f aca="true" t="shared" si="34" ref="D74:N74">SUM(D75:D78)</f>
        <v>930</v>
      </c>
      <c r="E74" s="53">
        <f t="shared" si="34"/>
        <v>306</v>
      </c>
      <c r="F74" s="53">
        <f t="shared" si="34"/>
        <v>616</v>
      </c>
      <c r="G74" s="53">
        <f t="shared" si="34"/>
        <v>8</v>
      </c>
      <c r="H74" s="53">
        <f t="shared" si="34"/>
        <v>27</v>
      </c>
      <c r="I74" s="53">
        <f t="shared" si="34"/>
        <v>3247</v>
      </c>
      <c r="J74" s="53">
        <f t="shared" si="34"/>
        <v>603</v>
      </c>
      <c r="K74" s="53">
        <f t="shared" si="34"/>
        <v>2644</v>
      </c>
      <c r="L74" s="53">
        <f t="shared" si="34"/>
        <v>117</v>
      </c>
      <c r="M74" s="53">
        <f t="shared" si="34"/>
        <v>12</v>
      </c>
      <c r="N74" s="53">
        <f t="shared" si="34"/>
        <v>65</v>
      </c>
      <c r="O74" s="53">
        <f t="shared" si="22"/>
        <v>4005</v>
      </c>
      <c r="P74" s="53">
        <f t="shared" si="23"/>
        <v>3038</v>
      </c>
      <c r="Q74" s="53">
        <f aca="true" t="shared" si="35" ref="Q74:W74">SUM(Q75:Q78)</f>
        <v>1994</v>
      </c>
      <c r="R74" s="53">
        <f t="shared" si="35"/>
        <v>1044</v>
      </c>
      <c r="S74" s="53">
        <f t="shared" si="35"/>
        <v>0</v>
      </c>
      <c r="T74" s="53">
        <f t="shared" si="35"/>
        <v>859</v>
      </c>
      <c r="U74" s="53">
        <f t="shared" si="35"/>
        <v>6</v>
      </c>
      <c r="V74" s="53">
        <f t="shared" si="35"/>
        <v>102</v>
      </c>
      <c r="W74" s="53">
        <f t="shared" si="35"/>
        <v>2390</v>
      </c>
      <c r="X74" s="54" t="s">
        <v>158</v>
      </c>
    </row>
    <row r="75" spans="1:24" ht="12" customHeight="1">
      <c r="A75" s="22" t="s">
        <v>159</v>
      </c>
      <c r="B75" s="43">
        <f t="shared" si="20"/>
        <v>3712</v>
      </c>
      <c r="C75" s="44">
        <f t="shared" si="21"/>
        <v>1537</v>
      </c>
      <c r="D75" s="45">
        <f>SUM(E75:G75)</f>
        <v>375</v>
      </c>
      <c r="E75" s="46">
        <v>118</v>
      </c>
      <c r="F75" s="46">
        <v>250</v>
      </c>
      <c r="G75" s="46">
        <v>7</v>
      </c>
      <c r="H75" s="46">
        <v>5</v>
      </c>
      <c r="I75" s="45">
        <f>J75+K75</f>
        <v>1083</v>
      </c>
      <c r="J75" s="46">
        <v>222</v>
      </c>
      <c r="K75" s="46">
        <v>861</v>
      </c>
      <c r="L75" s="46">
        <v>47</v>
      </c>
      <c r="M75" s="46">
        <v>5</v>
      </c>
      <c r="N75" s="46">
        <v>22</v>
      </c>
      <c r="O75" s="44">
        <f t="shared" si="22"/>
        <v>1299</v>
      </c>
      <c r="P75" s="45">
        <f t="shared" si="23"/>
        <v>1015</v>
      </c>
      <c r="Q75" s="46">
        <v>610</v>
      </c>
      <c r="R75" s="46">
        <v>405</v>
      </c>
      <c r="S75" s="46">
        <v>0</v>
      </c>
      <c r="T75" s="46">
        <v>252</v>
      </c>
      <c r="U75" s="46">
        <v>3</v>
      </c>
      <c r="V75" s="46">
        <v>29</v>
      </c>
      <c r="W75" s="44">
        <v>876</v>
      </c>
      <c r="X75" s="27" t="s">
        <v>160</v>
      </c>
    </row>
    <row r="76" spans="1:24" ht="12" customHeight="1">
      <c r="A76" s="22" t="s">
        <v>161</v>
      </c>
      <c r="B76" s="43">
        <f t="shared" si="20"/>
        <v>4500</v>
      </c>
      <c r="C76" s="44">
        <f t="shared" si="21"/>
        <v>1816</v>
      </c>
      <c r="D76" s="45">
        <f>SUM(E76:G76)</f>
        <v>403</v>
      </c>
      <c r="E76" s="46">
        <v>130</v>
      </c>
      <c r="F76" s="46">
        <v>272</v>
      </c>
      <c r="G76" s="46">
        <v>1</v>
      </c>
      <c r="H76" s="46">
        <v>10</v>
      </c>
      <c r="I76" s="45">
        <f>J76+K76</f>
        <v>1323</v>
      </c>
      <c r="J76" s="46">
        <v>255</v>
      </c>
      <c r="K76" s="46">
        <v>1068</v>
      </c>
      <c r="L76" s="46">
        <v>44</v>
      </c>
      <c r="M76" s="46">
        <v>6</v>
      </c>
      <c r="N76" s="46">
        <v>30</v>
      </c>
      <c r="O76" s="44">
        <f t="shared" si="22"/>
        <v>1699</v>
      </c>
      <c r="P76" s="45">
        <f t="shared" si="23"/>
        <v>1248</v>
      </c>
      <c r="Q76" s="46">
        <v>848</v>
      </c>
      <c r="R76" s="46">
        <v>400</v>
      </c>
      <c r="S76" s="46">
        <v>0</v>
      </c>
      <c r="T76" s="46">
        <v>402</v>
      </c>
      <c r="U76" s="46">
        <v>1</v>
      </c>
      <c r="V76" s="46">
        <v>48</v>
      </c>
      <c r="W76" s="44">
        <v>985</v>
      </c>
      <c r="X76" s="27" t="s">
        <v>162</v>
      </c>
    </row>
    <row r="77" spans="1:24" s="55" customFormat="1" ht="12" customHeight="1">
      <c r="A77" s="22" t="s">
        <v>163</v>
      </c>
      <c r="B77" s="43">
        <f t="shared" si="20"/>
        <v>2580</v>
      </c>
      <c r="C77" s="44">
        <f t="shared" si="21"/>
        <v>1044</v>
      </c>
      <c r="D77" s="45">
        <f>SUM(E77:G77)</f>
        <v>152</v>
      </c>
      <c r="E77" s="46">
        <v>58</v>
      </c>
      <c r="F77" s="46">
        <v>94</v>
      </c>
      <c r="G77" s="46">
        <v>0</v>
      </c>
      <c r="H77" s="46">
        <v>12</v>
      </c>
      <c r="I77" s="45">
        <f>J77+K77</f>
        <v>840</v>
      </c>
      <c r="J77" s="46">
        <v>126</v>
      </c>
      <c r="K77" s="46">
        <v>714</v>
      </c>
      <c r="L77" s="46">
        <v>26</v>
      </c>
      <c r="M77" s="46">
        <v>1</v>
      </c>
      <c r="N77" s="46">
        <v>13</v>
      </c>
      <c r="O77" s="44">
        <f t="shared" si="22"/>
        <v>1007</v>
      </c>
      <c r="P77" s="45">
        <f t="shared" si="23"/>
        <v>775</v>
      </c>
      <c r="Q77" s="46">
        <v>536</v>
      </c>
      <c r="R77" s="46">
        <v>239</v>
      </c>
      <c r="S77" s="46">
        <v>0</v>
      </c>
      <c r="T77" s="46">
        <v>205</v>
      </c>
      <c r="U77" s="46">
        <v>2</v>
      </c>
      <c r="V77" s="46">
        <v>25</v>
      </c>
      <c r="W77" s="44">
        <v>529</v>
      </c>
      <c r="X77" s="27" t="s">
        <v>164</v>
      </c>
    </row>
    <row r="78" spans="1:24" ht="12" customHeight="1">
      <c r="A78" s="22" t="s">
        <v>87</v>
      </c>
      <c r="B78" s="43">
        <f t="shared" si="20"/>
        <v>1</v>
      </c>
      <c r="C78" s="44">
        <f t="shared" si="21"/>
        <v>1</v>
      </c>
      <c r="D78" s="45">
        <f>SUM(E78:G78)</f>
        <v>0</v>
      </c>
      <c r="E78" s="46">
        <v>0</v>
      </c>
      <c r="F78" s="46">
        <v>0</v>
      </c>
      <c r="G78" s="46">
        <v>0</v>
      </c>
      <c r="H78" s="46">
        <v>0</v>
      </c>
      <c r="I78" s="45">
        <f>J78+K78</f>
        <v>1</v>
      </c>
      <c r="J78" s="46">
        <v>0</v>
      </c>
      <c r="K78" s="46">
        <v>1</v>
      </c>
      <c r="L78" s="46">
        <v>0</v>
      </c>
      <c r="M78" s="46">
        <v>0</v>
      </c>
      <c r="N78" s="46">
        <v>0</v>
      </c>
      <c r="O78" s="44">
        <f t="shared" si="22"/>
        <v>0</v>
      </c>
      <c r="P78" s="45">
        <f t="shared" si="23"/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5">
        <v>0</v>
      </c>
      <c r="W78" s="44">
        <v>0</v>
      </c>
      <c r="X78" s="31" t="s">
        <v>88</v>
      </c>
    </row>
    <row r="79" spans="1:24" s="59" customFormat="1" ht="12" customHeight="1">
      <c r="A79" s="56" t="s">
        <v>165</v>
      </c>
      <c r="B79" s="57">
        <f t="shared" si="20"/>
        <v>26046</v>
      </c>
      <c r="C79" s="53">
        <f t="shared" si="21"/>
        <v>12977</v>
      </c>
      <c r="D79" s="53">
        <f aca="true" t="shared" si="36" ref="D79:N79">SUM(D80:D82)</f>
        <v>2726</v>
      </c>
      <c r="E79" s="53">
        <f t="shared" si="36"/>
        <v>822</v>
      </c>
      <c r="F79" s="53">
        <f t="shared" si="36"/>
        <v>1884</v>
      </c>
      <c r="G79" s="53">
        <f t="shared" si="36"/>
        <v>20</v>
      </c>
      <c r="H79" s="53">
        <f t="shared" si="36"/>
        <v>94</v>
      </c>
      <c r="I79" s="53">
        <f t="shared" si="36"/>
        <v>9503</v>
      </c>
      <c r="J79" s="53">
        <f t="shared" si="36"/>
        <v>1888</v>
      </c>
      <c r="K79" s="53">
        <f t="shared" si="36"/>
        <v>7615</v>
      </c>
      <c r="L79" s="53">
        <f t="shared" si="36"/>
        <v>328</v>
      </c>
      <c r="M79" s="53">
        <f t="shared" si="36"/>
        <v>50</v>
      </c>
      <c r="N79" s="53">
        <f t="shared" si="36"/>
        <v>276</v>
      </c>
      <c r="O79" s="53">
        <f t="shared" si="22"/>
        <v>9234</v>
      </c>
      <c r="P79" s="53">
        <f t="shared" si="23"/>
        <v>6611</v>
      </c>
      <c r="Q79" s="53">
        <f aca="true" t="shared" si="37" ref="Q79:W79">SUM(Q80:Q82)</f>
        <v>3810</v>
      </c>
      <c r="R79" s="53">
        <f t="shared" si="37"/>
        <v>2801</v>
      </c>
      <c r="S79" s="53">
        <f t="shared" si="37"/>
        <v>0</v>
      </c>
      <c r="T79" s="53">
        <f t="shared" si="37"/>
        <v>2315</v>
      </c>
      <c r="U79" s="53">
        <f t="shared" si="37"/>
        <v>9</v>
      </c>
      <c r="V79" s="53">
        <f t="shared" si="37"/>
        <v>299</v>
      </c>
      <c r="W79" s="53">
        <f t="shared" si="37"/>
        <v>3835</v>
      </c>
      <c r="X79" s="54" t="s">
        <v>166</v>
      </c>
    </row>
    <row r="80" spans="1:24" ht="12" customHeight="1">
      <c r="A80" s="22" t="s">
        <v>167</v>
      </c>
      <c r="B80" s="43">
        <f t="shared" si="20"/>
        <v>10463</v>
      </c>
      <c r="C80" s="44">
        <f t="shared" si="21"/>
        <v>5289</v>
      </c>
      <c r="D80" s="45">
        <f>SUM(E80:G80)</f>
        <v>1305</v>
      </c>
      <c r="E80" s="46">
        <v>434</v>
      </c>
      <c r="F80" s="46">
        <v>862</v>
      </c>
      <c r="G80" s="46">
        <v>9</v>
      </c>
      <c r="H80" s="46">
        <v>47</v>
      </c>
      <c r="I80" s="45">
        <f>J80+K80</f>
        <v>3674</v>
      </c>
      <c r="J80" s="46">
        <v>749</v>
      </c>
      <c r="K80" s="46">
        <v>2925</v>
      </c>
      <c r="L80" s="46">
        <v>120</v>
      </c>
      <c r="M80" s="46">
        <v>23</v>
      </c>
      <c r="N80" s="46">
        <v>120</v>
      </c>
      <c r="O80" s="44">
        <f t="shared" si="22"/>
        <v>3648</v>
      </c>
      <c r="P80" s="45">
        <f t="shared" si="23"/>
        <v>2709</v>
      </c>
      <c r="Q80" s="46">
        <v>1664</v>
      </c>
      <c r="R80" s="46">
        <v>1045</v>
      </c>
      <c r="S80" s="46">
        <v>0</v>
      </c>
      <c r="T80" s="46">
        <v>831</v>
      </c>
      <c r="U80" s="46">
        <v>2</v>
      </c>
      <c r="V80" s="46">
        <v>106</v>
      </c>
      <c r="W80" s="47">
        <v>1526</v>
      </c>
      <c r="X80" s="27" t="s">
        <v>168</v>
      </c>
    </row>
    <row r="81" spans="1:24" s="55" customFormat="1" ht="12" customHeight="1">
      <c r="A81" s="22" t="s">
        <v>169</v>
      </c>
      <c r="B81" s="43">
        <f t="shared" si="20"/>
        <v>15578</v>
      </c>
      <c r="C81" s="44">
        <f t="shared" si="21"/>
        <v>7685</v>
      </c>
      <c r="D81" s="45">
        <f>SUM(E81:G81)</f>
        <v>1421</v>
      </c>
      <c r="E81" s="46">
        <v>388</v>
      </c>
      <c r="F81" s="46">
        <v>1022</v>
      </c>
      <c r="G81" s="46">
        <v>11</v>
      </c>
      <c r="H81" s="46">
        <v>47</v>
      </c>
      <c r="I81" s="45">
        <f>J81+K81</f>
        <v>5829</v>
      </c>
      <c r="J81" s="46">
        <v>1139</v>
      </c>
      <c r="K81" s="46">
        <v>4690</v>
      </c>
      <c r="L81" s="46">
        <v>206</v>
      </c>
      <c r="M81" s="46">
        <v>26</v>
      </c>
      <c r="N81" s="46">
        <v>156</v>
      </c>
      <c r="O81" s="44">
        <f t="shared" si="22"/>
        <v>5584</v>
      </c>
      <c r="P81" s="45">
        <f t="shared" si="23"/>
        <v>3900</v>
      </c>
      <c r="Q81" s="46">
        <v>2146</v>
      </c>
      <c r="R81" s="46">
        <v>1754</v>
      </c>
      <c r="S81" s="46">
        <v>0</v>
      </c>
      <c r="T81" s="46">
        <v>1484</v>
      </c>
      <c r="U81" s="46">
        <v>7</v>
      </c>
      <c r="V81" s="46">
        <v>193</v>
      </c>
      <c r="W81" s="47">
        <v>2309</v>
      </c>
      <c r="X81" s="27" t="s">
        <v>170</v>
      </c>
    </row>
    <row r="82" spans="1:24" ht="12" customHeight="1">
      <c r="A82" s="22" t="s">
        <v>87</v>
      </c>
      <c r="B82" s="43">
        <f aca="true" t="shared" si="38" ref="B82:B113">C82+O82+W82</f>
        <v>5</v>
      </c>
      <c r="C82" s="44">
        <f aca="true" t="shared" si="39" ref="C82:C113">D82+H82+I82+L82+M82+N82</f>
        <v>3</v>
      </c>
      <c r="D82" s="45">
        <f>SUM(E82:G82)</f>
        <v>0</v>
      </c>
      <c r="E82" s="46">
        <v>0</v>
      </c>
      <c r="F82" s="46">
        <v>0</v>
      </c>
      <c r="G82" s="46">
        <v>0</v>
      </c>
      <c r="H82" s="46">
        <v>0</v>
      </c>
      <c r="I82" s="45">
        <f>J82+K82</f>
        <v>0</v>
      </c>
      <c r="J82" s="46">
        <v>0</v>
      </c>
      <c r="K82" s="46">
        <v>0</v>
      </c>
      <c r="L82" s="46">
        <v>2</v>
      </c>
      <c r="M82" s="46">
        <v>1</v>
      </c>
      <c r="N82" s="46">
        <v>0</v>
      </c>
      <c r="O82" s="44">
        <f aca="true" t="shared" si="40" ref="O82:O99">SUM(Q82:V82)</f>
        <v>2</v>
      </c>
      <c r="P82" s="45">
        <f aca="true" t="shared" si="41" ref="P82:P113">SUM(Q82:S82)</f>
        <v>2</v>
      </c>
      <c r="Q82" s="46">
        <v>0</v>
      </c>
      <c r="R82" s="46">
        <v>2</v>
      </c>
      <c r="S82" s="46">
        <v>0</v>
      </c>
      <c r="T82" s="46">
        <v>0</v>
      </c>
      <c r="U82" s="46">
        <v>0</v>
      </c>
      <c r="V82" s="45">
        <v>0</v>
      </c>
      <c r="W82" s="44">
        <v>0</v>
      </c>
      <c r="X82" s="31" t="s">
        <v>88</v>
      </c>
    </row>
    <row r="83" spans="1:24" s="59" customFormat="1" ht="12" customHeight="1">
      <c r="A83" s="56" t="s">
        <v>171</v>
      </c>
      <c r="B83" s="57">
        <f t="shared" si="38"/>
        <v>12847</v>
      </c>
      <c r="C83" s="53">
        <f t="shared" si="39"/>
        <v>6067</v>
      </c>
      <c r="D83" s="53">
        <f aca="true" t="shared" si="42" ref="D83:N83">SUM(D84:D89)</f>
        <v>1368</v>
      </c>
      <c r="E83" s="53">
        <f t="shared" si="42"/>
        <v>338</v>
      </c>
      <c r="F83" s="53">
        <f t="shared" si="42"/>
        <v>1029</v>
      </c>
      <c r="G83" s="53">
        <f t="shared" si="42"/>
        <v>1</v>
      </c>
      <c r="H83" s="53">
        <f t="shared" si="42"/>
        <v>66</v>
      </c>
      <c r="I83" s="53">
        <f t="shared" si="42"/>
        <v>4388</v>
      </c>
      <c r="J83" s="53">
        <f t="shared" si="42"/>
        <v>816</v>
      </c>
      <c r="K83" s="53">
        <f t="shared" si="42"/>
        <v>3572</v>
      </c>
      <c r="L83" s="53">
        <f t="shared" si="42"/>
        <v>160</v>
      </c>
      <c r="M83" s="53">
        <f t="shared" si="42"/>
        <v>20</v>
      </c>
      <c r="N83" s="53">
        <f t="shared" si="42"/>
        <v>65</v>
      </c>
      <c r="O83" s="53">
        <f t="shared" si="40"/>
        <v>5017</v>
      </c>
      <c r="P83" s="53">
        <f t="shared" si="41"/>
        <v>3716</v>
      </c>
      <c r="Q83" s="53">
        <f aca="true" t="shared" si="43" ref="Q83:W83">SUM(Q84:Q89)</f>
        <v>2172</v>
      </c>
      <c r="R83" s="53">
        <f t="shared" si="43"/>
        <v>1544</v>
      </c>
      <c r="S83" s="53">
        <f t="shared" si="43"/>
        <v>0</v>
      </c>
      <c r="T83" s="53">
        <f t="shared" si="43"/>
        <v>1172</v>
      </c>
      <c r="U83" s="53">
        <f t="shared" si="43"/>
        <v>17</v>
      </c>
      <c r="V83" s="53">
        <f t="shared" si="43"/>
        <v>112</v>
      </c>
      <c r="W83" s="53">
        <f t="shared" si="43"/>
        <v>1763</v>
      </c>
      <c r="X83" s="54" t="s">
        <v>172</v>
      </c>
    </row>
    <row r="84" spans="1:24" ht="12" customHeight="1">
      <c r="A84" s="22" t="s">
        <v>173</v>
      </c>
      <c r="B84" s="43">
        <f t="shared" si="38"/>
        <v>1383</v>
      </c>
      <c r="C84" s="44">
        <f t="shared" si="39"/>
        <v>607</v>
      </c>
      <c r="D84" s="45">
        <f aca="true" t="shared" si="44" ref="D84:D89">SUM(E84:G84)</f>
        <v>151</v>
      </c>
      <c r="E84" s="46">
        <v>42</v>
      </c>
      <c r="F84" s="46">
        <v>108</v>
      </c>
      <c r="G84" s="46">
        <v>1</v>
      </c>
      <c r="H84" s="46">
        <v>6</v>
      </c>
      <c r="I84" s="45">
        <f aca="true" t="shared" si="45" ref="I84:I89">J84+K84</f>
        <v>432</v>
      </c>
      <c r="J84" s="46">
        <v>79</v>
      </c>
      <c r="K84" s="46">
        <v>353</v>
      </c>
      <c r="L84" s="46">
        <v>10</v>
      </c>
      <c r="M84" s="46">
        <v>2</v>
      </c>
      <c r="N84" s="46">
        <v>6</v>
      </c>
      <c r="O84" s="44">
        <f t="shared" si="40"/>
        <v>580</v>
      </c>
      <c r="P84" s="45">
        <f t="shared" si="41"/>
        <v>415</v>
      </c>
      <c r="Q84" s="46">
        <v>249</v>
      </c>
      <c r="R84" s="46">
        <v>166</v>
      </c>
      <c r="S84" s="46">
        <v>0</v>
      </c>
      <c r="T84" s="46">
        <v>142</v>
      </c>
      <c r="U84" s="46">
        <v>9</v>
      </c>
      <c r="V84" s="46">
        <v>14</v>
      </c>
      <c r="W84" s="47">
        <v>196</v>
      </c>
      <c r="X84" s="27" t="s">
        <v>174</v>
      </c>
    </row>
    <row r="85" spans="1:24" ht="12" customHeight="1">
      <c r="A85" s="22" t="s">
        <v>175</v>
      </c>
      <c r="B85" s="43">
        <f t="shared" si="38"/>
        <v>1237</v>
      </c>
      <c r="C85" s="44">
        <f t="shared" si="39"/>
        <v>702</v>
      </c>
      <c r="D85" s="45">
        <f t="shared" si="44"/>
        <v>155</v>
      </c>
      <c r="E85" s="46">
        <v>45</v>
      </c>
      <c r="F85" s="46">
        <v>110</v>
      </c>
      <c r="G85" s="46">
        <v>0</v>
      </c>
      <c r="H85" s="46">
        <v>4</v>
      </c>
      <c r="I85" s="45">
        <f t="shared" si="45"/>
        <v>488</v>
      </c>
      <c r="J85" s="46">
        <v>80</v>
      </c>
      <c r="K85" s="46">
        <v>408</v>
      </c>
      <c r="L85" s="46">
        <v>38</v>
      </c>
      <c r="M85" s="46">
        <v>12</v>
      </c>
      <c r="N85" s="46">
        <v>5</v>
      </c>
      <c r="O85" s="44">
        <f t="shared" si="40"/>
        <v>432</v>
      </c>
      <c r="P85" s="45">
        <f t="shared" si="41"/>
        <v>344</v>
      </c>
      <c r="Q85" s="46">
        <v>214</v>
      </c>
      <c r="R85" s="46">
        <v>130</v>
      </c>
      <c r="S85" s="46">
        <v>0</v>
      </c>
      <c r="T85" s="46">
        <v>82</v>
      </c>
      <c r="U85" s="46">
        <v>2</v>
      </c>
      <c r="V85" s="46">
        <v>4</v>
      </c>
      <c r="W85" s="47">
        <v>103</v>
      </c>
      <c r="X85" s="27" t="s">
        <v>176</v>
      </c>
    </row>
    <row r="86" spans="1:24" ht="12" customHeight="1">
      <c r="A86" s="22" t="s">
        <v>177</v>
      </c>
      <c r="B86" s="43">
        <f t="shared" si="38"/>
        <v>1076</v>
      </c>
      <c r="C86" s="44">
        <f t="shared" si="39"/>
        <v>543</v>
      </c>
      <c r="D86" s="45">
        <f t="shared" si="44"/>
        <v>130</v>
      </c>
      <c r="E86" s="46">
        <v>36</v>
      </c>
      <c r="F86" s="46">
        <v>94</v>
      </c>
      <c r="G86" s="46">
        <v>0</v>
      </c>
      <c r="H86" s="46">
        <v>9</v>
      </c>
      <c r="I86" s="45">
        <f t="shared" si="45"/>
        <v>374</v>
      </c>
      <c r="J86" s="46">
        <v>63</v>
      </c>
      <c r="K86" s="46">
        <v>311</v>
      </c>
      <c r="L86" s="46">
        <v>25</v>
      </c>
      <c r="M86" s="46">
        <v>1</v>
      </c>
      <c r="N86" s="46">
        <v>4</v>
      </c>
      <c r="O86" s="44">
        <f t="shared" si="40"/>
        <v>407</v>
      </c>
      <c r="P86" s="45">
        <f t="shared" si="41"/>
        <v>301</v>
      </c>
      <c r="Q86" s="46">
        <v>178</v>
      </c>
      <c r="R86" s="46">
        <v>123</v>
      </c>
      <c r="S86" s="46">
        <v>0</v>
      </c>
      <c r="T86" s="46">
        <v>93</v>
      </c>
      <c r="U86" s="46">
        <v>1</v>
      </c>
      <c r="V86" s="46">
        <v>12</v>
      </c>
      <c r="W86" s="47">
        <v>126</v>
      </c>
      <c r="X86" s="27" t="s">
        <v>178</v>
      </c>
    </row>
    <row r="87" spans="1:24" ht="12" customHeight="1">
      <c r="A87" s="22" t="s">
        <v>179</v>
      </c>
      <c r="B87" s="43">
        <f t="shared" si="38"/>
        <v>3411</v>
      </c>
      <c r="C87" s="44">
        <f t="shared" si="39"/>
        <v>1484</v>
      </c>
      <c r="D87" s="45">
        <f t="shared" si="44"/>
        <v>333</v>
      </c>
      <c r="E87" s="46">
        <v>79</v>
      </c>
      <c r="F87" s="46">
        <v>254</v>
      </c>
      <c r="G87" s="46">
        <v>0</v>
      </c>
      <c r="H87" s="46">
        <v>8</v>
      </c>
      <c r="I87" s="45">
        <f t="shared" si="45"/>
        <v>1084</v>
      </c>
      <c r="J87" s="46">
        <v>194</v>
      </c>
      <c r="K87" s="46">
        <v>890</v>
      </c>
      <c r="L87" s="46">
        <v>43</v>
      </c>
      <c r="M87" s="46">
        <v>1</v>
      </c>
      <c r="N87" s="46">
        <v>15</v>
      </c>
      <c r="O87" s="44">
        <f t="shared" si="40"/>
        <v>1352</v>
      </c>
      <c r="P87" s="45">
        <f t="shared" si="41"/>
        <v>1031</v>
      </c>
      <c r="Q87" s="46">
        <v>559</v>
      </c>
      <c r="R87" s="46">
        <v>472</v>
      </c>
      <c r="S87" s="46">
        <v>0</v>
      </c>
      <c r="T87" s="46">
        <v>295</v>
      </c>
      <c r="U87" s="46">
        <v>2</v>
      </c>
      <c r="V87" s="46">
        <v>24</v>
      </c>
      <c r="W87" s="47">
        <v>575</v>
      </c>
      <c r="X87" s="27" t="s">
        <v>180</v>
      </c>
    </row>
    <row r="88" spans="1:24" s="55" customFormat="1" ht="12" customHeight="1">
      <c r="A88" s="22" t="s">
        <v>181</v>
      </c>
      <c r="B88" s="43">
        <f t="shared" si="38"/>
        <v>5736</v>
      </c>
      <c r="C88" s="44">
        <f t="shared" si="39"/>
        <v>2728</v>
      </c>
      <c r="D88" s="45">
        <f t="shared" si="44"/>
        <v>598</v>
      </c>
      <c r="E88" s="46">
        <v>136</v>
      </c>
      <c r="F88" s="46">
        <v>462</v>
      </c>
      <c r="G88" s="46">
        <v>0</v>
      </c>
      <c r="H88" s="46">
        <v>39</v>
      </c>
      <c r="I88" s="45">
        <f t="shared" si="45"/>
        <v>2010</v>
      </c>
      <c r="J88" s="46">
        <v>400</v>
      </c>
      <c r="K88" s="46">
        <v>1610</v>
      </c>
      <c r="L88" s="46">
        <v>42</v>
      </c>
      <c r="M88" s="46">
        <v>4</v>
      </c>
      <c r="N88" s="46">
        <v>35</v>
      </c>
      <c r="O88" s="44">
        <f t="shared" si="40"/>
        <v>2245</v>
      </c>
      <c r="P88" s="45">
        <f t="shared" si="41"/>
        <v>1624</v>
      </c>
      <c r="Q88" s="46">
        <v>971</v>
      </c>
      <c r="R88" s="46">
        <v>653</v>
      </c>
      <c r="S88" s="46">
        <v>0</v>
      </c>
      <c r="T88" s="46">
        <v>560</v>
      </c>
      <c r="U88" s="46">
        <v>3</v>
      </c>
      <c r="V88" s="46">
        <v>58</v>
      </c>
      <c r="W88" s="47">
        <v>763</v>
      </c>
      <c r="X88" s="27" t="s">
        <v>182</v>
      </c>
    </row>
    <row r="89" spans="1:24" ht="12" customHeight="1">
      <c r="A89" s="22" t="s">
        <v>87</v>
      </c>
      <c r="B89" s="43">
        <f t="shared" si="38"/>
        <v>4</v>
      </c>
      <c r="C89" s="44">
        <f t="shared" si="39"/>
        <v>3</v>
      </c>
      <c r="D89" s="45">
        <f t="shared" si="44"/>
        <v>1</v>
      </c>
      <c r="E89" s="46">
        <v>0</v>
      </c>
      <c r="F89" s="46">
        <v>1</v>
      </c>
      <c r="G89" s="46">
        <v>0</v>
      </c>
      <c r="H89" s="46">
        <v>0</v>
      </c>
      <c r="I89" s="45">
        <f t="shared" si="45"/>
        <v>0</v>
      </c>
      <c r="J89" s="46">
        <v>0</v>
      </c>
      <c r="K89" s="46">
        <v>0</v>
      </c>
      <c r="L89" s="46">
        <v>2</v>
      </c>
      <c r="M89" s="46">
        <v>0</v>
      </c>
      <c r="N89" s="46">
        <v>0</v>
      </c>
      <c r="O89" s="44">
        <f t="shared" si="40"/>
        <v>1</v>
      </c>
      <c r="P89" s="45">
        <f t="shared" si="41"/>
        <v>1</v>
      </c>
      <c r="Q89" s="46">
        <v>1</v>
      </c>
      <c r="R89" s="46">
        <v>0</v>
      </c>
      <c r="S89" s="46">
        <v>0</v>
      </c>
      <c r="T89" s="46">
        <v>0</v>
      </c>
      <c r="U89" s="46">
        <v>0</v>
      </c>
      <c r="V89" s="45">
        <v>0</v>
      </c>
      <c r="W89" s="44">
        <v>0</v>
      </c>
      <c r="X89" s="31" t="s">
        <v>88</v>
      </c>
    </row>
    <row r="90" spans="1:24" s="59" customFormat="1" ht="12" customHeight="1">
      <c r="A90" s="56" t="s">
        <v>183</v>
      </c>
      <c r="B90" s="57">
        <f t="shared" si="38"/>
        <v>15706</v>
      </c>
      <c r="C90" s="53">
        <f t="shared" si="39"/>
        <v>7577</v>
      </c>
      <c r="D90" s="53">
        <f aca="true" t="shared" si="46" ref="D90:N90">SUM(D91:D95)</f>
        <v>1480</v>
      </c>
      <c r="E90" s="53">
        <f t="shared" si="46"/>
        <v>417</v>
      </c>
      <c r="F90" s="53">
        <f t="shared" si="46"/>
        <v>1061</v>
      </c>
      <c r="G90" s="53">
        <f t="shared" si="46"/>
        <v>2</v>
      </c>
      <c r="H90" s="53">
        <f t="shared" si="46"/>
        <v>30</v>
      </c>
      <c r="I90" s="53">
        <f t="shared" si="46"/>
        <v>5689</v>
      </c>
      <c r="J90" s="53">
        <f t="shared" si="46"/>
        <v>955</v>
      </c>
      <c r="K90" s="53">
        <f t="shared" si="46"/>
        <v>4734</v>
      </c>
      <c r="L90" s="53">
        <f t="shared" si="46"/>
        <v>184</v>
      </c>
      <c r="M90" s="53">
        <f t="shared" si="46"/>
        <v>45</v>
      </c>
      <c r="N90" s="53">
        <f t="shared" si="46"/>
        <v>149</v>
      </c>
      <c r="O90" s="53">
        <f t="shared" si="40"/>
        <v>5770</v>
      </c>
      <c r="P90" s="53">
        <f t="shared" si="41"/>
        <v>4056</v>
      </c>
      <c r="Q90" s="53">
        <f aca="true" t="shared" si="47" ref="Q90:W90">SUM(Q91:Q95)</f>
        <v>2268</v>
      </c>
      <c r="R90" s="53">
        <f t="shared" si="47"/>
        <v>1788</v>
      </c>
      <c r="S90" s="53">
        <f t="shared" si="47"/>
        <v>0</v>
      </c>
      <c r="T90" s="53">
        <f t="shared" si="47"/>
        <v>1541</v>
      </c>
      <c r="U90" s="53">
        <f t="shared" si="47"/>
        <v>15</v>
      </c>
      <c r="V90" s="53">
        <f t="shared" si="47"/>
        <v>158</v>
      </c>
      <c r="W90" s="53">
        <f t="shared" si="47"/>
        <v>2359</v>
      </c>
      <c r="X90" s="54" t="s">
        <v>184</v>
      </c>
    </row>
    <row r="91" spans="1:24" ht="12" customHeight="1">
      <c r="A91" s="22" t="s">
        <v>185</v>
      </c>
      <c r="B91" s="43">
        <f t="shared" si="38"/>
        <v>4736</v>
      </c>
      <c r="C91" s="44">
        <f t="shared" si="39"/>
        <v>2290</v>
      </c>
      <c r="D91" s="45">
        <f>SUM(E91:G91)</f>
        <v>379</v>
      </c>
      <c r="E91" s="46">
        <v>112</v>
      </c>
      <c r="F91" s="46">
        <v>266</v>
      </c>
      <c r="G91" s="46">
        <v>1</v>
      </c>
      <c r="H91" s="46">
        <v>3</v>
      </c>
      <c r="I91" s="45">
        <f>J91+K91</f>
        <v>1787</v>
      </c>
      <c r="J91" s="46">
        <v>347</v>
      </c>
      <c r="K91" s="46">
        <v>1440</v>
      </c>
      <c r="L91" s="46">
        <v>57</v>
      </c>
      <c r="M91" s="46">
        <v>12</v>
      </c>
      <c r="N91" s="46">
        <v>52</v>
      </c>
      <c r="O91" s="44">
        <f t="shared" si="40"/>
        <v>1628</v>
      </c>
      <c r="P91" s="45">
        <f t="shared" si="41"/>
        <v>1071</v>
      </c>
      <c r="Q91" s="46">
        <v>604</v>
      </c>
      <c r="R91" s="46">
        <v>467</v>
      </c>
      <c r="S91" s="46">
        <v>0</v>
      </c>
      <c r="T91" s="46">
        <v>502</v>
      </c>
      <c r="U91" s="46">
        <v>2</v>
      </c>
      <c r="V91" s="46">
        <v>53</v>
      </c>
      <c r="W91" s="47">
        <v>818</v>
      </c>
      <c r="X91" s="27" t="s">
        <v>186</v>
      </c>
    </row>
    <row r="92" spans="1:24" ht="12" customHeight="1">
      <c r="A92" s="22" t="s">
        <v>187</v>
      </c>
      <c r="B92" s="43">
        <f t="shared" si="38"/>
        <v>3403</v>
      </c>
      <c r="C92" s="44">
        <f t="shared" si="39"/>
        <v>1608</v>
      </c>
      <c r="D92" s="45">
        <f>SUM(E92:G92)</f>
        <v>324</v>
      </c>
      <c r="E92" s="46">
        <v>108</v>
      </c>
      <c r="F92" s="46">
        <v>216</v>
      </c>
      <c r="G92" s="46">
        <v>0</v>
      </c>
      <c r="H92" s="46">
        <v>6</v>
      </c>
      <c r="I92" s="45">
        <f>J92+K92</f>
        <v>1204</v>
      </c>
      <c r="J92" s="46">
        <v>182</v>
      </c>
      <c r="K92" s="46">
        <v>1022</v>
      </c>
      <c r="L92" s="46">
        <v>33</v>
      </c>
      <c r="M92" s="46">
        <v>13</v>
      </c>
      <c r="N92" s="46">
        <v>28</v>
      </c>
      <c r="O92" s="44">
        <f t="shared" si="40"/>
        <v>1330</v>
      </c>
      <c r="P92" s="45">
        <f t="shared" si="41"/>
        <v>922</v>
      </c>
      <c r="Q92" s="46">
        <v>480</v>
      </c>
      <c r="R92" s="46">
        <v>442</v>
      </c>
      <c r="S92" s="46">
        <v>0</v>
      </c>
      <c r="T92" s="46">
        <v>369</v>
      </c>
      <c r="U92" s="46">
        <v>0</v>
      </c>
      <c r="V92" s="46">
        <v>39</v>
      </c>
      <c r="W92" s="47">
        <v>465</v>
      </c>
      <c r="X92" s="27" t="s">
        <v>188</v>
      </c>
    </row>
    <row r="93" spans="1:24" ht="12" customHeight="1">
      <c r="A93" s="22" t="s">
        <v>189</v>
      </c>
      <c r="B93" s="43">
        <f t="shared" si="38"/>
        <v>4669</v>
      </c>
      <c r="C93" s="44">
        <f t="shared" si="39"/>
        <v>2347</v>
      </c>
      <c r="D93" s="45">
        <f>SUM(E93:G93)</f>
        <v>488</v>
      </c>
      <c r="E93" s="46">
        <v>115</v>
      </c>
      <c r="F93" s="46">
        <v>373</v>
      </c>
      <c r="G93" s="46">
        <v>0</v>
      </c>
      <c r="H93" s="46">
        <v>16</v>
      </c>
      <c r="I93" s="45">
        <f>J93+K93</f>
        <v>1727</v>
      </c>
      <c r="J93" s="46">
        <v>288</v>
      </c>
      <c r="K93" s="46">
        <v>1439</v>
      </c>
      <c r="L93" s="46">
        <v>60</v>
      </c>
      <c r="M93" s="46">
        <v>14</v>
      </c>
      <c r="N93" s="46">
        <v>42</v>
      </c>
      <c r="O93" s="44">
        <f t="shared" si="40"/>
        <v>1738</v>
      </c>
      <c r="P93" s="45">
        <f t="shared" si="41"/>
        <v>1248</v>
      </c>
      <c r="Q93" s="46">
        <v>729</v>
      </c>
      <c r="R93" s="46">
        <v>519</v>
      </c>
      <c r="S93" s="46">
        <v>0</v>
      </c>
      <c r="T93" s="46">
        <v>428</v>
      </c>
      <c r="U93" s="46">
        <v>10</v>
      </c>
      <c r="V93" s="46">
        <v>52</v>
      </c>
      <c r="W93" s="47">
        <v>584</v>
      </c>
      <c r="X93" s="27" t="s">
        <v>190</v>
      </c>
    </row>
    <row r="94" spans="1:24" ht="12" customHeight="1">
      <c r="A94" s="22" t="s">
        <v>191</v>
      </c>
      <c r="B94" s="43">
        <f t="shared" si="38"/>
        <v>2890</v>
      </c>
      <c r="C94" s="44">
        <f t="shared" si="39"/>
        <v>1329</v>
      </c>
      <c r="D94" s="45">
        <f>SUM(E94:G94)</f>
        <v>289</v>
      </c>
      <c r="E94" s="46">
        <v>82</v>
      </c>
      <c r="F94" s="46">
        <v>206</v>
      </c>
      <c r="G94" s="46">
        <v>1</v>
      </c>
      <c r="H94" s="46">
        <v>5</v>
      </c>
      <c r="I94" s="45">
        <f>J94+K94</f>
        <v>971</v>
      </c>
      <c r="J94" s="46">
        <v>138</v>
      </c>
      <c r="K94" s="46">
        <v>833</v>
      </c>
      <c r="L94" s="46">
        <v>34</v>
      </c>
      <c r="M94" s="46">
        <v>5</v>
      </c>
      <c r="N94" s="46">
        <v>25</v>
      </c>
      <c r="O94" s="44">
        <f t="shared" si="40"/>
        <v>1069</v>
      </c>
      <c r="P94" s="45">
        <f t="shared" si="41"/>
        <v>810</v>
      </c>
      <c r="Q94" s="46">
        <v>455</v>
      </c>
      <c r="R94" s="46">
        <v>355</v>
      </c>
      <c r="S94" s="46">
        <v>0</v>
      </c>
      <c r="T94" s="46">
        <v>242</v>
      </c>
      <c r="U94" s="46">
        <v>3</v>
      </c>
      <c r="V94" s="46">
        <v>14</v>
      </c>
      <c r="W94" s="47">
        <v>492</v>
      </c>
      <c r="X94" s="27" t="s">
        <v>192</v>
      </c>
    </row>
    <row r="95" spans="1:24" ht="12" customHeight="1">
      <c r="A95" s="22" t="s">
        <v>87</v>
      </c>
      <c r="B95" s="43">
        <f t="shared" si="38"/>
        <v>8</v>
      </c>
      <c r="C95" s="44">
        <f t="shared" si="39"/>
        <v>3</v>
      </c>
      <c r="D95" s="45">
        <f>SUM(E95:G95)</f>
        <v>0</v>
      </c>
      <c r="E95" s="46">
        <v>0</v>
      </c>
      <c r="F95" s="46">
        <v>0</v>
      </c>
      <c r="G95" s="46">
        <v>0</v>
      </c>
      <c r="H95" s="46">
        <v>0</v>
      </c>
      <c r="I95" s="45">
        <f>J95+K95</f>
        <v>0</v>
      </c>
      <c r="J95" s="46">
        <v>0</v>
      </c>
      <c r="K95" s="46">
        <v>0</v>
      </c>
      <c r="L95" s="46">
        <v>0</v>
      </c>
      <c r="M95" s="46">
        <v>1</v>
      </c>
      <c r="N95" s="46">
        <v>2</v>
      </c>
      <c r="O95" s="44">
        <f t="shared" si="40"/>
        <v>5</v>
      </c>
      <c r="P95" s="45">
        <f t="shared" si="41"/>
        <v>5</v>
      </c>
      <c r="Q95" s="46">
        <v>0</v>
      </c>
      <c r="R95" s="46">
        <v>5</v>
      </c>
      <c r="S95" s="46">
        <v>0</v>
      </c>
      <c r="T95" s="46">
        <v>0</v>
      </c>
      <c r="U95" s="46">
        <v>0</v>
      </c>
      <c r="V95" s="45">
        <v>0</v>
      </c>
      <c r="W95" s="44">
        <v>0</v>
      </c>
      <c r="X95" s="31" t="s">
        <v>88</v>
      </c>
    </row>
    <row r="96" spans="1:24" s="59" customFormat="1" ht="12" customHeight="1">
      <c r="A96" s="56" t="s">
        <v>193</v>
      </c>
      <c r="B96" s="57">
        <f t="shared" si="38"/>
        <v>12182</v>
      </c>
      <c r="C96" s="53">
        <f t="shared" si="39"/>
        <v>5545</v>
      </c>
      <c r="D96" s="53">
        <f aca="true" t="shared" si="48" ref="D96:N96">SUM(D97:D99)</f>
        <v>1168</v>
      </c>
      <c r="E96" s="53">
        <f t="shared" si="48"/>
        <v>287</v>
      </c>
      <c r="F96" s="53">
        <f t="shared" si="48"/>
        <v>875</v>
      </c>
      <c r="G96" s="53">
        <f t="shared" si="48"/>
        <v>6</v>
      </c>
      <c r="H96" s="53">
        <f t="shared" si="48"/>
        <v>46</v>
      </c>
      <c r="I96" s="53">
        <f t="shared" si="48"/>
        <v>4104</v>
      </c>
      <c r="J96" s="53">
        <f t="shared" si="48"/>
        <v>741</v>
      </c>
      <c r="K96" s="53">
        <f t="shared" si="48"/>
        <v>3363</v>
      </c>
      <c r="L96" s="53">
        <f t="shared" si="48"/>
        <v>130</v>
      </c>
      <c r="M96" s="53">
        <f t="shared" si="48"/>
        <v>19</v>
      </c>
      <c r="N96" s="53">
        <f t="shared" si="48"/>
        <v>78</v>
      </c>
      <c r="O96" s="53">
        <f t="shared" si="40"/>
        <v>4557</v>
      </c>
      <c r="P96" s="53">
        <f t="shared" si="41"/>
        <v>3418</v>
      </c>
      <c r="Q96" s="53">
        <f aca="true" t="shared" si="49" ref="Q96:W96">SUM(Q97:Q99)</f>
        <v>2032</v>
      </c>
      <c r="R96" s="53">
        <f t="shared" si="49"/>
        <v>1386</v>
      </c>
      <c r="S96" s="53">
        <f t="shared" si="49"/>
        <v>0</v>
      </c>
      <c r="T96" s="53">
        <f t="shared" si="49"/>
        <v>1050</v>
      </c>
      <c r="U96" s="53">
        <f t="shared" si="49"/>
        <v>4</v>
      </c>
      <c r="V96" s="53">
        <f t="shared" si="49"/>
        <v>85</v>
      </c>
      <c r="W96" s="53">
        <f t="shared" si="49"/>
        <v>2080</v>
      </c>
      <c r="X96" s="54" t="s">
        <v>194</v>
      </c>
    </row>
    <row r="97" spans="1:24" ht="12" customHeight="1">
      <c r="A97" s="22" t="s">
        <v>195</v>
      </c>
      <c r="B97" s="43">
        <f t="shared" si="38"/>
        <v>4840</v>
      </c>
      <c r="C97" s="44">
        <f t="shared" si="39"/>
        <v>2277</v>
      </c>
      <c r="D97" s="45">
        <f>SUM(E97:G97)</f>
        <v>511</v>
      </c>
      <c r="E97" s="46">
        <v>143</v>
      </c>
      <c r="F97" s="46">
        <v>364</v>
      </c>
      <c r="G97" s="46">
        <v>4</v>
      </c>
      <c r="H97" s="46">
        <v>8</v>
      </c>
      <c r="I97" s="45">
        <f>J97+K97</f>
        <v>1644</v>
      </c>
      <c r="J97" s="46">
        <v>307</v>
      </c>
      <c r="K97" s="46">
        <v>1337</v>
      </c>
      <c r="L97" s="46">
        <v>67</v>
      </c>
      <c r="M97" s="46">
        <v>9</v>
      </c>
      <c r="N97" s="46">
        <v>38</v>
      </c>
      <c r="O97" s="44">
        <f t="shared" si="40"/>
        <v>1669</v>
      </c>
      <c r="P97" s="45">
        <f t="shared" si="41"/>
        <v>1227</v>
      </c>
      <c r="Q97" s="46">
        <v>711</v>
      </c>
      <c r="R97" s="46">
        <v>516</v>
      </c>
      <c r="S97" s="46">
        <v>0</v>
      </c>
      <c r="T97" s="46">
        <v>401</v>
      </c>
      <c r="U97" s="46">
        <v>2</v>
      </c>
      <c r="V97" s="46">
        <v>39</v>
      </c>
      <c r="W97" s="47">
        <v>894</v>
      </c>
      <c r="X97" s="27" t="s">
        <v>196</v>
      </c>
    </row>
    <row r="98" spans="1:24" ht="12" customHeight="1">
      <c r="A98" s="22" t="s">
        <v>197</v>
      </c>
      <c r="B98" s="43">
        <f t="shared" si="38"/>
        <v>7330</v>
      </c>
      <c r="C98" s="44">
        <f t="shared" si="39"/>
        <v>3258</v>
      </c>
      <c r="D98" s="45">
        <f>SUM(E98:G98)</f>
        <v>657</v>
      </c>
      <c r="E98" s="46">
        <v>144</v>
      </c>
      <c r="F98" s="46">
        <v>511</v>
      </c>
      <c r="G98" s="46">
        <v>2</v>
      </c>
      <c r="H98" s="46">
        <v>38</v>
      </c>
      <c r="I98" s="45">
        <f>J98+K98</f>
        <v>2460</v>
      </c>
      <c r="J98" s="46">
        <v>434</v>
      </c>
      <c r="K98" s="46">
        <v>2026</v>
      </c>
      <c r="L98" s="46">
        <v>63</v>
      </c>
      <c r="M98" s="46">
        <v>9</v>
      </c>
      <c r="N98" s="46">
        <v>31</v>
      </c>
      <c r="O98" s="44">
        <f t="shared" si="40"/>
        <v>2886</v>
      </c>
      <c r="P98" s="45">
        <f t="shared" si="41"/>
        <v>2189</v>
      </c>
      <c r="Q98" s="46">
        <v>1319</v>
      </c>
      <c r="R98" s="46">
        <v>870</v>
      </c>
      <c r="S98" s="46">
        <v>0</v>
      </c>
      <c r="T98" s="46">
        <v>649</v>
      </c>
      <c r="U98" s="46">
        <v>2</v>
      </c>
      <c r="V98" s="46">
        <v>46</v>
      </c>
      <c r="W98" s="47">
        <v>1186</v>
      </c>
      <c r="X98" s="27" t="s">
        <v>198</v>
      </c>
    </row>
    <row r="99" spans="1:24" ht="12" customHeight="1">
      <c r="A99" s="22" t="s">
        <v>87</v>
      </c>
      <c r="B99" s="43">
        <f t="shared" si="38"/>
        <v>12</v>
      </c>
      <c r="C99" s="44">
        <f t="shared" si="39"/>
        <v>10</v>
      </c>
      <c r="D99" s="44">
        <f>SUM(E99:G99)</f>
        <v>0</v>
      </c>
      <c r="E99" s="47">
        <v>0</v>
      </c>
      <c r="F99" s="47">
        <v>0</v>
      </c>
      <c r="G99" s="47">
        <v>0</v>
      </c>
      <c r="H99" s="47">
        <v>0</v>
      </c>
      <c r="I99" s="44">
        <f>J99+K99</f>
        <v>0</v>
      </c>
      <c r="J99" s="47">
        <v>0</v>
      </c>
      <c r="K99" s="47">
        <v>0</v>
      </c>
      <c r="L99" s="47">
        <v>0</v>
      </c>
      <c r="M99" s="47">
        <v>1</v>
      </c>
      <c r="N99" s="47">
        <v>9</v>
      </c>
      <c r="O99" s="44">
        <f t="shared" si="40"/>
        <v>2</v>
      </c>
      <c r="P99" s="44">
        <f t="shared" si="41"/>
        <v>2</v>
      </c>
      <c r="Q99" s="47">
        <v>2</v>
      </c>
      <c r="R99" s="47">
        <v>0</v>
      </c>
      <c r="S99" s="47">
        <v>0</v>
      </c>
      <c r="T99" s="47">
        <v>0</v>
      </c>
      <c r="U99" s="47">
        <v>0</v>
      </c>
      <c r="V99" s="44">
        <v>0</v>
      </c>
      <c r="W99" s="44">
        <v>0</v>
      </c>
      <c r="X99" s="31" t="s">
        <v>88</v>
      </c>
    </row>
    <row r="100" spans="1:24" ht="12" customHeight="1">
      <c r="A100" s="60" t="s">
        <v>199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 t="s">
        <v>200</v>
      </c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1"/>
    </row>
    <row r="101" ht="12" customHeight="1">
      <c r="A101" s="62"/>
    </row>
  </sheetData>
  <mergeCells count="1">
    <mergeCell ref="A2:K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1999-03-08T02:46:30Z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