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<sst xmlns="http://schemas.openxmlformats.org/spreadsheetml/2006/main" count="130" uniqueCount="120">
  <si>
    <t xml:space="preserve">              ５.  林                 業</t>
  </si>
  <si>
    <t xml:space="preserve">                                    58.  林  野 ・ 伐  採  お  よ  び   造  林  面  積  （国 有）</t>
  </si>
  <si>
    <t>(単位  ヘクタール)</t>
  </si>
  <si>
    <t xml:space="preserve">    昭和47年4月1日</t>
  </si>
  <si>
    <t>　　　　　　  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</si>
  <si>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</si>
  <si>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</si>
  <si>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</si>
  <si>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</si>
  <si>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</si>
  <si>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</si>
  <si>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</si>
  <si>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</si>
  <si>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</si>
  <si>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</si>
  <si>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</si>
  <si>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</si>
  <si>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</si>
  <si>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</si>
  <si>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</si>
  <si>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</si>
  <si>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</si>
  <si>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</si>
  <si>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</si>
  <si>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</si>
  <si>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</si>
  <si>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</si>
  <si>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</si>
  <si>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</si>
  <si>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</si>
  <si>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</si>
  <si>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</si>
  <si>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</si>
  <si>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</si>
  <si>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</si>
  <si>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</si>
  <si>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</si>
  <si>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</si>
  <si>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</si>
  <si>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</si>
  <si>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</si>
  <si>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</si>
  <si>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</si>
  <si>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</si>
  <si>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</si>
  <si>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</si>
  <si>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</si>
  <si>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</si>
  <si>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</si>
  <si>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</si>
  <si>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</si>
  <si>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</si>
  <si>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</si>
  <si>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庄内町</t>
  </si>
  <si>
    <t>11</t>
  </si>
  <si>
    <t>湯布院町</t>
  </si>
  <si>
    <t>12</t>
  </si>
  <si>
    <t>野津原町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</si>
  <si>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</si>
  <si>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</si>
  <si>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</si>
  <si>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</si>
  <si>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</si>
  <si>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</si>
  <si>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</si>
  <si>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</si>
  <si>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</si>
  <si>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</si>
  <si>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</si>
  <si>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</si>
  <si>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</si>
  <si>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</si>
  <si>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</si>
  <si>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</si>
  <si>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</si>
  <si>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</si>
  <si>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</si>
  <si>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</si>
  <si>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</si>
  <si>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</si>
  <si>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</si>
  <si>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</si>
  <si>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</si>
  <si>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</si>
  <si>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</si>
  <si>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</si>
  <si>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</si>
  <si>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</si>
  <si>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</si>
  <si>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</si>
  <si>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</si>
  <si>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</si>
  <si>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</si>
  <si>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</si>
  <si>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</si>
  <si>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</si>
  <si>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</si>
  <si>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</si>
  <si>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</si>
  <si>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</si>
  <si>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</si>
  <si>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</si>
  <si>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</si>
  <si>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</si>
  <si>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</si>
  <si>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</si>
  <si>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</si>
  <si>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</si>
  <si>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</si>
  <si>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</si>
  <si>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</si>
  <si>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</si>
  <si>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</si>
  <si>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</si>
  <si>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</si>
  <si>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35</t>
  </si>
  <si>
    <t>院内町</t>
  </si>
  <si>
    <t>36</t>
  </si>
  <si>
    <t>安心院町</t>
  </si>
  <si>
    <t xml:space="preserve"> 資料：関係各営林署・南九州財務局大分財務部・福岡防衛施設局別府防衛施設事務所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</si>
</sst>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9" fillId="0" borderId="0" xfId="60" applyNumberFormat="1" applyFont="1" applyFill="1" applyAlignment="1">
      <alignment vertical="top"/>
      <protection/>
    </xf>
    <xf numFmtId="49" fontId="21" fillId="0" borderId="0" xfId="60" applyNumberFormat="1" applyFont="1" applyFill="1" applyAlignment="1" applyProtection="1">
      <alignment horizontal="left" vertical="top"/>
      <protection/>
    </xf>
    <xf numFmtId="41" fontId="19" fillId="0" borderId="0" xfId="60" applyNumberFormat="1" applyFont="1" applyFill="1" applyAlignment="1">
      <alignment horizontal="centerContinuous" vertical="top"/>
      <protection/>
    </xf>
    <xf numFmtId="41" fontId="19" fillId="0" borderId="0" xfId="60" applyNumberFormat="1" applyFont="1" applyFill="1" applyAlignment="1">
      <alignment vertical="top"/>
      <protection/>
    </xf>
    <xf numFmtId="41" fontId="19" fillId="0" borderId="0" xfId="60" applyNumberFormat="1" applyFont="1" applyFill="1" applyAlignment="1">
      <alignment horizontal="center" vertical="top"/>
      <protection/>
    </xf>
    <xf numFmtId="0" fontId="0" fillId="0" borderId="0" xfId="0" applyFont="1" applyFill="1" applyAlignment="1">
      <alignment/>
    </xf>
    <xf numFmtId="49" fontId="18" fillId="0" borderId="0" xfId="60" applyNumberFormat="1" applyFont="1" applyFill="1" applyAlignment="1" applyProtection="1">
      <alignment/>
      <protection/>
    </xf>
    <xf numFmtId="49" fontId="18" fillId="0" borderId="0" xfId="60" applyNumberFormat="1" applyFont="1" applyFill="1">
      <alignment/>
      <protection/>
    </xf>
    <xf numFmtId="41" fontId="18" fillId="0" borderId="0" xfId="60" applyNumberFormat="1" applyFont="1" applyFill="1" applyAlignment="1">
      <alignment horizontal="centerContinuous"/>
      <protection/>
    </xf>
    <xf numFmtId="41" fontId="18" fillId="0" borderId="0" xfId="60" applyNumberFormat="1" applyFont="1" applyFill="1">
      <alignment/>
      <protection/>
    </xf>
    <xf numFmtId="49" fontId="18" fillId="0" borderId="0" xfId="60" applyNumberFormat="1" applyFont="1" applyFill="1" applyAlignment="1">
      <alignment horizontal="center"/>
      <protection/>
    </xf>
    <xf numFmtId="49" fontId="0" fillId="0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Fill="1" applyBorder="1" applyAlignment="1">
      <alignment vertical="center"/>
      <protection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 applyProtection="1">
      <alignment horizontal="center"/>
      <protection/>
    </xf>
    <xf numFmtId="49" fontId="0" fillId="0" borderId="0" xfId="60" applyNumberFormat="1" applyFont="1" applyFill="1" applyBorder="1" applyAlignment="1" quotePrefix="1">
      <alignment vertical="top"/>
      <protection/>
    </xf>
    <xf numFmtId="49" fontId="18" fillId="0" borderId="10" xfId="60" applyNumberFormat="1" applyFont="1" applyFill="1" applyBorder="1" applyAlignment="1">
      <alignment horizontal="center"/>
      <protection/>
    </xf>
    <xf numFmtId="49" fontId="0" fillId="0" borderId="0" xfId="60" applyNumberFormat="1" applyFont="1" applyFill="1" applyAlignment="1">
      <alignment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49" fontId="0" fillId="0" borderId="11" xfId="60" applyNumberFormat="1" applyFont="1" applyFill="1" applyBorder="1" applyAlignment="1">
      <alignment vertical="center"/>
      <protection/>
    </xf>
    <xf numFmtId="49" fontId="0" fillId="0" borderId="12" xfId="60" applyNumberFormat="1" applyFont="1" applyFill="1" applyBorder="1" applyAlignment="1">
      <alignment vertical="center"/>
      <protection/>
    </xf>
    <xf numFmtId="49" fontId="0" fillId="0" borderId="13" xfId="60" applyNumberFormat="1" applyFont="1" applyFill="1" applyBorder="1" applyAlignment="1">
      <alignment vertical="center"/>
      <protection/>
    </xf>
    <xf numFmtId="49" fontId="0" fillId="0" borderId="14" xfId="60" applyNumberFormat="1" applyFont="1" applyFill="1" applyBorder="1" applyAlignment="1" applyProtection="1">
      <alignment vertical="center"/>
      <protection/>
    </xf>
    <xf numFmtId="49" fontId="0" fillId="0" borderId="14" xfId="60" applyNumberFormat="1" applyFont="1" applyFill="1" applyBorder="1" applyAlignment="1">
      <alignment vertical="center"/>
      <protection/>
    </xf>
    <xf numFmtId="49" fontId="0" fillId="0" borderId="0" xfId="60" applyNumberFormat="1" applyFont="1" applyFill="1" applyBorder="1" applyAlignment="1">
      <alignment vertical="center"/>
      <protection/>
    </xf>
    <xf numFmtId="49" fontId="0" fillId="0" borderId="15" xfId="60" applyNumberFormat="1" applyFont="1" applyFill="1" applyBorder="1" applyAlignment="1">
      <alignment horizontal="center" vertical="center"/>
      <protection/>
    </xf>
    <xf numFmtId="49" fontId="0" fillId="0" borderId="11" xfId="60" applyNumberFormat="1" applyFont="1" applyFill="1" applyBorder="1" applyAlignment="1">
      <alignment horizontal="center" vertical="center"/>
      <protection/>
    </xf>
    <xf numFmtId="49" fontId="0" fillId="0" borderId="15" xfId="60" applyNumberFormat="1" applyFont="1" applyFill="1" applyBorder="1" applyAlignment="1">
      <alignment vertical="center"/>
      <protection/>
    </xf>
    <xf numFmtId="49" fontId="0" fillId="0" borderId="16" xfId="60" applyNumberFormat="1" applyFont="1" applyFill="1" applyBorder="1" applyAlignment="1" applyProtection="1">
      <alignment horizontal="centerContinuous" vertical="center"/>
      <protection/>
    </xf>
    <xf numFmtId="49" fontId="0" fillId="0" borderId="0" xfId="60" applyNumberFormat="1" applyFont="1" applyFill="1" applyBorder="1" applyAlignment="1">
      <alignment horizontal="centerContinuous" vertical="center"/>
      <protection/>
    </xf>
    <xf numFmtId="49" fontId="0" fillId="0" borderId="17" xfId="60" applyNumberFormat="1" applyFont="1" applyFill="1" applyBorder="1" applyAlignment="1">
      <alignment horizontal="center" vertical="center" wrapText="1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60" applyNumberFormat="1" applyFont="1" applyFill="1" applyBorder="1" applyAlignment="1">
      <alignment horizontal="center" vertical="center"/>
      <protection/>
    </xf>
    <xf numFmtId="49" fontId="0" fillId="0" borderId="14" xfId="60" applyNumberFormat="1" applyFont="1" applyFill="1" applyBorder="1" applyAlignment="1" applyProtection="1">
      <alignment horizontal="centerContinuous" vertical="center"/>
      <protection/>
    </xf>
    <xf numFmtId="49" fontId="0" fillId="0" borderId="14" xfId="60" applyNumberFormat="1" applyFont="1" applyFill="1" applyBorder="1" applyAlignment="1">
      <alignment horizontal="centerContinuous" vertical="center"/>
      <protection/>
    </xf>
    <xf numFmtId="49" fontId="0" fillId="0" borderId="20" xfId="60" applyNumberFormat="1" applyFont="1" applyFill="1" applyBorder="1" applyAlignment="1" applyProtection="1">
      <alignment horizontal="centerContinuous" vertical="center"/>
      <protection/>
    </xf>
    <xf numFmtId="49" fontId="0" fillId="0" borderId="21" xfId="60" applyNumberFormat="1" applyFont="1" applyFill="1" applyBorder="1" applyAlignment="1">
      <alignment horizontal="centerContinuous" vertical="center"/>
      <protection/>
    </xf>
    <xf numFmtId="49" fontId="0" fillId="0" borderId="21" xfId="6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60" applyNumberFormat="1" applyFont="1" applyFill="1" applyBorder="1" applyAlignment="1" applyProtection="1">
      <alignment horizontal="center" vertical="center"/>
      <protection/>
    </xf>
    <xf numFmtId="49" fontId="0" fillId="0" borderId="11" xfId="60" applyNumberFormat="1" applyFont="1" applyFill="1" applyBorder="1" applyAlignment="1" applyProtection="1">
      <alignment horizontal="center" vertical="center"/>
      <protection/>
    </xf>
    <xf numFmtId="49" fontId="0" fillId="0" borderId="19" xfId="60" applyNumberFormat="1" applyFont="1" applyFill="1" applyBorder="1" applyAlignment="1" applyProtection="1">
      <alignment horizontal="center" vertical="center"/>
      <protection/>
    </xf>
    <xf numFmtId="49" fontId="0" fillId="0" borderId="18" xfId="60" applyNumberFormat="1" applyFont="1" applyFill="1" applyBorder="1" applyAlignment="1" applyProtection="1">
      <alignment horizontal="center" vertical="center"/>
      <protection/>
    </xf>
    <xf numFmtId="49" fontId="0" fillId="0" borderId="18" xfId="60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60" applyNumberFormat="1" applyFont="1" applyFill="1" applyBorder="1" applyAlignment="1" applyProtection="1">
      <alignment horizontal="center" vertical="center"/>
      <protection/>
    </xf>
    <xf numFmtId="49" fontId="0" fillId="0" borderId="20" xfId="6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60" applyNumberFormat="1" applyFont="1" applyFill="1" applyBorder="1" applyAlignment="1">
      <alignment horizontal="center" vertical="center"/>
      <protection/>
    </xf>
    <xf numFmtId="49" fontId="0" fillId="0" borderId="20" xfId="60" applyNumberFormat="1" applyFont="1" applyFill="1" applyBorder="1" applyAlignment="1">
      <alignment horizontal="center" vertical="center"/>
      <protection/>
    </xf>
    <xf numFmtId="49" fontId="0" fillId="0" borderId="24" xfId="60" applyNumberFormat="1" applyFont="1" applyFill="1" applyBorder="1" applyAlignment="1">
      <alignment vertical="center"/>
      <protection/>
    </xf>
    <xf numFmtId="49" fontId="0" fillId="0" borderId="25" xfId="6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 vertical="center" wrapText="1"/>
    </xf>
    <xf numFmtId="49" fontId="22" fillId="0" borderId="26" xfId="60" applyNumberFormat="1" applyFont="1" applyFill="1" applyBorder="1" applyAlignment="1" applyProtection="1">
      <alignment horizontal="distributed"/>
      <protection/>
    </xf>
    <xf numFmtId="49" fontId="22" fillId="0" borderId="27" xfId="0" applyNumberFormat="1" applyFont="1" applyFill="1" applyBorder="1" applyAlignment="1">
      <alignment horizontal="distributed"/>
    </xf>
    <xf numFmtId="41" fontId="22" fillId="0" borderId="11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>
      <alignment/>
      <protection/>
    </xf>
    <xf numFmtId="41" fontId="22" fillId="0" borderId="0" xfId="60" applyNumberFormat="1" applyFont="1" applyFill="1">
      <alignment/>
      <protection/>
    </xf>
    <xf numFmtId="41" fontId="22" fillId="0" borderId="27" xfId="60" applyNumberFormat="1" applyFont="1" applyFill="1" applyBorder="1">
      <alignment/>
      <protection/>
    </xf>
    <xf numFmtId="41" fontId="22" fillId="0" borderId="11" xfId="60" applyNumberFormat="1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49" fontId="22" fillId="0" borderId="0" xfId="60" applyNumberFormat="1" applyFont="1" applyFill="1" applyAlignment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 horizontal="distributed"/>
      <protection/>
    </xf>
    <xf numFmtId="41" fontId="22" fillId="0" borderId="18" xfId="60" applyNumberFormat="1" applyFont="1" applyFill="1" applyBorder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18" xfId="0" applyNumberFormat="1" applyFont="1" applyFill="1" applyBorder="1" applyAlignment="1">
      <alignment horizontal="distributed"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1" fontId="22" fillId="0" borderId="18" xfId="60" applyNumberFormat="1" applyFont="1" applyFill="1" applyBorder="1" applyProtection="1">
      <alignment/>
      <protection/>
    </xf>
    <xf numFmtId="49" fontId="0" fillId="0" borderId="0" xfId="60" applyNumberFormat="1" applyFont="1" applyFill="1">
      <alignment/>
      <protection/>
    </xf>
    <xf numFmtId="49" fontId="0" fillId="0" borderId="0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41" fontId="0" fillId="0" borderId="18" xfId="60" applyNumberFormat="1" applyFont="1" applyFill="1" applyBorder="1">
      <alignment/>
      <protection/>
    </xf>
    <xf numFmtId="41" fontId="0" fillId="0" borderId="11" xfId="60" applyNumberFormat="1" applyFont="1" applyFill="1" applyBorder="1" applyAlignment="1">
      <alignment horizontal="center"/>
      <protection/>
    </xf>
    <xf numFmtId="49" fontId="0" fillId="0" borderId="0" xfId="60" applyNumberFormat="1" applyFont="1" applyFill="1" applyAlignment="1">
      <alignment horizontal="center"/>
      <protection/>
    </xf>
    <xf numFmtId="49" fontId="0" fillId="0" borderId="0" xfId="60" applyNumberFormat="1" applyFont="1" applyFill="1" applyBorder="1" applyAlignment="1" applyProtection="1">
      <alignment horizontal="distributed"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9" fontId="22" fillId="0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 applyFill="1" applyBorder="1" applyAlignment="1" quotePrefix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22" fillId="0" borderId="11" xfId="60" applyNumberFormat="1" applyFont="1" applyFill="1" applyBorder="1">
      <alignment/>
      <protection/>
    </xf>
    <xf numFmtId="49" fontId="0" fillId="0" borderId="18" xfId="60" applyNumberFormat="1" applyFont="1" applyFill="1" applyBorder="1" applyAlignment="1" applyProtection="1">
      <alignment horizontal="distributed"/>
      <protection/>
    </xf>
    <xf numFmtId="49" fontId="0" fillId="0" borderId="18" xfId="60" applyNumberFormat="1" applyFont="1" applyFill="1" applyBorder="1" applyAlignment="1">
      <alignment horizontal="distributed"/>
      <protection/>
    </xf>
    <xf numFmtId="49" fontId="0" fillId="0" borderId="0" xfId="60" applyNumberFormat="1" applyFont="1" applyFill="1" applyBorder="1" applyAlignment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49" fontId="0" fillId="0" borderId="14" xfId="60" applyNumberFormat="1" applyFont="1" applyFill="1" applyBorder="1" applyAlignment="1" applyProtection="1">
      <alignment horizontal="distributed"/>
      <protection/>
    </xf>
    <xf numFmtId="41" fontId="0" fillId="0" borderId="20" xfId="60" applyNumberFormat="1" applyFont="1" applyFill="1" applyBorder="1" applyProtection="1">
      <alignment/>
      <protection/>
    </xf>
    <xf numFmtId="41" fontId="0" fillId="0" borderId="14" xfId="60" applyNumberFormat="1" applyFont="1" applyFill="1" applyBorder="1" applyProtection="1">
      <alignment/>
      <protection/>
    </xf>
    <xf numFmtId="41" fontId="0" fillId="0" borderId="14" xfId="60" applyNumberFormat="1" applyFont="1" applyFill="1" applyBorder="1">
      <alignment/>
      <protection/>
    </xf>
    <xf numFmtId="41" fontId="0" fillId="0" borderId="14" xfId="60" applyNumberFormat="1" applyFont="1" applyFill="1" applyBorder="1" applyAlignment="1">
      <alignment horizontal="right"/>
      <protection/>
    </xf>
    <xf numFmtId="41" fontId="0" fillId="0" borderId="25" xfId="60" applyNumberFormat="1" applyFont="1" applyFill="1" applyBorder="1">
      <alignment/>
      <protection/>
    </xf>
    <xf numFmtId="41" fontId="0" fillId="0" borderId="20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6" customWidth="1"/>
    <col min="2" max="2" width="14.75390625" style="6" customWidth="1"/>
    <col min="3" max="3" width="10.75390625" style="6" customWidth="1"/>
    <col min="4" max="13" width="9.75390625" style="6" customWidth="1"/>
    <col min="14" max="14" width="8.75390625" style="6" customWidth="1"/>
    <col min="15" max="15" width="9.75390625" style="6" customWidth="1"/>
    <col min="16" max="16" width="10.75390625" style="6" customWidth="1"/>
    <col min="17" max="20" width="9.75390625" style="6" customWidth="1"/>
    <col min="21" max="21" width="6.375" style="6" customWidth="1"/>
    <col min="22" max="16384" width="9.125" style="6" customWidth="1"/>
  </cols>
  <sheetData>
    <row r="1" spans="1:2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</row>
    <row r="3" spans="1:21" ht="15" customHeight="1" thickBot="1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 t="s">
        <v>3</v>
      </c>
      <c r="T3" s="17"/>
      <c r="U3" s="17"/>
    </row>
    <row r="4" spans="1:21" ht="15" customHeight="1" thickTop="1">
      <c r="A4" s="18"/>
      <c r="B4" s="19"/>
      <c r="C4" s="20"/>
      <c r="D4" s="21"/>
      <c r="E4" s="22" t="s">
        <v>4</v>
      </c>
      <c r="F4" s="23"/>
      <c r="G4" s="24"/>
      <c r="H4" s="24"/>
      <c r="I4" s="24"/>
      <c r="J4" s="25"/>
      <c r="K4" s="24"/>
      <c r="L4" s="24"/>
      <c r="M4" s="24"/>
      <c r="N4" s="24"/>
      <c r="O4" s="24"/>
      <c r="P4" s="26" t="s">
        <v>5</v>
      </c>
      <c r="Q4" s="27"/>
      <c r="R4" s="28"/>
      <c r="S4" s="29"/>
      <c r="T4" s="30"/>
      <c r="U4" s="31" t="s">
        <v>6</v>
      </c>
    </row>
    <row r="5" spans="1:21" ht="15" customHeight="1">
      <c r="A5" s="32" t="s">
        <v>7</v>
      </c>
      <c r="B5" s="33"/>
      <c r="C5" s="27" t="s">
        <v>8</v>
      </c>
      <c r="D5" s="34" t="s">
        <v>8</v>
      </c>
      <c r="E5" s="35" t="s">
        <v>9</v>
      </c>
      <c r="F5" s="36"/>
      <c r="G5" s="36"/>
      <c r="H5" s="37" t="s">
        <v>10</v>
      </c>
      <c r="I5" s="36"/>
      <c r="J5" s="38"/>
      <c r="K5" s="39" t="s">
        <v>11</v>
      </c>
      <c r="L5" s="40"/>
      <c r="M5" s="41"/>
      <c r="N5" s="42" t="s">
        <v>12</v>
      </c>
      <c r="O5" s="43" t="s">
        <v>13</v>
      </c>
      <c r="P5" s="44" t="s">
        <v>14</v>
      </c>
      <c r="Q5" s="43" t="s">
        <v>15</v>
      </c>
      <c r="R5" s="44" t="s">
        <v>16</v>
      </c>
      <c r="S5" s="45" t="s">
        <v>17</v>
      </c>
      <c r="T5" s="46" t="s">
        <v>18</v>
      </c>
      <c r="U5" s="47"/>
    </row>
    <row r="6" spans="1:21" ht="15" customHeight="1">
      <c r="A6" s="24"/>
      <c r="B6" s="48"/>
      <c r="C6" s="49"/>
      <c r="D6" s="50"/>
      <c r="E6" s="48" t="s">
        <v>8</v>
      </c>
      <c r="F6" s="49" t="s">
        <v>19</v>
      </c>
      <c r="G6" s="49" t="s">
        <v>20</v>
      </c>
      <c r="H6" s="49" t="s">
        <v>8</v>
      </c>
      <c r="I6" s="49" t="s">
        <v>19</v>
      </c>
      <c r="J6" s="49" t="s">
        <v>20</v>
      </c>
      <c r="K6" s="48" t="s">
        <v>8</v>
      </c>
      <c r="L6" s="49" t="s">
        <v>19</v>
      </c>
      <c r="M6" s="49" t="s">
        <v>20</v>
      </c>
      <c r="N6" s="50"/>
      <c r="O6" s="49" t="s">
        <v>21</v>
      </c>
      <c r="P6" s="51" t="s">
        <v>22</v>
      </c>
      <c r="Q6" s="52"/>
      <c r="R6" s="53"/>
      <c r="S6" s="54"/>
      <c r="T6" s="48"/>
      <c r="U6" s="55"/>
    </row>
    <row r="7" spans="1:21" s="64" customFormat="1" ht="12" customHeight="1">
      <c r="A7" s="56" t="s">
        <v>23</v>
      </c>
      <c r="B7" s="57"/>
      <c r="C7" s="58">
        <f aca="true" t="shared" si="0" ref="C7:T7">C9+C11</f>
        <v>49626</v>
      </c>
      <c r="D7" s="59">
        <f t="shared" si="0"/>
        <v>35954</v>
      </c>
      <c r="E7" s="59">
        <f t="shared" si="0"/>
        <v>23153</v>
      </c>
      <c r="F7" s="59">
        <f t="shared" si="0"/>
        <v>22439</v>
      </c>
      <c r="G7" s="59">
        <f t="shared" si="0"/>
        <v>714</v>
      </c>
      <c r="H7" s="60">
        <f t="shared" si="0"/>
        <v>6915</v>
      </c>
      <c r="I7" s="61">
        <f t="shared" si="0"/>
        <v>82</v>
      </c>
      <c r="J7" s="61">
        <f t="shared" si="0"/>
        <v>6833</v>
      </c>
      <c r="K7" s="60">
        <f t="shared" si="0"/>
        <v>5385</v>
      </c>
      <c r="L7" s="61">
        <f t="shared" si="0"/>
        <v>1472</v>
      </c>
      <c r="M7" s="61">
        <f t="shared" si="0"/>
        <v>3913</v>
      </c>
      <c r="N7" s="61">
        <f t="shared" si="0"/>
        <v>7</v>
      </c>
      <c r="O7" s="61">
        <f t="shared" si="0"/>
        <v>494</v>
      </c>
      <c r="P7" s="61">
        <f t="shared" si="0"/>
        <v>8192</v>
      </c>
      <c r="Q7" s="61">
        <f t="shared" si="0"/>
        <v>4697</v>
      </c>
      <c r="R7" s="62">
        <f t="shared" si="0"/>
        <v>783</v>
      </c>
      <c r="S7" s="61">
        <f t="shared" si="0"/>
        <v>727</v>
      </c>
      <c r="T7" s="61">
        <f t="shared" si="0"/>
        <v>705</v>
      </c>
      <c r="U7" s="63" t="s">
        <v>24</v>
      </c>
    </row>
    <row r="8" spans="1:21" s="64" customFormat="1" ht="12" customHeight="1">
      <c r="A8" s="65"/>
      <c r="B8" s="66"/>
      <c r="C8" s="58"/>
      <c r="D8" s="59"/>
      <c r="E8" s="59"/>
      <c r="F8" s="59"/>
      <c r="G8" s="59"/>
      <c r="H8" s="60"/>
      <c r="I8" s="61"/>
      <c r="J8" s="61"/>
      <c r="K8" s="60"/>
      <c r="L8" s="61"/>
      <c r="M8" s="61"/>
      <c r="N8" s="61"/>
      <c r="O8" s="61"/>
      <c r="P8" s="61"/>
      <c r="Q8" s="61"/>
      <c r="R8" s="67"/>
      <c r="S8" s="61"/>
      <c r="T8" s="61"/>
      <c r="U8" s="63"/>
    </row>
    <row r="9" spans="1:21" s="64" customFormat="1" ht="12" customHeight="1">
      <c r="A9" s="68" t="s">
        <v>25</v>
      </c>
      <c r="B9" s="69"/>
      <c r="C9" s="58">
        <f aca="true" t="shared" si="1" ref="C9:T9">SUM(C13:C20)</f>
        <v>9897</v>
      </c>
      <c r="D9" s="59">
        <f t="shared" si="1"/>
        <v>7542</v>
      </c>
      <c r="E9" s="59">
        <f t="shared" si="1"/>
        <v>4588</v>
      </c>
      <c r="F9" s="59">
        <f t="shared" si="1"/>
        <v>4444</v>
      </c>
      <c r="G9" s="59">
        <f t="shared" si="1"/>
        <v>144</v>
      </c>
      <c r="H9" s="60">
        <f t="shared" si="1"/>
        <v>1680</v>
      </c>
      <c r="I9" s="61">
        <f t="shared" si="1"/>
        <v>26</v>
      </c>
      <c r="J9" s="61">
        <f>SUM(J13:J20)</f>
        <v>1654</v>
      </c>
      <c r="K9" s="60">
        <f t="shared" si="1"/>
        <v>1159</v>
      </c>
      <c r="L9" s="61">
        <f t="shared" si="1"/>
        <v>313</v>
      </c>
      <c r="M9" s="61">
        <f t="shared" si="1"/>
        <v>846</v>
      </c>
      <c r="N9" s="61">
        <f t="shared" si="1"/>
        <v>0</v>
      </c>
      <c r="O9" s="61">
        <f t="shared" si="1"/>
        <v>115</v>
      </c>
      <c r="P9" s="61">
        <f t="shared" si="1"/>
        <v>1637</v>
      </c>
      <c r="Q9" s="61">
        <f>SUM(Q13:Q20)</f>
        <v>546</v>
      </c>
      <c r="R9" s="67">
        <f>SUM(R13:R20)</f>
        <v>172</v>
      </c>
      <c r="S9" s="61">
        <f t="shared" si="1"/>
        <v>122</v>
      </c>
      <c r="T9" s="61">
        <f t="shared" si="1"/>
        <v>136</v>
      </c>
      <c r="U9" s="63" t="s">
        <v>26</v>
      </c>
    </row>
    <row r="10" spans="1:21" s="64" customFormat="1" ht="12" customHeight="1">
      <c r="A10" s="65"/>
      <c r="B10" s="70"/>
      <c r="C10" s="58"/>
      <c r="D10" s="59"/>
      <c r="E10" s="59"/>
      <c r="F10" s="59"/>
      <c r="G10" s="59"/>
      <c r="H10" s="60"/>
      <c r="I10" s="61"/>
      <c r="J10" s="61"/>
      <c r="K10" s="60"/>
      <c r="L10" s="61"/>
      <c r="M10" s="61"/>
      <c r="N10" s="61"/>
      <c r="O10" s="61"/>
      <c r="P10" s="61"/>
      <c r="Q10" s="61"/>
      <c r="R10" s="67"/>
      <c r="S10" s="61"/>
      <c r="T10" s="61"/>
      <c r="U10" s="63"/>
    </row>
    <row r="11" spans="1:21" s="64" customFormat="1" ht="12" customHeight="1">
      <c r="A11" s="68" t="s">
        <v>27</v>
      </c>
      <c r="B11" s="69"/>
      <c r="C11" s="58">
        <f>SUM(C21+C24+C28+C32+C41+C45+C48+C52+C55)</f>
        <v>39729</v>
      </c>
      <c r="D11" s="59">
        <f>SUM(D21+D24+D28+D32+D41+D45+D48+D52+D55)</f>
        <v>28412</v>
      </c>
      <c r="E11" s="59">
        <f>SUM(E21+E24+E28+E32+E41+E45+E48+E52+E55)</f>
        <v>18565</v>
      </c>
      <c r="F11" s="59">
        <f aca="true" t="shared" si="2" ref="F11:T11">SUM(F21+F24+F28+F32+F41+F45+F48+F52+F55)</f>
        <v>17995</v>
      </c>
      <c r="G11" s="59">
        <f t="shared" si="2"/>
        <v>570</v>
      </c>
      <c r="H11" s="59">
        <f t="shared" si="2"/>
        <v>5235</v>
      </c>
      <c r="I11" s="59">
        <f t="shared" si="2"/>
        <v>56</v>
      </c>
      <c r="J11" s="59">
        <f t="shared" si="2"/>
        <v>5179</v>
      </c>
      <c r="K11" s="59">
        <f t="shared" si="2"/>
        <v>4226</v>
      </c>
      <c r="L11" s="59">
        <f t="shared" si="2"/>
        <v>1159</v>
      </c>
      <c r="M11" s="59">
        <f t="shared" si="2"/>
        <v>3067</v>
      </c>
      <c r="N11" s="59">
        <f t="shared" si="2"/>
        <v>7</v>
      </c>
      <c r="O11" s="59">
        <f t="shared" si="2"/>
        <v>379</v>
      </c>
      <c r="P11" s="59">
        <f t="shared" si="2"/>
        <v>6555</v>
      </c>
      <c r="Q11" s="59">
        <f t="shared" si="2"/>
        <v>4151</v>
      </c>
      <c r="R11" s="71">
        <f t="shared" si="2"/>
        <v>611</v>
      </c>
      <c r="S11" s="59">
        <f t="shared" si="2"/>
        <v>605</v>
      </c>
      <c r="T11" s="59">
        <f t="shared" si="2"/>
        <v>569</v>
      </c>
      <c r="U11" s="63" t="s">
        <v>28</v>
      </c>
    </row>
    <row r="12" spans="1:21" ht="12" customHeight="1">
      <c r="A12" s="72"/>
      <c r="B12" s="73"/>
      <c r="C12" s="74"/>
      <c r="D12" s="75"/>
      <c r="E12" s="75"/>
      <c r="F12" s="75"/>
      <c r="G12" s="75"/>
      <c r="H12" s="75"/>
      <c r="I12" s="76"/>
      <c r="J12" s="76"/>
      <c r="K12" s="75"/>
      <c r="L12" s="76"/>
      <c r="M12" s="76"/>
      <c r="N12" s="76"/>
      <c r="O12" s="76"/>
      <c r="P12" s="76"/>
      <c r="Q12" s="76"/>
      <c r="R12" s="77"/>
      <c r="S12" s="76"/>
      <c r="T12" s="76"/>
      <c r="U12" s="78"/>
    </row>
    <row r="13" spans="1:21" ht="12" customHeight="1">
      <c r="A13" s="79">
        <v>1</v>
      </c>
      <c r="B13" s="80" t="s">
        <v>29</v>
      </c>
      <c r="C13" s="81">
        <f>D13+P13+Q13+R13</f>
        <v>521</v>
      </c>
      <c r="D13" s="82">
        <f>E13+H13+K13+N13+O13</f>
        <v>389</v>
      </c>
      <c r="E13" s="82">
        <f>SUM(F13:G13)</f>
        <v>261</v>
      </c>
      <c r="F13" s="82">
        <v>260</v>
      </c>
      <c r="G13" s="82">
        <v>1</v>
      </c>
      <c r="H13" s="82">
        <f>SUM(I13:J13)</f>
        <v>114</v>
      </c>
      <c r="I13" s="76">
        <v>13</v>
      </c>
      <c r="J13" s="76">
        <v>101</v>
      </c>
      <c r="K13" s="75">
        <f>SUM(L13:M13)</f>
        <v>7</v>
      </c>
      <c r="L13" s="76">
        <v>0</v>
      </c>
      <c r="M13" s="76">
        <v>7</v>
      </c>
      <c r="N13" s="76">
        <v>0</v>
      </c>
      <c r="O13" s="76">
        <v>7</v>
      </c>
      <c r="P13" s="76">
        <v>122</v>
      </c>
      <c r="Q13" s="76">
        <v>2</v>
      </c>
      <c r="R13" s="77">
        <v>8</v>
      </c>
      <c r="S13" s="76">
        <v>3</v>
      </c>
      <c r="T13" s="76">
        <v>9</v>
      </c>
      <c r="U13" s="83" t="s">
        <v>30</v>
      </c>
    </row>
    <row r="14" spans="1:21" ht="12" customHeight="1">
      <c r="A14" s="79">
        <v>2</v>
      </c>
      <c r="B14" s="80" t="s">
        <v>31</v>
      </c>
      <c r="C14" s="81">
        <f aca="true" t="shared" si="3" ref="C14:C53">D14+P14+Q14+R14</f>
        <v>1773</v>
      </c>
      <c r="D14" s="82">
        <f aca="true" t="shared" si="4" ref="D14:D57">E14+H14+K14+N14+O14</f>
        <v>1155</v>
      </c>
      <c r="E14" s="82">
        <f aca="true" t="shared" si="5" ref="E14:E57">SUM(F14:G14)</f>
        <v>593</v>
      </c>
      <c r="F14" s="82">
        <v>592</v>
      </c>
      <c r="G14" s="82">
        <v>1</v>
      </c>
      <c r="H14" s="82">
        <f aca="true" t="shared" si="6" ref="H14:H57">SUM(I14:J14)</f>
        <v>495</v>
      </c>
      <c r="I14" s="76">
        <v>5</v>
      </c>
      <c r="J14" s="76">
        <v>490</v>
      </c>
      <c r="K14" s="75">
        <f aca="true" t="shared" si="7" ref="K14:K57">SUM(L14:M14)</f>
        <v>63</v>
      </c>
      <c r="L14" s="76">
        <v>0</v>
      </c>
      <c r="M14" s="76">
        <v>63</v>
      </c>
      <c r="N14" s="76">
        <v>0</v>
      </c>
      <c r="O14" s="76">
        <v>4</v>
      </c>
      <c r="P14" s="76">
        <v>53</v>
      </c>
      <c r="Q14" s="76">
        <v>531</v>
      </c>
      <c r="R14" s="77">
        <v>34</v>
      </c>
      <c r="S14" s="76">
        <v>0</v>
      </c>
      <c r="T14" s="76">
        <v>3</v>
      </c>
      <c r="U14" s="83" t="s">
        <v>32</v>
      </c>
    </row>
    <row r="15" spans="1:21" ht="12" customHeight="1">
      <c r="A15" s="79">
        <v>3</v>
      </c>
      <c r="B15" s="80" t="s">
        <v>33</v>
      </c>
      <c r="C15" s="81">
        <f t="shared" si="3"/>
        <v>158</v>
      </c>
      <c r="D15" s="82">
        <f t="shared" si="4"/>
        <v>154</v>
      </c>
      <c r="E15" s="82">
        <f t="shared" si="5"/>
        <v>118</v>
      </c>
      <c r="F15" s="82">
        <v>118</v>
      </c>
      <c r="G15" s="82">
        <v>0</v>
      </c>
      <c r="H15" s="82">
        <f t="shared" si="6"/>
        <v>34</v>
      </c>
      <c r="I15" s="76">
        <v>0</v>
      </c>
      <c r="J15" s="76">
        <v>34</v>
      </c>
      <c r="K15" s="75">
        <f t="shared" si="7"/>
        <v>0</v>
      </c>
      <c r="L15" s="76">
        <v>0</v>
      </c>
      <c r="M15" s="76">
        <v>0</v>
      </c>
      <c r="N15" s="76">
        <v>0</v>
      </c>
      <c r="O15" s="76">
        <v>2</v>
      </c>
      <c r="P15" s="84">
        <v>0</v>
      </c>
      <c r="Q15" s="84">
        <v>0</v>
      </c>
      <c r="R15" s="77">
        <v>4</v>
      </c>
      <c r="S15" s="76">
        <v>2</v>
      </c>
      <c r="T15" s="76">
        <v>2</v>
      </c>
      <c r="U15" s="83" t="s">
        <v>34</v>
      </c>
    </row>
    <row r="16" spans="1:21" ht="12" customHeight="1">
      <c r="A16" s="79">
        <v>4</v>
      </c>
      <c r="B16" s="80" t="s">
        <v>35</v>
      </c>
      <c r="C16" s="81">
        <f t="shared" si="3"/>
        <v>4600</v>
      </c>
      <c r="D16" s="82">
        <f t="shared" si="4"/>
        <v>3494</v>
      </c>
      <c r="E16" s="82">
        <f t="shared" si="5"/>
        <v>2092</v>
      </c>
      <c r="F16" s="82">
        <v>2071</v>
      </c>
      <c r="G16" s="85">
        <v>21</v>
      </c>
      <c r="H16" s="82">
        <f t="shared" si="6"/>
        <v>761</v>
      </c>
      <c r="I16" s="76">
        <v>1</v>
      </c>
      <c r="J16" s="76">
        <v>760</v>
      </c>
      <c r="K16" s="75">
        <f t="shared" si="7"/>
        <v>568</v>
      </c>
      <c r="L16" s="76">
        <v>47</v>
      </c>
      <c r="M16" s="76">
        <v>521</v>
      </c>
      <c r="N16" s="76">
        <v>0</v>
      </c>
      <c r="O16" s="76">
        <v>73</v>
      </c>
      <c r="P16" s="76">
        <v>1005</v>
      </c>
      <c r="Q16" s="76">
        <v>0</v>
      </c>
      <c r="R16" s="77">
        <v>101</v>
      </c>
      <c r="S16" s="76">
        <v>95</v>
      </c>
      <c r="T16" s="76">
        <v>95</v>
      </c>
      <c r="U16" s="83" t="s">
        <v>36</v>
      </c>
    </row>
    <row r="17" spans="1:21" ht="12" customHeight="1">
      <c r="A17" s="79">
        <v>5</v>
      </c>
      <c r="B17" s="80" t="s">
        <v>37</v>
      </c>
      <c r="C17" s="81">
        <f t="shared" si="3"/>
        <v>632</v>
      </c>
      <c r="D17" s="82">
        <f t="shared" si="4"/>
        <v>586</v>
      </c>
      <c r="E17" s="82">
        <f t="shared" si="5"/>
        <v>475</v>
      </c>
      <c r="F17" s="82">
        <v>460</v>
      </c>
      <c r="G17" s="82">
        <v>15</v>
      </c>
      <c r="H17" s="82">
        <f t="shared" si="6"/>
        <v>24</v>
      </c>
      <c r="I17" s="76">
        <v>0</v>
      </c>
      <c r="J17" s="76">
        <v>24</v>
      </c>
      <c r="K17" s="75">
        <f t="shared" si="7"/>
        <v>80</v>
      </c>
      <c r="L17" s="76">
        <v>23</v>
      </c>
      <c r="M17" s="76">
        <v>57</v>
      </c>
      <c r="N17" s="76">
        <v>0</v>
      </c>
      <c r="O17" s="76">
        <v>7</v>
      </c>
      <c r="P17" s="76">
        <v>38</v>
      </c>
      <c r="Q17" s="76">
        <v>1</v>
      </c>
      <c r="R17" s="77">
        <v>7</v>
      </c>
      <c r="S17" s="76">
        <v>13</v>
      </c>
      <c r="T17" s="76">
        <v>13</v>
      </c>
      <c r="U17" s="83" t="s">
        <v>38</v>
      </c>
    </row>
    <row r="18" spans="1:21" ht="12" customHeight="1">
      <c r="A18" s="79">
        <v>6</v>
      </c>
      <c r="B18" s="80" t="s">
        <v>39</v>
      </c>
      <c r="C18" s="81">
        <f t="shared" si="3"/>
        <v>1592</v>
      </c>
      <c r="D18" s="82">
        <f t="shared" si="4"/>
        <v>1164</v>
      </c>
      <c r="E18" s="82">
        <f t="shared" si="5"/>
        <v>528</v>
      </c>
      <c r="F18" s="82">
        <v>509</v>
      </c>
      <c r="G18" s="82">
        <v>19</v>
      </c>
      <c r="H18" s="82">
        <f t="shared" si="6"/>
        <v>199</v>
      </c>
      <c r="I18" s="76">
        <v>7</v>
      </c>
      <c r="J18" s="76">
        <v>192</v>
      </c>
      <c r="K18" s="75">
        <f t="shared" si="7"/>
        <v>415</v>
      </c>
      <c r="L18" s="76">
        <v>235</v>
      </c>
      <c r="M18" s="76">
        <v>180</v>
      </c>
      <c r="N18" s="76">
        <v>0</v>
      </c>
      <c r="O18" s="76">
        <v>22</v>
      </c>
      <c r="P18" s="76">
        <v>411</v>
      </c>
      <c r="Q18" s="76">
        <v>0</v>
      </c>
      <c r="R18" s="77">
        <v>17</v>
      </c>
      <c r="S18" s="76">
        <v>9</v>
      </c>
      <c r="T18" s="76">
        <v>0</v>
      </c>
      <c r="U18" s="83" t="s">
        <v>40</v>
      </c>
    </row>
    <row r="19" spans="1:21" ht="12" customHeight="1">
      <c r="A19" s="79">
        <v>7</v>
      </c>
      <c r="B19" s="80" t="s">
        <v>41</v>
      </c>
      <c r="C19" s="81">
        <f t="shared" si="3"/>
        <v>80</v>
      </c>
      <c r="D19" s="82">
        <f t="shared" si="4"/>
        <v>69</v>
      </c>
      <c r="E19" s="82">
        <f t="shared" si="5"/>
        <v>64</v>
      </c>
      <c r="F19" s="82">
        <v>45</v>
      </c>
      <c r="G19" s="82">
        <v>19</v>
      </c>
      <c r="H19" s="82">
        <f t="shared" si="6"/>
        <v>5</v>
      </c>
      <c r="I19" s="76">
        <v>0</v>
      </c>
      <c r="J19" s="76">
        <v>5</v>
      </c>
      <c r="K19" s="75">
        <f t="shared" si="7"/>
        <v>0</v>
      </c>
      <c r="L19" s="76">
        <v>0</v>
      </c>
      <c r="M19" s="76">
        <v>0</v>
      </c>
      <c r="N19" s="76">
        <v>0</v>
      </c>
      <c r="O19" s="76">
        <v>0</v>
      </c>
      <c r="P19" s="76">
        <v>2</v>
      </c>
      <c r="Q19" s="76">
        <v>9</v>
      </c>
      <c r="R19" s="77">
        <v>0</v>
      </c>
      <c r="S19" s="76">
        <v>0</v>
      </c>
      <c r="T19" s="76">
        <v>0</v>
      </c>
      <c r="U19" s="83" t="s">
        <v>42</v>
      </c>
    </row>
    <row r="20" spans="1:21" ht="12" customHeight="1">
      <c r="A20" s="79">
        <v>8</v>
      </c>
      <c r="B20" s="80" t="s">
        <v>43</v>
      </c>
      <c r="C20" s="81">
        <f t="shared" si="3"/>
        <v>541</v>
      </c>
      <c r="D20" s="82">
        <f t="shared" si="4"/>
        <v>531</v>
      </c>
      <c r="E20" s="82">
        <f t="shared" si="5"/>
        <v>457</v>
      </c>
      <c r="F20" s="82">
        <v>389</v>
      </c>
      <c r="G20" s="82">
        <v>68</v>
      </c>
      <c r="H20" s="82">
        <f t="shared" si="6"/>
        <v>48</v>
      </c>
      <c r="I20" s="75">
        <v>0</v>
      </c>
      <c r="J20" s="75">
        <v>48</v>
      </c>
      <c r="K20" s="75">
        <f t="shared" si="7"/>
        <v>26</v>
      </c>
      <c r="L20" s="75">
        <v>8</v>
      </c>
      <c r="M20" s="75">
        <v>18</v>
      </c>
      <c r="N20" s="75">
        <v>0</v>
      </c>
      <c r="O20" s="75">
        <v>0</v>
      </c>
      <c r="P20" s="75">
        <v>6</v>
      </c>
      <c r="Q20" s="75">
        <v>3</v>
      </c>
      <c r="R20" s="77">
        <v>1</v>
      </c>
      <c r="S20" s="75">
        <v>0</v>
      </c>
      <c r="T20" s="75">
        <v>14</v>
      </c>
      <c r="U20" s="83" t="s">
        <v>44</v>
      </c>
    </row>
    <row r="21" spans="1:21" s="64" customFormat="1" ht="12" customHeight="1">
      <c r="A21" s="68" t="s">
        <v>45</v>
      </c>
      <c r="B21" s="69"/>
      <c r="C21" s="58">
        <f>SUM(C22:C23)</f>
        <v>742</v>
      </c>
      <c r="D21" s="59">
        <f>SUM(D22:D23)</f>
        <v>505</v>
      </c>
      <c r="E21" s="59">
        <f aca="true" t="shared" si="8" ref="E21:T21">SUM(E22:E23)</f>
        <v>436</v>
      </c>
      <c r="F21" s="59">
        <f t="shared" si="8"/>
        <v>420</v>
      </c>
      <c r="G21" s="59">
        <f t="shared" si="8"/>
        <v>16</v>
      </c>
      <c r="H21" s="59">
        <f t="shared" si="8"/>
        <v>26</v>
      </c>
      <c r="I21" s="59">
        <f t="shared" si="8"/>
        <v>0</v>
      </c>
      <c r="J21" s="59">
        <f t="shared" si="8"/>
        <v>26</v>
      </c>
      <c r="K21" s="59">
        <f t="shared" si="8"/>
        <v>19</v>
      </c>
      <c r="L21" s="59">
        <f t="shared" si="8"/>
        <v>0</v>
      </c>
      <c r="M21" s="59">
        <f t="shared" si="8"/>
        <v>19</v>
      </c>
      <c r="N21" s="59">
        <f t="shared" si="8"/>
        <v>0</v>
      </c>
      <c r="O21" s="59">
        <f t="shared" si="8"/>
        <v>24</v>
      </c>
      <c r="P21" s="59">
        <f t="shared" si="8"/>
        <v>1</v>
      </c>
      <c r="Q21" s="59">
        <f t="shared" si="8"/>
        <v>212</v>
      </c>
      <c r="R21" s="59">
        <f t="shared" si="8"/>
        <v>24</v>
      </c>
      <c r="S21" s="58">
        <f t="shared" si="8"/>
        <v>0</v>
      </c>
      <c r="T21" s="71">
        <f t="shared" si="8"/>
        <v>6</v>
      </c>
      <c r="U21" s="86" t="s">
        <v>46</v>
      </c>
    </row>
    <row r="22" spans="1:21" ht="12" customHeight="1">
      <c r="A22" s="79">
        <v>9</v>
      </c>
      <c r="B22" s="80" t="s">
        <v>47</v>
      </c>
      <c r="C22" s="81">
        <f t="shared" si="3"/>
        <v>286</v>
      </c>
      <c r="D22" s="82">
        <f t="shared" si="4"/>
        <v>69</v>
      </c>
      <c r="E22" s="82">
        <f t="shared" si="5"/>
        <v>52</v>
      </c>
      <c r="F22" s="82">
        <v>52</v>
      </c>
      <c r="G22" s="82">
        <v>0</v>
      </c>
      <c r="H22" s="82">
        <f t="shared" si="6"/>
        <v>17</v>
      </c>
      <c r="I22" s="75">
        <v>0</v>
      </c>
      <c r="J22" s="75">
        <v>17</v>
      </c>
      <c r="K22" s="75">
        <f t="shared" si="7"/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203</v>
      </c>
      <c r="R22" s="77">
        <v>14</v>
      </c>
      <c r="S22" s="75">
        <v>0</v>
      </c>
      <c r="T22" s="75">
        <v>0</v>
      </c>
      <c r="U22" s="83" t="s">
        <v>48</v>
      </c>
    </row>
    <row r="23" spans="1:21" ht="12" customHeight="1">
      <c r="A23" s="79">
        <v>10</v>
      </c>
      <c r="B23" s="80" t="s">
        <v>49</v>
      </c>
      <c r="C23" s="81">
        <f t="shared" si="3"/>
        <v>456</v>
      </c>
      <c r="D23" s="82">
        <f t="shared" si="4"/>
        <v>436</v>
      </c>
      <c r="E23" s="82">
        <f t="shared" si="5"/>
        <v>384</v>
      </c>
      <c r="F23" s="82">
        <v>368</v>
      </c>
      <c r="G23" s="82">
        <v>16</v>
      </c>
      <c r="H23" s="82">
        <f t="shared" si="6"/>
        <v>9</v>
      </c>
      <c r="I23" s="75">
        <v>0</v>
      </c>
      <c r="J23" s="75">
        <v>9</v>
      </c>
      <c r="K23" s="75">
        <f t="shared" si="7"/>
        <v>19</v>
      </c>
      <c r="L23" s="75">
        <v>0</v>
      </c>
      <c r="M23" s="75">
        <v>19</v>
      </c>
      <c r="N23" s="87">
        <v>0</v>
      </c>
      <c r="O23" s="75">
        <v>24</v>
      </c>
      <c r="P23" s="88">
        <v>1</v>
      </c>
      <c r="Q23" s="88">
        <v>9</v>
      </c>
      <c r="R23" s="77">
        <v>10</v>
      </c>
      <c r="S23" s="75">
        <v>0</v>
      </c>
      <c r="T23" s="75">
        <v>6</v>
      </c>
      <c r="U23" s="83" t="s">
        <v>50</v>
      </c>
    </row>
    <row r="24" spans="1:21" s="64" customFormat="1" ht="12" customHeight="1">
      <c r="A24" s="68" t="s">
        <v>51</v>
      </c>
      <c r="B24" s="69"/>
      <c r="C24" s="58">
        <f>SUM(C25:C27)</f>
        <v>3058</v>
      </c>
      <c r="D24" s="59">
        <f>SUM(D25:D27)</f>
        <v>2386</v>
      </c>
      <c r="E24" s="59">
        <f aca="true" t="shared" si="9" ref="E24:R24">SUM(E25:E27)</f>
        <v>1413</v>
      </c>
      <c r="F24" s="59">
        <f t="shared" si="9"/>
        <v>1413</v>
      </c>
      <c r="G24" s="59">
        <f t="shared" si="9"/>
        <v>0</v>
      </c>
      <c r="H24" s="59">
        <f t="shared" si="9"/>
        <v>742</v>
      </c>
      <c r="I24" s="59">
        <f t="shared" si="9"/>
        <v>2</v>
      </c>
      <c r="J24" s="59">
        <f t="shared" si="9"/>
        <v>740</v>
      </c>
      <c r="K24" s="59">
        <f t="shared" si="9"/>
        <v>219</v>
      </c>
      <c r="L24" s="59">
        <f t="shared" si="9"/>
        <v>17</v>
      </c>
      <c r="M24" s="59">
        <f t="shared" si="9"/>
        <v>202</v>
      </c>
      <c r="N24" s="59">
        <f t="shared" si="9"/>
        <v>0</v>
      </c>
      <c r="O24" s="59">
        <f t="shared" si="9"/>
        <v>12</v>
      </c>
      <c r="P24" s="59">
        <f t="shared" si="9"/>
        <v>282</v>
      </c>
      <c r="Q24" s="59">
        <f t="shared" si="9"/>
        <v>328</v>
      </c>
      <c r="R24" s="59">
        <f t="shared" si="9"/>
        <v>62</v>
      </c>
      <c r="S24" s="58">
        <f>SUM(S25:S27)</f>
        <v>40</v>
      </c>
      <c r="T24" s="59">
        <f>SUM(T25:T27)</f>
        <v>19</v>
      </c>
      <c r="U24" s="63" t="s">
        <v>52</v>
      </c>
    </row>
    <row r="25" spans="1:21" ht="12" customHeight="1">
      <c r="A25" s="79">
        <v>11</v>
      </c>
      <c r="B25" s="80" t="s">
        <v>53</v>
      </c>
      <c r="C25" s="81">
        <f t="shared" si="3"/>
        <v>256</v>
      </c>
      <c r="D25" s="82">
        <f t="shared" si="4"/>
        <v>247</v>
      </c>
      <c r="E25" s="82">
        <f t="shared" si="5"/>
        <v>231</v>
      </c>
      <c r="F25" s="82">
        <v>231</v>
      </c>
      <c r="G25" s="82">
        <v>0</v>
      </c>
      <c r="H25" s="82">
        <f t="shared" si="6"/>
        <v>16</v>
      </c>
      <c r="I25" s="75">
        <v>0</v>
      </c>
      <c r="J25" s="75">
        <v>16</v>
      </c>
      <c r="K25" s="75">
        <f t="shared" si="7"/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7">
        <v>9</v>
      </c>
      <c r="S25" s="75">
        <v>0</v>
      </c>
      <c r="T25" s="75">
        <v>0</v>
      </c>
      <c r="U25" s="83" t="s">
        <v>54</v>
      </c>
    </row>
    <row r="26" spans="1:21" ht="12" customHeight="1">
      <c r="A26" s="79">
        <v>12</v>
      </c>
      <c r="B26" s="80" t="s">
        <v>55</v>
      </c>
      <c r="C26" s="81">
        <f t="shared" si="3"/>
        <v>999</v>
      </c>
      <c r="D26" s="82">
        <f t="shared" si="4"/>
        <v>984</v>
      </c>
      <c r="E26" s="82">
        <f t="shared" si="5"/>
        <v>439</v>
      </c>
      <c r="F26" s="82">
        <v>439</v>
      </c>
      <c r="G26" s="82">
        <v>0</v>
      </c>
      <c r="H26" s="82">
        <f t="shared" si="6"/>
        <v>452</v>
      </c>
      <c r="I26" s="75">
        <v>2</v>
      </c>
      <c r="J26" s="75">
        <v>450</v>
      </c>
      <c r="K26" s="75">
        <f t="shared" si="7"/>
        <v>90</v>
      </c>
      <c r="L26" s="75">
        <v>0</v>
      </c>
      <c r="M26" s="75">
        <v>90</v>
      </c>
      <c r="N26" s="75">
        <v>0</v>
      </c>
      <c r="O26" s="75">
        <v>3</v>
      </c>
      <c r="P26" s="75">
        <v>1</v>
      </c>
      <c r="Q26" s="75">
        <v>0</v>
      </c>
      <c r="R26" s="77">
        <v>14</v>
      </c>
      <c r="S26" s="75">
        <v>27</v>
      </c>
      <c r="T26" s="75">
        <v>11</v>
      </c>
      <c r="U26" s="83" t="s">
        <v>56</v>
      </c>
    </row>
    <row r="27" spans="1:21" ht="12" customHeight="1">
      <c r="A27" s="79">
        <v>13</v>
      </c>
      <c r="B27" s="80" t="s">
        <v>57</v>
      </c>
      <c r="C27" s="81">
        <f t="shared" si="3"/>
        <v>1803</v>
      </c>
      <c r="D27" s="82">
        <f t="shared" si="4"/>
        <v>1155</v>
      </c>
      <c r="E27" s="82">
        <f t="shared" si="5"/>
        <v>743</v>
      </c>
      <c r="F27" s="82">
        <v>743</v>
      </c>
      <c r="G27" s="82">
        <v>0</v>
      </c>
      <c r="H27" s="82">
        <f t="shared" si="6"/>
        <v>274</v>
      </c>
      <c r="I27" s="75">
        <v>0</v>
      </c>
      <c r="J27" s="75">
        <v>274</v>
      </c>
      <c r="K27" s="75">
        <f t="shared" si="7"/>
        <v>129</v>
      </c>
      <c r="L27" s="75">
        <v>17</v>
      </c>
      <c r="M27" s="75">
        <v>112</v>
      </c>
      <c r="N27" s="87">
        <v>0</v>
      </c>
      <c r="O27" s="75">
        <v>9</v>
      </c>
      <c r="P27" s="75">
        <v>281</v>
      </c>
      <c r="Q27" s="75">
        <v>328</v>
      </c>
      <c r="R27" s="77">
        <v>39</v>
      </c>
      <c r="S27" s="75">
        <v>13</v>
      </c>
      <c r="T27" s="75">
        <v>8</v>
      </c>
      <c r="U27" s="83" t="s">
        <v>58</v>
      </c>
    </row>
    <row r="28" spans="1:21" s="64" customFormat="1" ht="12" customHeight="1">
      <c r="A28" s="68" t="s">
        <v>59</v>
      </c>
      <c r="B28" s="69"/>
      <c r="C28" s="60">
        <f>SUM(C29:C31)</f>
        <v>9298</v>
      </c>
      <c r="D28" s="60">
        <f>SUM(D29:D31)</f>
        <v>7345</v>
      </c>
      <c r="E28" s="60">
        <f aca="true" t="shared" si="10" ref="E28:T28">SUM(E29:E31)</f>
        <v>4979</v>
      </c>
      <c r="F28" s="60">
        <f t="shared" si="10"/>
        <v>4942</v>
      </c>
      <c r="G28" s="60">
        <f t="shared" si="10"/>
        <v>37</v>
      </c>
      <c r="H28" s="60">
        <f t="shared" si="10"/>
        <v>939</v>
      </c>
      <c r="I28" s="60">
        <f t="shared" si="10"/>
        <v>0</v>
      </c>
      <c r="J28" s="60">
        <f t="shared" si="10"/>
        <v>939</v>
      </c>
      <c r="K28" s="60">
        <f t="shared" si="10"/>
        <v>1368</v>
      </c>
      <c r="L28" s="60">
        <f t="shared" si="10"/>
        <v>616</v>
      </c>
      <c r="M28" s="60">
        <f t="shared" si="10"/>
        <v>752</v>
      </c>
      <c r="N28" s="60">
        <f t="shared" si="10"/>
        <v>0</v>
      </c>
      <c r="O28" s="60">
        <f t="shared" si="10"/>
        <v>59</v>
      </c>
      <c r="P28" s="60">
        <f t="shared" si="10"/>
        <v>1701</v>
      </c>
      <c r="Q28" s="60">
        <f t="shared" si="10"/>
        <v>2</v>
      </c>
      <c r="R28" s="60">
        <f t="shared" si="10"/>
        <v>250</v>
      </c>
      <c r="S28" s="89">
        <f t="shared" si="10"/>
        <v>146</v>
      </c>
      <c r="T28" s="60">
        <f t="shared" si="10"/>
        <v>152</v>
      </c>
      <c r="U28" s="63" t="s">
        <v>60</v>
      </c>
    </row>
    <row r="29" spans="1:21" ht="12" customHeight="1">
      <c r="A29" s="80">
        <v>14</v>
      </c>
      <c r="B29" s="90" t="s">
        <v>61</v>
      </c>
      <c r="C29" s="81">
        <f t="shared" si="3"/>
        <v>8596</v>
      </c>
      <c r="D29" s="82">
        <f t="shared" si="4"/>
        <v>6735</v>
      </c>
      <c r="E29" s="82">
        <f t="shared" si="5"/>
        <v>4548</v>
      </c>
      <c r="F29" s="75">
        <v>4511</v>
      </c>
      <c r="G29" s="75">
        <v>37</v>
      </c>
      <c r="H29" s="82">
        <f t="shared" si="6"/>
        <v>900</v>
      </c>
      <c r="I29" s="75">
        <v>0</v>
      </c>
      <c r="J29" s="75">
        <v>900</v>
      </c>
      <c r="K29" s="75">
        <f t="shared" si="7"/>
        <v>1228</v>
      </c>
      <c r="L29" s="75">
        <v>544</v>
      </c>
      <c r="M29" s="75">
        <v>684</v>
      </c>
      <c r="N29" s="75">
        <v>0</v>
      </c>
      <c r="O29" s="75">
        <v>59</v>
      </c>
      <c r="P29" s="75">
        <v>1619</v>
      </c>
      <c r="Q29" s="75">
        <v>0</v>
      </c>
      <c r="R29" s="77">
        <v>242</v>
      </c>
      <c r="S29" s="75">
        <v>139</v>
      </c>
      <c r="T29" s="75">
        <v>145</v>
      </c>
      <c r="U29" s="83" t="s">
        <v>62</v>
      </c>
    </row>
    <row r="30" spans="1:21" ht="12" customHeight="1">
      <c r="A30" s="80">
        <v>15</v>
      </c>
      <c r="B30" s="90" t="s">
        <v>63</v>
      </c>
      <c r="C30" s="81">
        <f t="shared" si="3"/>
        <v>700</v>
      </c>
      <c r="D30" s="82">
        <f t="shared" si="4"/>
        <v>610</v>
      </c>
      <c r="E30" s="82">
        <f t="shared" si="5"/>
        <v>431</v>
      </c>
      <c r="F30" s="75">
        <v>431</v>
      </c>
      <c r="G30" s="75">
        <v>0</v>
      </c>
      <c r="H30" s="82">
        <f t="shared" si="6"/>
        <v>39</v>
      </c>
      <c r="I30" s="75">
        <v>0</v>
      </c>
      <c r="J30" s="75">
        <v>39</v>
      </c>
      <c r="K30" s="75">
        <f t="shared" si="7"/>
        <v>140</v>
      </c>
      <c r="L30" s="75">
        <v>72</v>
      </c>
      <c r="M30" s="75">
        <v>68</v>
      </c>
      <c r="N30" s="75">
        <v>0</v>
      </c>
      <c r="O30" s="75">
        <v>0</v>
      </c>
      <c r="P30" s="75">
        <v>82</v>
      </c>
      <c r="Q30" s="75">
        <v>0</v>
      </c>
      <c r="R30" s="77">
        <v>8</v>
      </c>
      <c r="S30" s="75">
        <v>7</v>
      </c>
      <c r="T30" s="75">
        <v>7</v>
      </c>
      <c r="U30" s="83" t="s">
        <v>64</v>
      </c>
    </row>
    <row r="31" spans="1:21" ht="12" customHeight="1">
      <c r="A31" s="80">
        <v>16</v>
      </c>
      <c r="B31" s="91" t="s">
        <v>65</v>
      </c>
      <c r="C31" s="81">
        <f t="shared" si="3"/>
        <v>2</v>
      </c>
      <c r="D31" s="82">
        <f t="shared" si="4"/>
        <v>0</v>
      </c>
      <c r="E31" s="82">
        <f t="shared" si="5"/>
        <v>0</v>
      </c>
      <c r="F31" s="75">
        <v>0</v>
      </c>
      <c r="G31" s="75">
        <v>0</v>
      </c>
      <c r="H31" s="82">
        <f t="shared" si="6"/>
        <v>0</v>
      </c>
      <c r="I31" s="75">
        <v>0</v>
      </c>
      <c r="J31" s="75">
        <v>0</v>
      </c>
      <c r="K31" s="75">
        <f t="shared" si="7"/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2</v>
      </c>
      <c r="R31" s="77">
        <v>0</v>
      </c>
      <c r="S31" s="75">
        <v>0</v>
      </c>
      <c r="T31" s="75">
        <v>0</v>
      </c>
      <c r="U31" s="83" t="s">
        <v>66</v>
      </c>
    </row>
    <row r="32" spans="1:21" s="64" customFormat="1" ht="12" customHeight="1">
      <c r="A32" s="68" t="s">
        <v>67</v>
      </c>
      <c r="B32" s="69"/>
      <c r="C32" s="60">
        <f>SUM(C33:C40)</f>
        <v>7485</v>
      </c>
      <c r="D32" s="60">
        <f>SUM(D33:D40)</f>
        <v>5917</v>
      </c>
      <c r="E32" s="60">
        <f aca="true" t="shared" si="11" ref="E32:T32">SUM(E33:E40)</f>
        <v>3349</v>
      </c>
      <c r="F32" s="60">
        <f t="shared" si="11"/>
        <v>2886</v>
      </c>
      <c r="G32" s="60">
        <f t="shared" si="11"/>
        <v>463</v>
      </c>
      <c r="H32" s="60">
        <f t="shared" si="11"/>
        <v>654</v>
      </c>
      <c r="I32" s="60">
        <f t="shared" si="11"/>
        <v>15</v>
      </c>
      <c r="J32" s="60">
        <f t="shared" si="11"/>
        <v>639</v>
      </c>
      <c r="K32" s="60">
        <f t="shared" si="11"/>
        <v>1793</v>
      </c>
      <c r="L32" s="60">
        <f t="shared" si="11"/>
        <v>143</v>
      </c>
      <c r="M32" s="60">
        <f t="shared" si="11"/>
        <v>1650</v>
      </c>
      <c r="N32" s="60">
        <f t="shared" si="11"/>
        <v>0</v>
      </c>
      <c r="O32" s="60">
        <f t="shared" si="11"/>
        <v>121</v>
      </c>
      <c r="P32" s="60">
        <f t="shared" si="11"/>
        <v>1474</v>
      </c>
      <c r="Q32" s="60">
        <f t="shared" si="11"/>
        <v>0</v>
      </c>
      <c r="R32" s="60">
        <f t="shared" si="11"/>
        <v>94</v>
      </c>
      <c r="S32" s="89">
        <f t="shared" si="11"/>
        <v>123</v>
      </c>
      <c r="T32" s="60">
        <f t="shared" si="11"/>
        <v>122</v>
      </c>
      <c r="U32" s="63" t="s">
        <v>68</v>
      </c>
    </row>
    <row r="33" spans="1:21" ht="12" customHeight="1">
      <c r="A33" s="92">
        <v>17</v>
      </c>
      <c r="B33" s="90" t="s">
        <v>69</v>
      </c>
      <c r="C33" s="81">
        <f t="shared" si="3"/>
        <v>924</v>
      </c>
      <c r="D33" s="82">
        <f t="shared" si="4"/>
        <v>916</v>
      </c>
      <c r="E33" s="82">
        <f t="shared" si="5"/>
        <v>498</v>
      </c>
      <c r="F33" s="75">
        <v>442</v>
      </c>
      <c r="G33" s="75">
        <v>56</v>
      </c>
      <c r="H33" s="82">
        <f t="shared" si="6"/>
        <v>338</v>
      </c>
      <c r="I33" s="75">
        <v>1</v>
      </c>
      <c r="J33" s="75">
        <v>337</v>
      </c>
      <c r="K33" s="75">
        <f t="shared" si="7"/>
        <v>54</v>
      </c>
      <c r="L33" s="75">
        <v>0</v>
      </c>
      <c r="M33" s="75">
        <v>54</v>
      </c>
      <c r="N33" s="75">
        <v>0</v>
      </c>
      <c r="O33" s="75">
        <v>26</v>
      </c>
      <c r="P33" s="75">
        <v>0</v>
      </c>
      <c r="Q33" s="75">
        <v>0</v>
      </c>
      <c r="R33" s="77">
        <v>8</v>
      </c>
      <c r="S33" s="88">
        <v>32</v>
      </c>
      <c r="T33" s="75">
        <v>23</v>
      </c>
      <c r="U33" s="83" t="s">
        <v>70</v>
      </c>
    </row>
    <row r="34" spans="1:21" ht="12" customHeight="1">
      <c r="A34" s="79">
        <v>18</v>
      </c>
      <c r="B34" s="80" t="s">
        <v>71</v>
      </c>
      <c r="C34" s="81">
        <f t="shared" si="3"/>
        <v>1673</v>
      </c>
      <c r="D34" s="82">
        <f t="shared" si="4"/>
        <v>1358</v>
      </c>
      <c r="E34" s="82">
        <f t="shared" si="5"/>
        <v>868</v>
      </c>
      <c r="F34" s="75">
        <v>718</v>
      </c>
      <c r="G34" s="75">
        <v>150</v>
      </c>
      <c r="H34" s="82">
        <f t="shared" si="6"/>
        <v>67</v>
      </c>
      <c r="I34" s="75">
        <v>1</v>
      </c>
      <c r="J34" s="75">
        <v>66</v>
      </c>
      <c r="K34" s="75">
        <f t="shared" si="7"/>
        <v>382</v>
      </c>
      <c r="L34" s="75">
        <v>0</v>
      </c>
      <c r="M34" s="75">
        <v>382</v>
      </c>
      <c r="N34" s="75">
        <v>0</v>
      </c>
      <c r="O34" s="75">
        <v>41</v>
      </c>
      <c r="P34" s="75">
        <v>293</v>
      </c>
      <c r="Q34" s="75">
        <v>0</v>
      </c>
      <c r="R34" s="77">
        <v>22</v>
      </c>
      <c r="S34" s="75">
        <v>41</v>
      </c>
      <c r="T34" s="75">
        <v>42</v>
      </c>
      <c r="U34" s="83" t="s">
        <v>72</v>
      </c>
    </row>
    <row r="35" spans="1:21" ht="12" customHeight="1">
      <c r="A35" s="79">
        <v>19</v>
      </c>
      <c r="B35" s="80" t="s">
        <v>73</v>
      </c>
      <c r="C35" s="81">
        <f t="shared" si="3"/>
        <v>137</v>
      </c>
      <c r="D35" s="82">
        <f t="shared" si="4"/>
        <v>132</v>
      </c>
      <c r="E35" s="82">
        <f t="shared" si="5"/>
        <v>93</v>
      </c>
      <c r="F35" s="82">
        <v>93</v>
      </c>
      <c r="G35" s="75">
        <v>0</v>
      </c>
      <c r="H35" s="82">
        <f t="shared" si="6"/>
        <v>0</v>
      </c>
      <c r="I35" s="75">
        <v>0</v>
      </c>
      <c r="J35" s="75">
        <v>0</v>
      </c>
      <c r="K35" s="75">
        <f t="shared" si="7"/>
        <v>39</v>
      </c>
      <c r="L35" s="75">
        <v>0</v>
      </c>
      <c r="M35" s="75">
        <v>39</v>
      </c>
      <c r="N35" s="75">
        <v>0</v>
      </c>
      <c r="O35" s="75">
        <v>0</v>
      </c>
      <c r="P35" s="75">
        <v>4</v>
      </c>
      <c r="Q35" s="75">
        <v>0</v>
      </c>
      <c r="R35" s="77">
        <v>1</v>
      </c>
      <c r="S35" s="75">
        <v>0</v>
      </c>
      <c r="T35" s="75">
        <v>0</v>
      </c>
      <c r="U35" s="83" t="s">
        <v>74</v>
      </c>
    </row>
    <row r="36" spans="1:21" ht="12" customHeight="1">
      <c r="A36" s="79">
        <v>20</v>
      </c>
      <c r="B36" s="80" t="s">
        <v>75</v>
      </c>
      <c r="C36" s="81">
        <f t="shared" si="3"/>
        <v>3726</v>
      </c>
      <c r="D36" s="82">
        <f t="shared" si="4"/>
        <v>2512</v>
      </c>
      <c r="E36" s="82">
        <f t="shared" si="5"/>
        <v>923</v>
      </c>
      <c r="F36" s="75">
        <v>779</v>
      </c>
      <c r="G36" s="75">
        <v>144</v>
      </c>
      <c r="H36" s="82">
        <f t="shared" si="6"/>
        <v>230</v>
      </c>
      <c r="I36" s="75">
        <v>5</v>
      </c>
      <c r="J36" s="75">
        <v>225</v>
      </c>
      <c r="K36" s="75">
        <f t="shared" si="7"/>
        <v>1317</v>
      </c>
      <c r="L36" s="75">
        <v>143</v>
      </c>
      <c r="M36" s="75">
        <v>1174</v>
      </c>
      <c r="N36" s="75">
        <v>0</v>
      </c>
      <c r="O36" s="75">
        <v>42</v>
      </c>
      <c r="P36" s="75">
        <v>1164</v>
      </c>
      <c r="Q36" s="75">
        <v>0</v>
      </c>
      <c r="R36" s="77">
        <v>50</v>
      </c>
      <c r="S36" s="75">
        <v>42</v>
      </c>
      <c r="T36" s="75">
        <v>41</v>
      </c>
      <c r="U36" s="83" t="s">
        <v>76</v>
      </c>
    </row>
    <row r="37" spans="1:21" ht="12" customHeight="1">
      <c r="A37" s="79">
        <v>21</v>
      </c>
      <c r="B37" s="80" t="s">
        <v>77</v>
      </c>
      <c r="C37" s="81">
        <f t="shared" si="3"/>
        <v>717</v>
      </c>
      <c r="D37" s="82">
        <f t="shared" si="4"/>
        <v>697</v>
      </c>
      <c r="E37" s="82">
        <f t="shared" si="5"/>
        <v>683</v>
      </c>
      <c r="F37" s="75">
        <v>631</v>
      </c>
      <c r="G37" s="75">
        <v>52</v>
      </c>
      <c r="H37" s="82">
        <f t="shared" si="6"/>
        <v>9</v>
      </c>
      <c r="I37" s="75">
        <v>8</v>
      </c>
      <c r="J37" s="75">
        <v>1</v>
      </c>
      <c r="K37" s="75">
        <f t="shared" si="7"/>
        <v>0</v>
      </c>
      <c r="L37" s="75">
        <v>0</v>
      </c>
      <c r="M37" s="75">
        <v>0</v>
      </c>
      <c r="N37" s="75">
        <v>0</v>
      </c>
      <c r="O37" s="75">
        <v>5</v>
      </c>
      <c r="P37" s="75">
        <v>13</v>
      </c>
      <c r="Q37" s="75">
        <v>0</v>
      </c>
      <c r="R37" s="77">
        <v>7</v>
      </c>
      <c r="S37" s="75">
        <v>5</v>
      </c>
      <c r="T37" s="75">
        <v>6</v>
      </c>
      <c r="U37" s="83" t="s">
        <v>78</v>
      </c>
    </row>
    <row r="38" spans="1:21" ht="12" customHeight="1">
      <c r="A38" s="79">
        <v>22</v>
      </c>
      <c r="B38" s="80" t="s">
        <v>79</v>
      </c>
      <c r="C38" s="81">
        <f t="shared" si="3"/>
        <v>225</v>
      </c>
      <c r="D38" s="82">
        <f t="shared" si="4"/>
        <v>219</v>
      </c>
      <c r="E38" s="82">
        <f t="shared" si="5"/>
        <v>204</v>
      </c>
      <c r="F38" s="75">
        <v>147</v>
      </c>
      <c r="G38" s="75">
        <v>57</v>
      </c>
      <c r="H38" s="82">
        <f t="shared" si="6"/>
        <v>7</v>
      </c>
      <c r="I38" s="75">
        <v>0</v>
      </c>
      <c r="J38" s="75">
        <v>7</v>
      </c>
      <c r="K38" s="75">
        <f t="shared" si="7"/>
        <v>1</v>
      </c>
      <c r="L38" s="75">
        <v>0</v>
      </c>
      <c r="M38" s="75">
        <v>1</v>
      </c>
      <c r="N38" s="75">
        <v>0</v>
      </c>
      <c r="O38" s="75">
        <v>7</v>
      </c>
      <c r="P38" s="75">
        <v>0</v>
      </c>
      <c r="Q38" s="75">
        <v>0</v>
      </c>
      <c r="R38" s="77">
        <v>6</v>
      </c>
      <c r="S38" s="75">
        <v>3</v>
      </c>
      <c r="T38" s="75">
        <v>10</v>
      </c>
      <c r="U38" s="83" t="s">
        <v>80</v>
      </c>
    </row>
    <row r="39" spans="1:21" ht="12" customHeight="1">
      <c r="A39" s="79">
        <v>23</v>
      </c>
      <c r="B39" s="80" t="s">
        <v>81</v>
      </c>
      <c r="C39" s="81">
        <f t="shared" si="3"/>
        <v>78</v>
      </c>
      <c r="D39" s="82">
        <f t="shared" si="4"/>
        <v>78</v>
      </c>
      <c r="E39" s="82">
        <f t="shared" si="5"/>
        <v>76</v>
      </c>
      <c r="F39" s="75">
        <v>72</v>
      </c>
      <c r="G39" s="75">
        <v>4</v>
      </c>
      <c r="H39" s="82">
        <f t="shared" si="6"/>
        <v>2</v>
      </c>
      <c r="I39" s="75">
        <v>0</v>
      </c>
      <c r="J39" s="75">
        <v>2</v>
      </c>
      <c r="K39" s="75">
        <f t="shared" si="7"/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7">
        <v>0</v>
      </c>
      <c r="S39" s="75">
        <v>0</v>
      </c>
      <c r="T39" s="75">
        <v>0</v>
      </c>
      <c r="U39" s="83" t="s">
        <v>82</v>
      </c>
    </row>
    <row r="40" spans="1:21" ht="12" customHeight="1">
      <c r="A40" s="79">
        <v>24</v>
      </c>
      <c r="B40" s="80" t="s">
        <v>83</v>
      </c>
      <c r="C40" s="81">
        <f t="shared" si="3"/>
        <v>5</v>
      </c>
      <c r="D40" s="82">
        <f t="shared" si="4"/>
        <v>5</v>
      </c>
      <c r="E40" s="82">
        <f t="shared" si="5"/>
        <v>4</v>
      </c>
      <c r="F40" s="75">
        <v>4</v>
      </c>
      <c r="G40" s="75">
        <v>0</v>
      </c>
      <c r="H40" s="82">
        <f t="shared" si="6"/>
        <v>1</v>
      </c>
      <c r="I40" s="75">
        <v>0</v>
      </c>
      <c r="J40" s="75">
        <v>1</v>
      </c>
      <c r="K40" s="75">
        <f t="shared" si="7"/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5">
        <v>0</v>
      </c>
      <c r="T40" s="75">
        <v>0</v>
      </c>
      <c r="U40" s="83" t="s">
        <v>84</v>
      </c>
    </row>
    <row r="41" spans="1:21" s="64" customFormat="1" ht="12" customHeight="1">
      <c r="A41" s="68" t="s">
        <v>85</v>
      </c>
      <c r="B41" s="69"/>
      <c r="C41" s="89">
        <f>SUM(C42:C44)</f>
        <v>3051</v>
      </c>
      <c r="D41" s="60">
        <f>SUM(D42:D44)</f>
        <v>1394</v>
      </c>
      <c r="E41" s="60">
        <f aca="true" t="shared" si="12" ref="E41:T41">SUM(E42:E44)</f>
        <v>493</v>
      </c>
      <c r="F41" s="60">
        <f t="shared" si="12"/>
        <v>483</v>
      </c>
      <c r="G41" s="60">
        <f t="shared" si="12"/>
        <v>10</v>
      </c>
      <c r="H41" s="60">
        <f t="shared" si="12"/>
        <v>722</v>
      </c>
      <c r="I41" s="60">
        <f t="shared" si="12"/>
        <v>7</v>
      </c>
      <c r="J41" s="60">
        <f t="shared" si="12"/>
        <v>715</v>
      </c>
      <c r="K41" s="60">
        <f t="shared" si="12"/>
        <v>128</v>
      </c>
      <c r="L41" s="60">
        <f t="shared" si="12"/>
        <v>39</v>
      </c>
      <c r="M41" s="60">
        <f t="shared" si="12"/>
        <v>89</v>
      </c>
      <c r="N41" s="60">
        <f t="shared" si="12"/>
        <v>0</v>
      </c>
      <c r="O41" s="60">
        <f t="shared" si="12"/>
        <v>51</v>
      </c>
      <c r="P41" s="60">
        <f t="shared" si="12"/>
        <v>1527</v>
      </c>
      <c r="Q41" s="60">
        <f t="shared" si="12"/>
        <v>109</v>
      </c>
      <c r="R41" s="60">
        <f t="shared" si="12"/>
        <v>21</v>
      </c>
      <c r="S41" s="89">
        <f t="shared" si="12"/>
        <v>39</v>
      </c>
      <c r="T41" s="60">
        <f t="shared" si="12"/>
        <v>52</v>
      </c>
      <c r="U41" s="63" t="s">
        <v>86</v>
      </c>
    </row>
    <row r="42" spans="1:21" ht="12" customHeight="1">
      <c r="A42" s="79">
        <v>25</v>
      </c>
      <c r="B42" s="80" t="s">
        <v>87</v>
      </c>
      <c r="C42" s="81">
        <f t="shared" si="3"/>
        <v>3</v>
      </c>
      <c r="D42" s="82">
        <f t="shared" si="4"/>
        <v>0</v>
      </c>
      <c r="E42" s="82">
        <f t="shared" si="5"/>
        <v>0</v>
      </c>
      <c r="F42" s="75">
        <v>0</v>
      </c>
      <c r="G42" s="75">
        <v>0</v>
      </c>
      <c r="H42" s="82">
        <f t="shared" si="6"/>
        <v>0</v>
      </c>
      <c r="I42" s="75">
        <v>0</v>
      </c>
      <c r="J42" s="75">
        <v>0</v>
      </c>
      <c r="K42" s="75">
        <f t="shared" si="7"/>
        <v>0</v>
      </c>
      <c r="L42" s="75">
        <v>0</v>
      </c>
      <c r="M42" s="75">
        <v>0</v>
      </c>
      <c r="N42" s="75">
        <v>0</v>
      </c>
      <c r="O42" s="75">
        <v>0</v>
      </c>
      <c r="P42" s="75">
        <v>3</v>
      </c>
      <c r="Q42" s="75">
        <v>0</v>
      </c>
      <c r="R42" s="77">
        <v>0</v>
      </c>
      <c r="S42" s="75">
        <v>0</v>
      </c>
      <c r="T42" s="75">
        <v>0</v>
      </c>
      <c r="U42" s="83" t="s">
        <v>88</v>
      </c>
    </row>
    <row r="43" spans="1:21" ht="12" customHeight="1">
      <c r="A43" s="79">
        <v>26</v>
      </c>
      <c r="B43" s="80" t="s">
        <v>89</v>
      </c>
      <c r="C43" s="81">
        <f t="shared" si="3"/>
        <v>2879</v>
      </c>
      <c r="D43" s="82">
        <f t="shared" si="4"/>
        <v>1231</v>
      </c>
      <c r="E43" s="82">
        <f t="shared" si="5"/>
        <v>440</v>
      </c>
      <c r="F43" s="75">
        <v>440</v>
      </c>
      <c r="G43" s="75">
        <v>0</v>
      </c>
      <c r="H43" s="82">
        <f t="shared" si="6"/>
        <v>701</v>
      </c>
      <c r="I43" s="75">
        <v>0</v>
      </c>
      <c r="J43" s="75">
        <v>701</v>
      </c>
      <c r="K43" s="75">
        <f t="shared" si="7"/>
        <v>51</v>
      </c>
      <c r="L43" s="75">
        <v>39</v>
      </c>
      <c r="M43" s="75">
        <v>12</v>
      </c>
      <c r="N43" s="75">
        <v>0</v>
      </c>
      <c r="O43" s="75">
        <v>39</v>
      </c>
      <c r="P43" s="75">
        <v>1524</v>
      </c>
      <c r="Q43" s="75">
        <v>109</v>
      </c>
      <c r="R43" s="77">
        <v>15</v>
      </c>
      <c r="S43" s="75">
        <v>39</v>
      </c>
      <c r="T43" s="75">
        <v>52</v>
      </c>
      <c r="U43" s="83" t="s">
        <v>90</v>
      </c>
    </row>
    <row r="44" spans="1:21" ht="12" customHeight="1">
      <c r="A44" s="79">
        <v>27</v>
      </c>
      <c r="B44" s="80" t="s">
        <v>91</v>
      </c>
      <c r="C44" s="81">
        <f t="shared" si="3"/>
        <v>169</v>
      </c>
      <c r="D44" s="82">
        <f t="shared" si="4"/>
        <v>163</v>
      </c>
      <c r="E44" s="82">
        <f t="shared" si="5"/>
        <v>53</v>
      </c>
      <c r="F44" s="75">
        <v>43</v>
      </c>
      <c r="G44" s="75">
        <v>10</v>
      </c>
      <c r="H44" s="82">
        <f t="shared" si="6"/>
        <v>21</v>
      </c>
      <c r="I44" s="75">
        <v>7</v>
      </c>
      <c r="J44" s="75">
        <v>14</v>
      </c>
      <c r="K44" s="75">
        <f t="shared" si="7"/>
        <v>77</v>
      </c>
      <c r="L44" s="75">
        <v>0</v>
      </c>
      <c r="M44" s="75">
        <v>77</v>
      </c>
      <c r="N44" s="87">
        <v>0</v>
      </c>
      <c r="O44" s="75">
        <v>12</v>
      </c>
      <c r="P44" s="88">
        <v>0</v>
      </c>
      <c r="Q44" s="88">
        <v>0</v>
      </c>
      <c r="R44" s="77">
        <v>6</v>
      </c>
      <c r="S44" s="75">
        <v>0</v>
      </c>
      <c r="T44" s="75">
        <v>0</v>
      </c>
      <c r="U44" s="83" t="s">
        <v>92</v>
      </c>
    </row>
    <row r="45" spans="1:21" s="64" customFormat="1" ht="12" customHeight="1">
      <c r="A45" s="68" t="s">
        <v>93</v>
      </c>
      <c r="B45" s="69"/>
      <c r="C45" s="89">
        <f>SUM(C46:C47)</f>
        <v>9914</v>
      </c>
      <c r="D45" s="60">
        <f>SUM(D46:D47)</f>
        <v>4886</v>
      </c>
      <c r="E45" s="60">
        <f aca="true" t="shared" si="13" ref="E45:T45">SUM(E46:E47)</f>
        <v>3543</v>
      </c>
      <c r="F45" s="60">
        <f t="shared" si="13"/>
        <v>3543</v>
      </c>
      <c r="G45" s="60">
        <f t="shared" si="13"/>
        <v>0</v>
      </c>
      <c r="H45" s="60">
        <f t="shared" si="13"/>
        <v>1029</v>
      </c>
      <c r="I45" s="60">
        <f t="shared" si="13"/>
        <v>0</v>
      </c>
      <c r="J45" s="60">
        <f t="shared" si="13"/>
        <v>1029</v>
      </c>
      <c r="K45" s="60">
        <f t="shared" si="13"/>
        <v>271</v>
      </c>
      <c r="L45" s="60">
        <f t="shared" si="13"/>
        <v>193</v>
      </c>
      <c r="M45" s="60">
        <f t="shared" si="13"/>
        <v>78</v>
      </c>
      <c r="N45" s="60">
        <f t="shared" si="13"/>
        <v>7</v>
      </c>
      <c r="O45" s="60">
        <f t="shared" si="13"/>
        <v>36</v>
      </c>
      <c r="P45" s="60">
        <f t="shared" si="13"/>
        <v>1516</v>
      </c>
      <c r="Q45" s="60">
        <f t="shared" si="13"/>
        <v>3500</v>
      </c>
      <c r="R45" s="60">
        <f t="shared" si="13"/>
        <v>12</v>
      </c>
      <c r="S45" s="89">
        <f t="shared" si="13"/>
        <v>119</v>
      </c>
      <c r="T45" s="60">
        <f t="shared" si="13"/>
        <v>86</v>
      </c>
      <c r="U45" s="63" t="s">
        <v>94</v>
      </c>
    </row>
    <row r="46" spans="1:21" ht="12" customHeight="1">
      <c r="A46" s="79">
        <v>28</v>
      </c>
      <c r="B46" s="80" t="s">
        <v>95</v>
      </c>
      <c r="C46" s="81">
        <f t="shared" si="3"/>
        <v>4814</v>
      </c>
      <c r="D46" s="82">
        <f t="shared" si="4"/>
        <v>3688</v>
      </c>
      <c r="E46" s="82">
        <f t="shared" si="5"/>
        <v>2808</v>
      </c>
      <c r="F46" s="75">
        <v>2808</v>
      </c>
      <c r="G46" s="75">
        <v>0</v>
      </c>
      <c r="H46" s="82">
        <f t="shared" si="6"/>
        <v>666</v>
      </c>
      <c r="I46" s="75">
        <v>0</v>
      </c>
      <c r="J46" s="75">
        <v>666</v>
      </c>
      <c r="K46" s="75">
        <f t="shared" si="7"/>
        <v>183</v>
      </c>
      <c r="L46" s="75">
        <v>127</v>
      </c>
      <c r="M46" s="75">
        <v>56</v>
      </c>
      <c r="N46" s="75">
        <v>0</v>
      </c>
      <c r="O46" s="75">
        <v>31</v>
      </c>
      <c r="P46" s="75">
        <v>718</v>
      </c>
      <c r="Q46" s="88">
        <v>396</v>
      </c>
      <c r="R46" s="77">
        <v>12</v>
      </c>
      <c r="S46" s="75">
        <v>74</v>
      </c>
      <c r="T46" s="75">
        <v>45</v>
      </c>
      <c r="U46" s="83" t="s">
        <v>96</v>
      </c>
    </row>
    <row r="47" spans="1:21" ht="12" customHeight="1">
      <c r="A47" s="79">
        <v>29</v>
      </c>
      <c r="B47" s="80" t="s">
        <v>97</v>
      </c>
      <c r="C47" s="81">
        <f t="shared" si="3"/>
        <v>5100</v>
      </c>
      <c r="D47" s="82">
        <f t="shared" si="4"/>
        <v>1198</v>
      </c>
      <c r="E47" s="82">
        <f t="shared" si="5"/>
        <v>735</v>
      </c>
      <c r="F47" s="75">
        <v>735</v>
      </c>
      <c r="G47" s="75">
        <v>0</v>
      </c>
      <c r="H47" s="82">
        <f t="shared" si="6"/>
        <v>363</v>
      </c>
      <c r="I47" s="75">
        <v>0</v>
      </c>
      <c r="J47" s="75">
        <v>363</v>
      </c>
      <c r="K47" s="75">
        <f t="shared" si="7"/>
        <v>88</v>
      </c>
      <c r="L47" s="75">
        <v>66</v>
      </c>
      <c r="M47" s="75">
        <v>22</v>
      </c>
      <c r="N47" s="75">
        <v>7</v>
      </c>
      <c r="O47" s="75">
        <v>5</v>
      </c>
      <c r="P47" s="75">
        <v>798</v>
      </c>
      <c r="Q47" s="88">
        <v>3104</v>
      </c>
      <c r="R47" s="77">
        <v>0</v>
      </c>
      <c r="S47" s="75">
        <v>45</v>
      </c>
      <c r="T47" s="75">
        <v>41</v>
      </c>
      <c r="U47" s="83" t="s">
        <v>98</v>
      </c>
    </row>
    <row r="48" spans="1:21" s="64" customFormat="1" ht="12" customHeight="1">
      <c r="A48" s="68" t="s">
        <v>99</v>
      </c>
      <c r="B48" s="69"/>
      <c r="C48" s="89">
        <f>SUM(C49:C51)</f>
        <v>2184</v>
      </c>
      <c r="D48" s="60">
        <f aca="true" t="shared" si="14" ref="D48:T48">SUM(D49:D51)</f>
        <v>2138</v>
      </c>
      <c r="E48" s="60">
        <f t="shared" si="14"/>
        <v>1705</v>
      </c>
      <c r="F48" s="60">
        <f t="shared" si="14"/>
        <v>1686</v>
      </c>
      <c r="G48" s="60">
        <f t="shared" si="14"/>
        <v>19</v>
      </c>
      <c r="H48" s="60">
        <f t="shared" si="14"/>
        <v>270</v>
      </c>
      <c r="I48" s="60">
        <f t="shared" si="14"/>
        <v>20</v>
      </c>
      <c r="J48" s="60">
        <f t="shared" si="14"/>
        <v>250</v>
      </c>
      <c r="K48" s="60">
        <f t="shared" si="14"/>
        <v>139</v>
      </c>
      <c r="L48" s="60">
        <f t="shared" si="14"/>
        <v>21</v>
      </c>
      <c r="M48" s="60">
        <f t="shared" si="14"/>
        <v>118</v>
      </c>
      <c r="N48" s="60">
        <f t="shared" si="14"/>
        <v>0</v>
      </c>
      <c r="O48" s="60">
        <f t="shared" si="14"/>
        <v>24</v>
      </c>
      <c r="P48" s="60">
        <f t="shared" si="14"/>
        <v>1</v>
      </c>
      <c r="Q48" s="60">
        <f t="shared" si="14"/>
        <v>0</v>
      </c>
      <c r="R48" s="60">
        <f t="shared" si="14"/>
        <v>45</v>
      </c>
      <c r="S48" s="89">
        <f t="shared" si="14"/>
        <v>50</v>
      </c>
      <c r="T48" s="67">
        <f t="shared" si="14"/>
        <v>43</v>
      </c>
      <c r="U48" s="63" t="s">
        <v>100</v>
      </c>
    </row>
    <row r="49" spans="1:21" ht="12" customHeight="1">
      <c r="A49" s="79">
        <v>30</v>
      </c>
      <c r="B49" s="80" t="s">
        <v>101</v>
      </c>
      <c r="C49" s="81">
        <f t="shared" si="3"/>
        <v>190</v>
      </c>
      <c r="D49" s="82">
        <f t="shared" si="4"/>
        <v>186</v>
      </c>
      <c r="E49" s="82">
        <f t="shared" si="5"/>
        <v>63</v>
      </c>
      <c r="F49" s="75">
        <v>63</v>
      </c>
      <c r="G49" s="75">
        <v>0</v>
      </c>
      <c r="H49" s="82">
        <f t="shared" si="6"/>
        <v>123</v>
      </c>
      <c r="I49" s="75">
        <v>7</v>
      </c>
      <c r="J49" s="75">
        <v>116</v>
      </c>
      <c r="K49" s="75">
        <f t="shared" si="7"/>
        <v>0</v>
      </c>
      <c r="L49" s="75">
        <v>0</v>
      </c>
      <c r="M49" s="75">
        <v>0</v>
      </c>
      <c r="N49" s="75">
        <v>0</v>
      </c>
      <c r="O49" s="75">
        <v>0</v>
      </c>
      <c r="P49" s="75">
        <v>1</v>
      </c>
      <c r="Q49" s="88">
        <v>0</v>
      </c>
      <c r="R49" s="77">
        <v>3</v>
      </c>
      <c r="S49" s="75">
        <v>1</v>
      </c>
      <c r="T49" s="75">
        <v>1</v>
      </c>
      <c r="U49" s="83" t="s">
        <v>102</v>
      </c>
    </row>
    <row r="50" spans="1:21" ht="12" customHeight="1">
      <c r="A50" s="79">
        <v>31</v>
      </c>
      <c r="B50" s="80" t="s">
        <v>103</v>
      </c>
      <c r="C50" s="81">
        <f t="shared" si="3"/>
        <v>1116</v>
      </c>
      <c r="D50" s="82">
        <f t="shared" si="4"/>
        <v>1081</v>
      </c>
      <c r="E50" s="82">
        <f t="shared" si="5"/>
        <v>837</v>
      </c>
      <c r="F50" s="82">
        <v>830</v>
      </c>
      <c r="G50" s="75">
        <v>7</v>
      </c>
      <c r="H50" s="82">
        <f t="shared" si="6"/>
        <v>89</v>
      </c>
      <c r="I50" s="75">
        <v>4</v>
      </c>
      <c r="J50" s="75">
        <v>85</v>
      </c>
      <c r="K50" s="75">
        <f t="shared" si="7"/>
        <v>133</v>
      </c>
      <c r="L50" s="75">
        <v>21</v>
      </c>
      <c r="M50" s="75">
        <v>112</v>
      </c>
      <c r="N50" s="75">
        <v>0</v>
      </c>
      <c r="O50" s="75">
        <v>22</v>
      </c>
      <c r="P50" s="75">
        <v>0</v>
      </c>
      <c r="Q50" s="88">
        <v>0</v>
      </c>
      <c r="R50" s="77">
        <v>35</v>
      </c>
      <c r="S50" s="75">
        <v>34</v>
      </c>
      <c r="T50" s="75">
        <v>26</v>
      </c>
      <c r="U50" s="83" t="s">
        <v>104</v>
      </c>
    </row>
    <row r="51" spans="1:21" ht="12" customHeight="1">
      <c r="A51" s="79">
        <v>32</v>
      </c>
      <c r="B51" s="80" t="s">
        <v>105</v>
      </c>
      <c r="C51" s="81">
        <f t="shared" si="3"/>
        <v>878</v>
      </c>
      <c r="D51" s="82">
        <f t="shared" si="4"/>
        <v>871</v>
      </c>
      <c r="E51" s="82">
        <f t="shared" si="5"/>
        <v>805</v>
      </c>
      <c r="F51" s="75">
        <v>793</v>
      </c>
      <c r="G51" s="75">
        <v>12</v>
      </c>
      <c r="H51" s="82">
        <f t="shared" si="6"/>
        <v>58</v>
      </c>
      <c r="I51" s="75">
        <v>9</v>
      </c>
      <c r="J51" s="75">
        <v>49</v>
      </c>
      <c r="K51" s="75">
        <f t="shared" si="7"/>
        <v>6</v>
      </c>
      <c r="L51" s="75">
        <v>0</v>
      </c>
      <c r="M51" s="75">
        <v>6</v>
      </c>
      <c r="N51" s="75">
        <v>0</v>
      </c>
      <c r="O51" s="75">
        <v>2</v>
      </c>
      <c r="P51" s="75">
        <v>0</v>
      </c>
      <c r="Q51" s="88">
        <v>0</v>
      </c>
      <c r="R51" s="77">
        <v>7</v>
      </c>
      <c r="S51" s="75">
        <v>15</v>
      </c>
      <c r="T51" s="75">
        <v>16</v>
      </c>
      <c r="U51" s="83" t="s">
        <v>106</v>
      </c>
    </row>
    <row r="52" spans="1:21" s="64" customFormat="1" ht="12" customHeight="1">
      <c r="A52" s="68" t="s">
        <v>107</v>
      </c>
      <c r="B52" s="69"/>
      <c r="C52" s="89">
        <f>SUM(C53:C54)</f>
        <v>2350</v>
      </c>
      <c r="D52" s="60">
        <f>SUM(D53:D54)</f>
        <v>2262</v>
      </c>
      <c r="E52" s="60">
        <f aca="true" t="shared" si="15" ref="E52:T52">SUM(E53:E54)</f>
        <v>1451</v>
      </c>
      <c r="F52" s="60">
        <f t="shared" si="15"/>
        <v>1433</v>
      </c>
      <c r="G52" s="60">
        <f t="shared" si="15"/>
        <v>18</v>
      </c>
      <c r="H52" s="60">
        <f t="shared" si="15"/>
        <v>572</v>
      </c>
      <c r="I52" s="60">
        <f t="shared" si="15"/>
        <v>5</v>
      </c>
      <c r="J52" s="60">
        <f t="shared" si="15"/>
        <v>567</v>
      </c>
      <c r="K52" s="60">
        <f t="shared" si="15"/>
        <v>193</v>
      </c>
      <c r="L52" s="60">
        <f t="shared" si="15"/>
        <v>105</v>
      </c>
      <c r="M52" s="60">
        <f t="shared" si="15"/>
        <v>88</v>
      </c>
      <c r="N52" s="60">
        <f t="shared" si="15"/>
        <v>0</v>
      </c>
      <c r="O52" s="60">
        <f t="shared" si="15"/>
        <v>46</v>
      </c>
      <c r="P52" s="60">
        <f t="shared" si="15"/>
        <v>29</v>
      </c>
      <c r="Q52" s="60">
        <f t="shared" si="15"/>
        <v>0</v>
      </c>
      <c r="R52" s="60">
        <f t="shared" si="15"/>
        <v>59</v>
      </c>
      <c r="S52" s="89">
        <f t="shared" si="15"/>
        <v>57</v>
      </c>
      <c r="T52" s="60">
        <f t="shared" si="15"/>
        <v>49</v>
      </c>
      <c r="U52" s="63" t="s">
        <v>108</v>
      </c>
    </row>
    <row r="53" spans="1:21" ht="12" customHeight="1">
      <c r="A53" s="79">
        <v>33</v>
      </c>
      <c r="B53" s="80" t="s">
        <v>109</v>
      </c>
      <c r="C53" s="81">
        <f t="shared" si="3"/>
        <v>674</v>
      </c>
      <c r="D53" s="82">
        <f t="shared" si="4"/>
        <v>668</v>
      </c>
      <c r="E53" s="82">
        <f t="shared" si="5"/>
        <v>445</v>
      </c>
      <c r="F53" s="75">
        <v>427</v>
      </c>
      <c r="G53" s="75">
        <v>18</v>
      </c>
      <c r="H53" s="82">
        <f t="shared" si="6"/>
        <v>140</v>
      </c>
      <c r="I53" s="75">
        <v>5</v>
      </c>
      <c r="J53" s="75">
        <v>135</v>
      </c>
      <c r="K53" s="75">
        <f t="shared" si="7"/>
        <v>66</v>
      </c>
      <c r="L53" s="75">
        <v>45</v>
      </c>
      <c r="M53" s="75">
        <v>21</v>
      </c>
      <c r="N53" s="87">
        <v>0</v>
      </c>
      <c r="O53" s="75">
        <v>17</v>
      </c>
      <c r="P53" s="88">
        <v>1</v>
      </c>
      <c r="Q53" s="88">
        <v>0</v>
      </c>
      <c r="R53" s="77">
        <v>5</v>
      </c>
      <c r="S53" s="75">
        <v>19</v>
      </c>
      <c r="T53" s="75">
        <v>11</v>
      </c>
      <c r="U53" s="83" t="s">
        <v>110</v>
      </c>
    </row>
    <row r="54" spans="1:21" ht="12" customHeight="1">
      <c r="A54" s="79">
        <v>34</v>
      </c>
      <c r="B54" s="80" t="s">
        <v>111</v>
      </c>
      <c r="C54" s="81">
        <f>D54+P54+Q54+R54</f>
        <v>1676</v>
      </c>
      <c r="D54" s="82">
        <f t="shared" si="4"/>
        <v>1594</v>
      </c>
      <c r="E54" s="82">
        <f t="shared" si="5"/>
        <v>1006</v>
      </c>
      <c r="F54" s="75">
        <v>1006</v>
      </c>
      <c r="G54" s="88">
        <v>0</v>
      </c>
      <c r="H54" s="82">
        <f t="shared" si="6"/>
        <v>432</v>
      </c>
      <c r="I54" s="75">
        <v>0</v>
      </c>
      <c r="J54" s="75">
        <v>432</v>
      </c>
      <c r="K54" s="75">
        <f t="shared" si="7"/>
        <v>127</v>
      </c>
      <c r="L54" s="75">
        <v>60</v>
      </c>
      <c r="M54" s="75">
        <v>67</v>
      </c>
      <c r="N54" s="87">
        <v>0</v>
      </c>
      <c r="O54" s="75">
        <v>29</v>
      </c>
      <c r="P54" s="88">
        <v>28</v>
      </c>
      <c r="Q54" s="88">
        <v>0</v>
      </c>
      <c r="R54" s="77">
        <v>54</v>
      </c>
      <c r="S54" s="75">
        <v>38</v>
      </c>
      <c r="T54" s="75">
        <v>38</v>
      </c>
      <c r="U54" s="83" t="s">
        <v>112</v>
      </c>
    </row>
    <row r="55" spans="1:21" s="64" customFormat="1" ht="12" customHeight="1">
      <c r="A55" s="68" t="s">
        <v>113</v>
      </c>
      <c r="B55" s="69"/>
      <c r="C55" s="61">
        <f>SUM(C56:C57)</f>
        <v>1647</v>
      </c>
      <c r="D55" s="61">
        <f>SUM(D56:D57)</f>
        <v>1579</v>
      </c>
      <c r="E55" s="61">
        <f aca="true" t="shared" si="16" ref="E55:T55">SUM(E56:E57)</f>
        <v>1196</v>
      </c>
      <c r="F55" s="61">
        <f t="shared" si="16"/>
        <v>1189</v>
      </c>
      <c r="G55" s="61">
        <f t="shared" si="16"/>
        <v>7</v>
      </c>
      <c r="H55" s="61">
        <f t="shared" si="16"/>
        <v>281</v>
      </c>
      <c r="I55" s="61">
        <f t="shared" si="16"/>
        <v>7</v>
      </c>
      <c r="J55" s="61">
        <f t="shared" si="16"/>
        <v>274</v>
      </c>
      <c r="K55" s="61">
        <f t="shared" si="16"/>
        <v>96</v>
      </c>
      <c r="L55" s="61">
        <f t="shared" si="16"/>
        <v>25</v>
      </c>
      <c r="M55" s="61">
        <f t="shared" si="16"/>
        <v>71</v>
      </c>
      <c r="N55" s="61">
        <f t="shared" si="16"/>
        <v>0</v>
      </c>
      <c r="O55" s="61">
        <f t="shared" si="16"/>
        <v>6</v>
      </c>
      <c r="P55" s="61">
        <f t="shared" si="16"/>
        <v>24</v>
      </c>
      <c r="Q55" s="61">
        <f t="shared" si="16"/>
        <v>0</v>
      </c>
      <c r="R55" s="61">
        <f t="shared" si="16"/>
        <v>44</v>
      </c>
      <c r="S55" s="89">
        <f t="shared" si="16"/>
        <v>31</v>
      </c>
      <c r="T55" s="61">
        <f t="shared" si="16"/>
        <v>40</v>
      </c>
      <c r="U55" s="63" t="s">
        <v>114</v>
      </c>
    </row>
    <row r="56" spans="1:21" ht="12" customHeight="1">
      <c r="A56" s="79" t="s">
        <v>115</v>
      </c>
      <c r="B56" s="90" t="s">
        <v>116</v>
      </c>
      <c r="C56" s="81">
        <f>D56+P56+Q56+R56</f>
        <v>769</v>
      </c>
      <c r="D56" s="82">
        <f t="shared" si="4"/>
        <v>729</v>
      </c>
      <c r="E56" s="82">
        <f t="shared" si="5"/>
        <v>472</v>
      </c>
      <c r="F56" s="75">
        <v>465</v>
      </c>
      <c r="G56" s="75">
        <v>7</v>
      </c>
      <c r="H56" s="82">
        <f t="shared" si="6"/>
        <v>179</v>
      </c>
      <c r="I56" s="76">
        <v>7</v>
      </c>
      <c r="J56" s="76">
        <v>172</v>
      </c>
      <c r="K56" s="75">
        <f t="shared" si="7"/>
        <v>74</v>
      </c>
      <c r="L56" s="76">
        <v>3</v>
      </c>
      <c r="M56" s="76">
        <v>71</v>
      </c>
      <c r="N56" s="76">
        <v>0</v>
      </c>
      <c r="O56" s="76">
        <v>4</v>
      </c>
      <c r="P56" s="76">
        <v>10</v>
      </c>
      <c r="Q56" s="88">
        <v>0</v>
      </c>
      <c r="R56" s="77">
        <v>30</v>
      </c>
      <c r="S56" s="76">
        <v>17</v>
      </c>
      <c r="T56" s="76">
        <v>28</v>
      </c>
      <c r="U56" s="83" t="s">
        <v>115</v>
      </c>
    </row>
    <row r="57" spans="1:21" ht="12" customHeight="1">
      <c r="A57" s="93" t="s">
        <v>117</v>
      </c>
      <c r="B57" s="94" t="s">
        <v>118</v>
      </c>
      <c r="C57" s="95">
        <f>D57+P57+Q57+R57</f>
        <v>878</v>
      </c>
      <c r="D57" s="96">
        <f t="shared" si="4"/>
        <v>850</v>
      </c>
      <c r="E57" s="96">
        <f t="shared" si="5"/>
        <v>724</v>
      </c>
      <c r="F57" s="96">
        <v>724</v>
      </c>
      <c r="G57" s="97">
        <v>0</v>
      </c>
      <c r="H57" s="96">
        <f t="shared" si="6"/>
        <v>102</v>
      </c>
      <c r="I57" s="97">
        <v>0</v>
      </c>
      <c r="J57" s="97">
        <v>102</v>
      </c>
      <c r="K57" s="97">
        <f t="shared" si="7"/>
        <v>22</v>
      </c>
      <c r="L57" s="97">
        <v>22</v>
      </c>
      <c r="M57" s="97">
        <v>0</v>
      </c>
      <c r="N57" s="97">
        <v>0</v>
      </c>
      <c r="O57" s="97">
        <v>2</v>
      </c>
      <c r="P57" s="97">
        <v>14</v>
      </c>
      <c r="Q57" s="98">
        <v>0</v>
      </c>
      <c r="R57" s="99">
        <v>14</v>
      </c>
      <c r="S57" s="97">
        <v>14</v>
      </c>
      <c r="T57" s="97">
        <v>12</v>
      </c>
      <c r="U57" s="100" t="s">
        <v>117</v>
      </c>
    </row>
    <row r="58" spans="1:21" ht="14.25" customHeight="1">
      <c r="A58" s="73" t="s">
        <v>119</v>
      </c>
      <c r="B58" s="72"/>
      <c r="C58" s="76"/>
      <c r="D58" s="76"/>
      <c r="E58" s="75"/>
      <c r="F58" s="75"/>
      <c r="G58" s="75"/>
      <c r="H58" s="75"/>
      <c r="I58" s="76"/>
      <c r="J58" s="76"/>
      <c r="K58" s="75"/>
      <c r="L58" s="76"/>
      <c r="M58" s="76"/>
      <c r="N58" s="76"/>
      <c r="O58" s="76"/>
      <c r="P58" s="76"/>
      <c r="Q58" s="76"/>
      <c r="R58" s="76"/>
      <c r="S58" s="76"/>
      <c r="T58" s="76"/>
      <c r="U58" s="101"/>
    </row>
    <row r="59" spans="1:21" ht="12" customHeight="1">
      <c r="A59" s="72"/>
      <c r="B59" s="73"/>
      <c r="C59" s="76"/>
      <c r="D59" s="76"/>
      <c r="E59" s="75"/>
      <c r="F59" s="75"/>
      <c r="G59" s="75"/>
      <c r="H59" s="75"/>
      <c r="I59" s="76"/>
      <c r="J59" s="76"/>
      <c r="K59" s="75"/>
      <c r="L59" s="76"/>
      <c r="M59" s="76"/>
      <c r="N59" s="76"/>
      <c r="O59" s="76"/>
      <c r="P59" s="76"/>
      <c r="Q59" s="76"/>
      <c r="R59" s="76"/>
      <c r="S59" s="76"/>
      <c r="T59" s="76"/>
      <c r="U59" s="101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2009-05-12T04:44:38Z</dcterms:created>
  <dcterms:modified xsi:type="dcterms:W3CDTF">2009-05-12T04:44:44Z</dcterms:modified>
  <cp:category/>
  <cp:version/>
  <cp:contentType/>
  <cp:contentStatus/>
</cp:coreProperties>
</file>