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4" sheetId="1" r:id="rId1"/>
  </sheets>
  <externalReferences>
    <externalReference r:id="rId4"/>
  </externalReferences>
  <definedNames>
    <definedName name="_xlnm.Print_Area" localSheetId="0">'214'!$A$1:$Q$95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<sst xmlns="http://schemas.openxmlformats.org/spreadsheetml/2006/main" count="226" uniqueCount="107">
  <si>
    <t xml:space="preserve">  214. 　 有　　　権　　　者　　　数　　　お　　　よ　　　び　　　投　　　票　　　率</t>
  </si>
  <si>
    <t>市　　町　　村</t>
  </si>
  <si>
    <t>参議院議員(地方区)(昭43.7.7)</t>
  </si>
  <si>
    <t>参議院議員(全国区)(昭43.7.7)</t>
  </si>
  <si>
    <t>衆 議 院</t>
  </si>
  <si>
    <t>議員(昭44.12.27)</t>
  </si>
  <si>
    <t>知        事    (昭46.4.11)</t>
  </si>
  <si>
    <t>県議会議員(昭46.4.11)</t>
  </si>
  <si>
    <t>標示番号</t>
  </si>
  <si>
    <t>当日の有権者数</t>
  </si>
  <si>
    <t>投  票  者  数</t>
  </si>
  <si>
    <t>投票率(%)</t>
  </si>
  <si>
    <t>投  票  者  数</t>
  </si>
  <si>
    <t>投票者数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</si>
  <si>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</si>
  <si>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</si>
  <si>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</si>
  <si>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</si>
  <si>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</si>
  <si>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</si>
  <si>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</si>
  <si>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</si>
  <si>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</si>
  <si>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</si>
  <si>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</si>
  <si>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</si>
  <si>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・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</si>
  <si>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</si>
  <si>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</si>
  <si>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</si>
  <si>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</si>
  <si>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</si>
  <si>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</si>
  <si>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</si>
  <si>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</si>
  <si>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</si>
  <si>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</si>
  <si>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</si>
  <si>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</si>
  <si>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</si>
  <si>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</si>
  <si>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</si>
  <si>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</si>
  <si>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</si>
  <si>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</si>
  <si>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</si>
  <si>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</si>
  <si>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</si>
  <si>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</si>
  <si>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</si>
  <si>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</si>
  <si>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</si>
  <si>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</si>
  <si>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</si>
  <si>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</si>
  <si>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</si>
  <si>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</si>
  <si>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</si>
  <si>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>　注　｢・｣は無投票(当選)地区。</t>
  </si>
  <si>
    <t>　有　　権　　者　　数　　お　　よ　  び　　投　　票    率　（続 き）</t>
  </si>
  <si>
    <t>議員(昭和51年12月５日)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</si>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</sst>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_ * #,##0.00_ ;_ * \-#,##0.00_ ;_ * &quot;-&quot;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7" fontId="23" fillId="0" borderId="10" xfId="0" applyNumberFormat="1" applyFont="1" applyBorder="1" applyAlignment="1" applyProtection="1">
      <alignment horizontal="centerContinuous"/>
      <protection locked="0"/>
    </xf>
    <xf numFmtId="49" fontId="23" fillId="0" borderId="1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7" fontId="23" fillId="0" borderId="0" xfId="0" applyNumberFormat="1" applyFont="1" applyBorder="1" applyAlignment="1" applyProtection="1">
      <alignment horizontal="center" vertical="center"/>
      <protection locked="0"/>
    </xf>
    <xf numFmtId="177" fontId="1" fillId="0" borderId="12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7" fontId="23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>
      <alignment horizontal="center" vertical="center" wrapText="1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distributed" vertical="top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horizontal="right" vertical="center"/>
      <protection locked="0"/>
    </xf>
    <xf numFmtId="177" fontId="23" fillId="0" borderId="20" xfId="0" applyNumberFormat="1" applyFont="1" applyBorder="1" applyAlignment="1" applyProtection="1">
      <alignment horizontal="right" vertic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distributed"/>
      <protection locked="0"/>
    </xf>
    <xf numFmtId="0" fontId="25" fillId="0" borderId="12" xfId="0" applyFont="1" applyBorder="1" applyAlignment="1">
      <alignment horizontal="distributed"/>
    </xf>
    <xf numFmtId="41" fontId="25" fillId="0" borderId="0" xfId="48" applyNumberFormat="1" applyFont="1" applyAlignment="1">
      <alignment/>
    </xf>
    <xf numFmtId="177" fontId="25" fillId="0" borderId="0" xfId="48" applyNumberFormat="1" applyFont="1" applyAlignment="1">
      <alignment horizontal="right"/>
    </xf>
    <xf numFmtId="177" fontId="25" fillId="0" borderId="0" xfId="48" applyNumberFormat="1" applyFont="1" applyAlignment="1">
      <alignment/>
    </xf>
    <xf numFmtId="49" fontId="25" fillId="0" borderId="13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7" fillId="0" borderId="12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5" fillId="0" borderId="0" xfId="0" applyFont="1" applyBorder="1" applyAlignment="1" applyProtection="1">
      <alignment horizontal="distributed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12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41" fontId="28" fillId="0" borderId="0" xfId="48" applyNumberFormat="1" applyFont="1" applyAlignment="1">
      <alignment/>
    </xf>
    <xf numFmtId="177" fontId="28" fillId="0" borderId="0" xfId="48" applyNumberFormat="1" applyFont="1" applyAlignment="1">
      <alignment horizontal="right"/>
    </xf>
    <xf numFmtId="177" fontId="28" fillId="0" borderId="0" xfId="48" applyNumberFormat="1" applyFont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177" fontId="22" fillId="0" borderId="0" xfId="48" applyNumberFormat="1" applyFont="1" applyAlignment="1" applyProtection="1">
      <alignment horizontal="right"/>
      <protection locked="0"/>
    </xf>
    <xf numFmtId="177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1" fontId="22" fillId="0" borderId="0" xfId="48" applyNumberFormat="1" applyFont="1" applyAlignment="1" applyProtection="1">
      <alignment horizontal="right"/>
      <protection locked="0"/>
    </xf>
    <xf numFmtId="41" fontId="25" fillId="0" borderId="0" xfId="48" applyNumberFormat="1" applyFont="1" applyAlignment="1" applyProtection="1">
      <alignment/>
      <protection/>
    </xf>
    <xf numFmtId="177" fontId="25" fillId="0" borderId="0" xfId="48" applyNumberFormat="1" applyFont="1" applyAlignment="1" applyProtection="1">
      <alignment horizontal="right"/>
      <protection/>
    </xf>
    <xf numFmtId="41" fontId="25" fillId="0" borderId="0" xfId="48" applyNumberFormat="1" applyFont="1" applyAlignment="1" applyProtection="1">
      <alignment horizontal="right"/>
      <protection locked="0"/>
    </xf>
    <xf numFmtId="177" fontId="25" fillId="0" borderId="0" xfId="48" applyNumberFormat="1" applyFont="1" applyAlignment="1" applyProtection="1">
      <alignment horizontal="right"/>
      <protection locked="0"/>
    </xf>
    <xf numFmtId="177" fontId="25" fillId="0" borderId="0" xfId="48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1" fontId="25" fillId="0" borderId="0" xfId="48" applyNumberFormat="1" applyFont="1" applyAlignment="1" applyProtection="1">
      <alignment horizontal="right"/>
      <protection/>
    </xf>
    <xf numFmtId="0" fontId="22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distributed"/>
      <protection locked="0"/>
    </xf>
    <xf numFmtId="41" fontId="22" fillId="0" borderId="15" xfId="48" applyNumberFormat="1" applyFont="1" applyBorder="1" applyAlignment="1" applyProtection="1">
      <alignment/>
      <protection locked="0"/>
    </xf>
    <xf numFmtId="177" fontId="22" fillId="0" borderId="15" xfId="48" applyNumberFormat="1" applyFont="1" applyBorder="1" applyAlignment="1" applyProtection="1">
      <alignment horizontal="right"/>
      <protection locked="0"/>
    </xf>
    <xf numFmtId="41" fontId="22" fillId="0" borderId="15" xfId="48" applyNumberFormat="1" applyFont="1" applyBorder="1" applyAlignment="1" applyProtection="1">
      <alignment horizontal="right"/>
      <protection locked="0"/>
    </xf>
    <xf numFmtId="41" fontId="22" fillId="0" borderId="15" xfId="48" applyNumberFormat="1" applyFont="1" applyBorder="1" applyAlignment="1">
      <alignment/>
    </xf>
    <xf numFmtId="177" fontId="22" fillId="0" borderId="15" xfId="0" applyNumberFormat="1" applyFont="1" applyBorder="1" applyAlignment="1">
      <alignment/>
    </xf>
    <xf numFmtId="177" fontId="22" fillId="0" borderId="15" xfId="48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 applyProtection="1">
      <alignment/>
      <protection locked="0"/>
    </xf>
    <xf numFmtId="2" fontId="22" fillId="0" borderId="21" xfId="48" applyNumberFormat="1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>
      <alignment/>
    </xf>
    <xf numFmtId="177" fontId="22" fillId="0" borderId="21" xfId="0" applyNumberFormat="1" applyFont="1" applyBorder="1" applyAlignment="1">
      <alignment/>
    </xf>
    <xf numFmtId="177" fontId="22" fillId="0" borderId="21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2" fontId="22" fillId="0" borderId="0" xfId="48" applyNumberFormat="1" applyFont="1" applyBorder="1" applyAlignment="1" applyProtection="1">
      <alignment horizontal="right"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41" fontId="22" fillId="0" borderId="0" xfId="48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7" fontId="22" fillId="0" borderId="0" xfId="48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176" fontId="29" fillId="0" borderId="0" xfId="0" applyNumberFormat="1" applyFont="1" applyAlignment="1" applyProtection="1">
      <alignment/>
      <protection locked="0"/>
    </xf>
    <xf numFmtId="177" fontId="29" fillId="0" borderId="0" xfId="0" applyNumberFormat="1" applyFont="1" applyAlignment="1" applyProtection="1">
      <alignment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0" fontId="29" fillId="0" borderId="0" xfId="0" applyFont="1" applyAlignment="1">
      <alignment/>
    </xf>
    <xf numFmtId="176" fontId="23" fillId="0" borderId="0" xfId="0" applyNumberFormat="1" applyFont="1" applyBorder="1" applyAlignment="1" applyProtection="1">
      <alignment horizontal="center" vertical="center" wrapText="1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41" fontId="25" fillId="0" borderId="0" xfId="48" applyNumberFormat="1" applyFont="1" applyFill="1" applyAlignment="1" applyProtection="1">
      <alignment horizontal="right"/>
      <protection/>
    </xf>
    <xf numFmtId="177" fontId="25" fillId="0" borderId="0" xfId="48" applyNumberFormat="1" applyFont="1" applyFill="1" applyAlignment="1" applyProtection="1">
      <alignment horizontal="right"/>
      <protection/>
    </xf>
    <xf numFmtId="178" fontId="25" fillId="0" borderId="0" xfId="48" applyNumberFormat="1" applyFont="1" applyAlignment="1" applyProtection="1">
      <alignment horizontal="right"/>
      <protection/>
    </xf>
    <xf numFmtId="178" fontId="22" fillId="0" borderId="0" xfId="48" applyNumberFormat="1" applyFont="1" applyAlignment="1" applyProtection="1">
      <alignment horizontal="right"/>
      <protection locked="0"/>
    </xf>
    <xf numFmtId="178" fontId="22" fillId="0" borderId="15" xfId="48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177" fontId="28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9&#20844;&#21209;&#21729;&#12362;&#12424;&#12403;&#36984;&#25369;21&#65297;-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"/>
      <sheetName val="211(2)"/>
      <sheetName val="211(3)"/>
      <sheetName val="211(4)"/>
      <sheetName val="211(5)"/>
      <sheetName val="212"/>
      <sheetName val="213"/>
      <sheetName val="2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6" customWidth="1"/>
    <col min="2" max="2" width="12.625" style="6" customWidth="1"/>
    <col min="3" max="3" width="12.00390625" style="6" customWidth="1"/>
    <col min="4" max="4" width="13.125" style="6" customWidth="1"/>
    <col min="5" max="5" width="10.75390625" style="6" customWidth="1"/>
    <col min="6" max="6" width="16.00390625" style="6" customWidth="1"/>
    <col min="7" max="7" width="10.875" style="6" customWidth="1"/>
    <col min="8" max="8" width="12.125" style="6" customWidth="1"/>
    <col min="9" max="9" width="12.375" style="6" customWidth="1"/>
    <col min="10" max="10" width="10.125" style="133" customWidth="1"/>
    <col min="11" max="12" width="11.875" style="6" customWidth="1"/>
    <col min="13" max="13" width="10.375" style="133" customWidth="1"/>
    <col min="14" max="15" width="11.875" style="6" customWidth="1"/>
    <col min="16" max="16" width="9.875" style="133" customWidth="1"/>
    <col min="17" max="17" width="4.625" style="134" customWidth="1"/>
    <col min="18" max="16384" width="9.00390625" style="6" customWidth="1"/>
  </cols>
  <sheetData>
    <row r="1" spans="1:18" ht="21">
      <c r="A1" s="1"/>
      <c r="B1" s="2"/>
      <c r="C1" s="2"/>
      <c r="D1" s="2"/>
      <c r="E1" s="3"/>
      <c r="F1" s="2"/>
      <c r="G1" s="2"/>
      <c r="H1" s="2"/>
      <c r="I1" s="2"/>
      <c r="J1" s="4"/>
      <c r="K1" s="2"/>
      <c r="L1" s="2"/>
      <c r="M1" s="4"/>
      <c r="N1" s="1"/>
      <c r="O1" s="1"/>
      <c r="P1" s="4"/>
      <c r="Q1" s="5"/>
      <c r="R1" s="1"/>
    </row>
    <row r="2" spans="1:18" ht="17.25">
      <c r="A2" s="1"/>
      <c r="B2" s="2"/>
      <c r="C2" s="2"/>
      <c r="D2" s="2"/>
      <c r="E2" s="7" t="s">
        <v>0</v>
      </c>
      <c r="G2" s="2"/>
      <c r="H2" s="2"/>
      <c r="I2" s="2"/>
      <c r="J2" s="4"/>
      <c r="K2" s="2"/>
      <c r="L2" s="2"/>
      <c r="M2" s="4"/>
      <c r="N2" s="1"/>
      <c r="O2" s="1"/>
      <c r="P2" s="4"/>
      <c r="Q2" s="5"/>
      <c r="R2" s="1"/>
    </row>
    <row r="3" spans="1:18" ht="14.25" thickBot="1">
      <c r="A3" s="1"/>
      <c r="B3" s="8"/>
      <c r="C3" s="2"/>
      <c r="D3" s="2"/>
      <c r="E3" s="2"/>
      <c r="F3" s="2"/>
      <c r="G3" s="2"/>
      <c r="H3" s="2"/>
      <c r="I3" s="2"/>
      <c r="J3" s="4"/>
      <c r="K3" s="2"/>
      <c r="L3" s="2"/>
      <c r="M3" s="4"/>
      <c r="N3" s="1"/>
      <c r="O3" s="1"/>
      <c r="P3" s="4"/>
      <c r="Q3" s="5"/>
      <c r="R3" s="1"/>
    </row>
    <row r="4" spans="1:18" ht="2.25" customHeight="1" thickTop="1">
      <c r="A4" s="9"/>
      <c r="B4" s="10"/>
      <c r="C4" s="11"/>
      <c r="D4" s="12"/>
      <c r="E4" s="12"/>
      <c r="F4" s="13"/>
      <c r="G4" s="12"/>
      <c r="H4" s="13"/>
      <c r="I4" s="12"/>
      <c r="J4" s="14"/>
      <c r="K4" s="13"/>
      <c r="L4" s="12"/>
      <c r="M4" s="14"/>
      <c r="N4" s="11"/>
      <c r="O4" s="12"/>
      <c r="P4" s="14"/>
      <c r="Q4" s="15"/>
      <c r="R4" s="1"/>
    </row>
    <row r="5" spans="1:18" ht="12" customHeight="1">
      <c r="A5" s="16" t="s">
        <v>1</v>
      </c>
      <c r="B5" s="17"/>
      <c r="C5" s="18" t="s">
        <v>2</v>
      </c>
      <c r="D5" s="19"/>
      <c r="E5" s="17"/>
      <c r="F5" s="18" t="s">
        <v>3</v>
      </c>
      <c r="G5" s="20"/>
      <c r="H5" s="18" t="s">
        <v>4</v>
      </c>
      <c r="I5" s="21" t="s">
        <v>5</v>
      </c>
      <c r="J5" s="22"/>
      <c r="K5" s="23" t="s">
        <v>6</v>
      </c>
      <c r="L5" s="24"/>
      <c r="M5" s="22"/>
      <c r="N5" s="23" t="s">
        <v>7</v>
      </c>
      <c r="O5" s="21"/>
      <c r="P5" s="25"/>
      <c r="Q5" s="26" t="s">
        <v>8</v>
      </c>
      <c r="R5" s="1"/>
    </row>
    <row r="6" spans="1:18" ht="12" customHeight="1">
      <c r="A6" s="19"/>
      <c r="B6" s="17"/>
      <c r="C6" s="27"/>
      <c r="D6" s="28"/>
      <c r="E6" s="29"/>
      <c r="F6" s="30"/>
      <c r="G6" s="31"/>
      <c r="H6" s="27"/>
      <c r="I6" s="32"/>
      <c r="J6" s="33"/>
      <c r="K6" s="34"/>
      <c r="L6" s="32"/>
      <c r="M6" s="33"/>
      <c r="N6" s="35"/>
      <c r="O6" s="36"/>
      <c r="P6" s="37"/>
      <c r="Q6" s="38"/>
      <c r="R6" s="1"/>
    </row>
    <row r="7" spans="1:48" ht="19.5" customHeight="1">
      <c r="A7" s="28"/>
      <c r="B7" s="29"/>
      <c r="C7" s="39" t="s">
        <v>9</v>
      </c>
      <c r="D7" s="39" t="s">
        <v>10</v>
      </c>
      <c r="E7" s="40" t="s">
        <v>11</v>
      </c>
      <c r="F7" s="39" t="s">
        <v>12</v>
      </c>
      <c r="G7" s="40" t="s">
        <v>11</v>
      </c>
      <c r="H7" s="40" t="s">
        <v>9</v>
      </c>
      <c r="I7" s="41" t="s">
        <v>13</v>
      </c>
      <c r="J7" s="42" t="s">
        <v>11</v>
      </c>
      <c r="K7" s="39" t="s">
        <v>9</v>
      </c>
      <c r="L7" s="39" t="s">
        <v>13</v>
      </c>
      <c r="M7" s="42" t="s">
        <v>11</v>
      </c>
      <c r="N7" s="39" t="s">
        <v>9</v>
      </c>
      <c r="O7" s="39" t="s">
        <v>13</v>
      </c>
      <c r="P7" s="42" t="s">
        <v>11</v>
      </c>
      <c r="Q7" s="43"/>
      <c r="R7" s="1"/>
      <c r="AV7" s="1"/>
    </row>
    <row r="8" spans="1:48" ht="13.5">
      <c r="A8" s="44"/>
      <c r="B8" s="45"/>
      <c r="C8" s="46"/>
      <c r="D8" s="47"/>
      <c r="E8" s="48"/>
      <c r="F8" s="46"/>
      <c r="G8" s="48"/>
      <c r="H8" s="46"/>
      <c r="I8" s="47"/>
      <c r="J8" s="49"/>
      <c r="K8" s="46"/>
      <c r="L8" s="47"/>
      <c r="M8" s="49"/>
      <c r="N8" s="46"/>
      <c r="O8" s="47"/>
      <c r="P8" s="50"/>
      <c r="Q8" s="51"/>
      <c r="R8" s="1"/>
      <c r="AV8" s="1"/>
    </row>
    <row r="9" spans="1:18" s="59" customFormat="1" ht="17.25" customHeight="1">
      <c r="A9" s="52" t="s">
        <v>14</v>
      </c>
      <c r="B9" s="53"/>
      <c r="C9" s="54">
        <f>C11+C13</f>
        <v>747503</v>
      </c>
      <c r="D9" s="54">
        <f>D11+D13</f>
        <v>562035</v>
      </c>
      <c r="E9" s="55">
        <v>75.19</v>
      </c>
      <c r="F9" s="54">
        <f>F11+F13</f>
        <v>562003</v>
      </c>
      <c r="G9" s="56">
        <v>75.18</v>
      </c>
      <c r="H9" s="54">
        <f>H11+H13</f>
        <v>792729</v>
      </c>
      <c r="I9" s="54">
        <f>I11+I13</f>
        <v>603998</v>
      </c>
      <c r="J9" s="56">
        <v>76.19</v>
      </c>
      <c r="K9" s="54">
        <f>K11+K13</f>
        <v>779256</v>
      </c>
      <c r="L9" s="54">
        <f>L11+L13</f>
        <v>586769</v>
      </c>
      <c r="M9" s="56">
        <v>75.3</v>
      </c>
      <c r="N9" s="54">
        <f>N11+N13</f>
        <v>545557</v>
      </c>
      <c r="O9" s="54">
        <f>O11+O13</f>
        <v>448291</v>
      </c>
      <c r="P9" s="56">
        <v>82.17</v>
      </c>
      <c r="Q9" s="57" t="s">
        <v>15</v>
      </c>
      <c r="R9" s="58"/>
    </row>
    <row r="10" spans="1:18" s="62" customFormat="1" ht="3" customHeight="1">
      <c r="A10" s="58"/>
      <c r="B10" s="60"/>
      <c r="C10" s="54"/>
      <c r="D10" s="54"/>
      <c r="E10" s="55"/>
      <c r="F10" s="54"/>
      <c r="G10" s="56"/>
      <c r="H10" s="54"/>
      <c r="I10" s="54"/>
      <c r="J10" s="56"/>
      <c r="K10" s="54"/>
      <c r="L10" s="54"/>
      <c r="M10" s="56"/>
      <c r="N10" s="54"/>
      <c r="O10" s="54"/>
      <c r="P10" s="56"/>
      <c r="Q10" s="57"/>
      <c r="R10" s="61"/>
    </row>
    <row r="11" spans="1:18" s="59" customFormat="1" ht="17.25" customHeight="1">
      <c r="A11" s="63" t="s">
        <v>16</v>
      </c>
      <c r="B11" s="53"/>
      <c r="C11" s="54">
        <f>SUM(C16:C26)</f>
        <v>472932</v>
      </c>
      <c r="D11" s="54">
        <f>SUM(D16:D26)</f>
        <v>353662</v>
      </c>
      <c r="E11" s="55">
        <v>74.78</v>
      </c>
      <c r="F11" s="54">
        <f>SUM(F16:F26)</f>
        <v>353640</v>
      </c>
      <c r="G11" s="56">
        <v>74.78</v>
      </c>
      <c r="H11" s="54">
        <f>SUM(H16:H26)</f>
        <v>513065</v>
      </c>
      <c r="I11" s="54">
        <v>376209</v>
      </c>
      <c r="J11" s="56">
        <v>73.33</v>
      </c>
      <c r="K11" s="54">
        <f>SUM(K16:K26)</f>
        <v>506724</v>
      </c>
      <c r="L11" s="54">
        <f>SUM(L16:L26)</f>
        <v>395132</v>
      </c>
      <c r="M11" s="56">
        <v>77.98</v>
      </c>
      <c r="N11" s="54">
        <v>440905</v>
      </c>
      <c r="O11" s="54">
        <f>SUM(O16:O26)</f>
        <v>361221</v>
      </c>
      <c r="P11" s="56">
        <v>81.93</v>
      </c>
      <c r="Q11" s="57" t="s">
        <v>17</v>
      </c>
      <c r="R11" s="58"/>
    </row>
    <row r="12" spans="1:18" s="62" customFormat="1" ht="3" customHeight="1">
      <c r="A12" s="64"/>
      <c r="B12" s="65"/>
      <c r="C12" s="54"/>
      <c r="D12" s="54"/>
      <c r="E12" s="55"/>
      <c r="F12" s="54"/>
      <c r="G12" s="56"/>
      <c r="H12" s="54"/>
      <c r="I12" s="54"/>
      <c r="J12" s="56"/>
      <c r="K12" s="54"/>
      <c r="L12" s="54"/>
      <c r="M12" s="56"/>
      <c r="N12" s="54"/>
      <c r="O12" s="54"/>
      <c r="P12" s="56"/>
      <c r="Q12" s="57"/>
      <c r="R12" s="61"/>
    </row>
    <row r="13" spans="1:18" s="59" customFormat="1" ht="17.25" customHeight="1">
      <c r="A13" s="63" t="s">
        <v>18</v>
      </c>
      <c r="B13" s="53"/>
      <c r="C13" s="54">
        <f>C27+C31+C37+C40+C45+C56+C65+C74+C78+C81+C87+C92</f>
        <v>274571</v>
      </c>
      <c r="D13" s="54">
        <f>D27+D31+D37+D40+D45+D56+D65+D74+D78+D81+D87+D92</f>
        <v>208373</v>
      </c>
      <c r="E13" s="55">
        <v>75.89</v>
      </c>
      <c r="F13" s="54">
        <f>F27+F31+F37+F40+F45+F56+F65+F74+F78+F81+F87+F92</f>
        <v>208363</v>
      </c>
      <c r="G13" s="56">
        <v>75.89</v>
      </c>
      <c r="H13" s="54">
        <f>SUM(H27,H31,H37,H40,H45,H56,H65,H74,H78,H81,H87,H92)</f>
        <v>279664</v>
      </c>
      <c r="I13" s="54">
        <f>SUM(I27,I31,I37,I40,I45,I56,I65,I74,I78,I81,I87,I92)</f>
        <v>227789</v>
      </c>
      <c r="J13" s="56">
        <v>81.45</v>
      </c>
      <c r="K13" s="54">
        <f>SUM(K27,K31,K37,K40,K45,K56,K65,K74,K78,K81,K87,K92)</f>
        <v>272532</v>
      </c>
      <c r="L13" s="54">
        <f>SUM(L27,L31,L37,L40,L45,L56,L65,L74,L78,L81,L87,L92)</f>
        <v>191637</v>
      </c>
      <c r="M13" s="56">
        <v>70.32</v>
      </c>
      <c r="N13" s="54">
        <v>104652</v>
      </c>
      <c r="O13" s="54">
        <f>SUM(O27,O31,O37,O40,O45,O56,O65,O74,O78,O81,O87,O92)</f>
        <v>87070</v>
      </c>
      <c r="P13" s="56">
        <v>83.2</v>
      </c>
      <c r="Q13" s="57" t="s">
        <v>19</v>
      </c>
      <c r="R13" s="58"/>
    </row>
    <row r="14" spans="1:18" s="62" customFormat="1" ht="13.5">
      <c r="A14" s="64"/>
      <c r="B14" s="65"/>
      <c r="C14" s="54"/>
      <c r="D14" s="54"/>
      <c r="E14" s="55"/>
      <c r="F14" s="54"/>
      <c r="G14" s="56"/>
      <c r="H14" s="54"/>
      <c r="I14" s="54"/>
      <c r="J14" s="56"/>
      <c r="K14" s="54"/>
      <c r="L14" s="54"/>
      <c r="M14" s="56"/>
      <c r="N14" s="54"/>
      <c r="O14" s="54"/>
      <c r="P14" s="56"/>
      <c r="Q14" s="57"/>
      <c r="R14" s="61"/>
    </row>
    <row r="15" spans="1:18" ht="3.75" customHeight="1">
      <c r="A15" s="66"/>
      <c r="B15" s="67"/>
      <c r="C15" s="68"/>
      <c r="D15" s="68"/>
      <c r="E15" s="69"/>
      <c r="F15" s="68"/>
      <c r="G15" s="70"/>
      <c r="H15" s="68"/>
      <c r="I15" s="68"/>
      <c r="J15" s="70"/>
      <c r="K15" s="68"/>
      <c r="L15" s="68"/>
      <c r="M15" s="70"/>
      <c r="N15" s="68"/>
      <c r="O15" s="68"/>
      <c r="P15" s="70"/>
      <c r="Q15" s="71"/>
      <c r="R15" s="1"/>
    </row>
    <row r="16" spans="1:18" s="79" customFormat="1" ht="19.5" customHeight="1">
      <c r="A16" s="72">
        <v>1</v>
      </c>
      <c r="B16" s="73" t="s">
        <v>20</v>
      </c>
      <c r="C16" s="74">
        <v>147051</v>
      </c>
      <c r="D16" s="74">
        <v>110493</v>
      </c>
      <c r="E16" s="75">
        <v>75.14</v>
      </c>
      <c r="F16" s="74">
        <v>110483</v>
      </c>
      <c r="G16" s="76">
        <v>75.13</v>
      </c>
      <c r="H16" s="77">
        <v>163064</v>
      </c>
      <c r="I16" s="77">
        <v>119358</v>
      </c>
      <c r="J16" s="78">
        <v>73.2</v>
      </c>
      <c r="K16" s="74">
        <v>172132</v>
      </c>
      <c r="L16" s="74">
        <v>136958</v>
      </c>
      <c r="M16" s="76">
        <v>79.57</v>
      </c>
      <c r="N16" s="74">
        <v>172132</v>
      </c>
      <c r="O16" s="74">
        <v>136927</v>
      </c>
      <c r="P16" s="76">
        <v>79.55</v>
      </c>
      <c r="Q16" s="71">
        <v>1</v>
      </c>
      <c r="R16" s="66"/>
    </row>
    <row r="17" spans="1:18" s="79" customFormat="1" ht="19.5" customHeight="1">
      <c r="A17" s="72">
        <f aca="true" t="shared" si="0" ref="A17:A26">A16+1</f>
        <v>2</v>
      </c>
      <c r="B17" s="73" t="s">
        <v>21</v>
      </c>
      <c r="C17" s="74">
        <v>80868</v>
      </c>
      <c r="D17" s="74">
        <v>60220</v>
      </c>
      <c r="E17" s="75">
        <v>74.47</v>
      </c>
      <c r="F17" s="74">
        <v>60219</v>
      </c>
      <c r="G17" s="76">
        <v>74.47</v>
      </c>
      <c r="H17" s="77">
        <v>94858</v>
      </c>
      <c r="I17" s="77">
        <v>57296</v>
      </c>
      <c r="J17" s="78">
        <v>60.4</v>
      </c>
      <c r="K17" s="74">
        <v>84063</v>
      </c>
      <c r="L17" s="74">
        <v>68336</v>
      </c>
      <c r="M17" s="76">
        <v>81.29</v>
      </c>
      <c r="N17" s="74">
        <v>84063</v>
      </c>
      <c r="O17" s="74">
        <v>68334</v>
      </c>
      <c r="P17" s="76">
        <v>81.29</v>
      </c>
      <c r="Q17" s="71">
        <f aca="true" t="shared" si="1" ref="Q17:Q26">Q16+1</f>
        <v>2</v>
      </c>
      <c r="R17" s="66"/>
    </row>
    <row r="18" spans="1:18" s="79" customFormat="1" ht="19.5" customHeight="1">
      <c r="A18" s="72">
        <f t="shared" si="0"/>
        <v>3</v>
      </c>
      <c r="B18" s="73" t="s">
        <v>22</v>
      </c>
      <c r="C18" s="74">
        <v>37857</v>
      </c>
      <c r="D18" s="74">
        <v>26730</v>
      </c>
      <c r="E18" s="75">
        <v>70.61</v>
      </c>
      <c r="F18" s="74">
        <v>26729</v>
      </c>
      <c r="G18" s="76">
        <v>70.61</v>
      </c>
      <c r="H18" s="77">
        <v>38650</v>
      </c>
      <c r="I18" s="77">
        <v>28870</v>
      </c>
      <c r="J18" s="78">
        <v>74.7</v>
      </c>
      <c r="K18" s="74">
        <v>38043</v>
      </c>
      <c r="L18" s="74">
        <v>30968</v>
      </c>
      <c r="M18" s="76">
        <v>81.4</v>
      </c>
      <c r="N18" s="74">
        <v>38043</v>
      </c>
      <c r="O18" s="74">
        <v>30960</v>
      </c>
      <c r="P18" s="76">
        <v>81.38</v>
      </c>
      <c r="Q18" s="71">
        <f t="shared" si="1"/>
        <v>3</v>
      </c>
      <c r="R18" s="66"/>
    </row>
    <row r="19" spans="1:18" s="79" customFormat="1" ht="19.5" customHeight="1">
      <c r="A19" s="72">
        <f t="shared" si="0"/>
        <v>4</v>
      </c>
      <c r="B19" s="73" t="s">
        <v>23</v>
      </c>
      <c r="C19" s="74">
        <v>40691</v>
      </c>
      <c r="D19" s="74">
        <v>33040</v>
      </c>
      <c r="E19" s="75">
        <v>81.2</v>
      </c>
      <c r="F19" s="80">
        <v>33034</v>
      </c>
      <c r="G19" s="75">
        <v>81.18</v>
      </c>
      <c r="H19" s="77">
        <v>42940</v>
      </c>
      <c r="I19" s="77">
        <v>35441</v>
      </c>
      <c r="J19" s="78">
        <v>82.54</v>
      </c>
      <c r="K19" s="74">
        <v>42911</v>
      </c>
      <c r="L19" s="74">
        <v>34720</v>
      </c>
      <c r="M19" s="76">
        <v>80.91</v>
      </c>
      <c r="N19" s="80">
        <v>42911</v>
      </c>
      <c r="O19" s="80">
        <v>34716</v>
      </c>
      <c r="P19" s="75">
        <v>80.9</v>
      </c>
      <c r="Q19" s="71">
        <f t="shared" si="1"/>
        <v>4</v>
      </c>
      <c r="R19" s="66"/>
    </row>
    <row r="20" spans="1:18" s="79" customFormat="1" ht="19.5" customHeight="1">
      <c r="A20" s="72">
        <f t="shared" si="0"/>
        <v>5</v>
      </c>
      <c r="B20" s="73" t="s">
        <v>24</v>
      </c>
      <c r="C20" s="74">
        <v>32925</v>
      </c>
      <c r="D20" s="74">
        <v>25522</v>
      </c>
      <c r="E20" s="75">
        <v>77.52</v>
      </c>
      <c r="F20" s="74">
        <v>25520</v>
      </c>
      <c r="G20" s="76">
        <v>77.51</v>
      </c>
      <c r="H20" s="77">
        <v>34366</v>
      </c>
      <c r="I20" s="77">
        <v>26588</v>
      </c>
      <c r="J20" s="78">
        <v>77.37</v>
      </c>
      <c r="K20" s="74">
        <v>34069</v>
      </c>
      <c r="L20" s="74">
        <v>28987</v>
      </c>
      <c r="M20" s="76">
        <v>85.08</v>
      </c>
      <c r="N20" s="74">
        <v>34069</v>
      </c>
      <c r="O20" s="74">
        <v>28986</v>
      </c>
      <c r="P20" s="76">
        <v>85.08</v>
      </c>
      <c r="Q20" s="71">
        <f t="shared" si="1"/>
        <v>5</v>
      </c>
      <c r="R20" s="66"/>
    </row>
    <row r="21" spans="1:18" s="79" customFormat="1" ht="19.5" customHeight="1">
      <c r="A21" s="72">
        <f t="shared" si="0"/>
        <v>6</v>
      </c>
      <c r="B21" s="73" t="s">
        <v>25</v>
      </c>
      <c r="C21" s="74">
        <v>26370</v>
      </c>
      <c r="D21" s="74">
        <v>20177</v>
      </c>
      <c r="E21" s="75">
        <v>76.51</v>
      </c>
      <c r="F21" s="74">
        <v>20177</v>
      </c>
      <c r="G21" s="76">
        <v>76.51</v>
      </c>
      <c r="H21" s="77">
        <v>28169</v>
      </c>
      <c r="I21" s="77">
        <v>22216</v>
      </c>
      <c r="J21" s="78">
        <v>78.87</v>
      </c>
      <c r="K21" s="74">
        <v>27285</v>
      </c>
      <c r="L21" s="74">
        <v>12999</v>
      </c>
      <c r="M21" s="76">
        <v>47.64</v>
      </c>
      <c r="N21" s="74">
        <v>27285</v>
      </c>
      <c r="O21" s="80" t="s">
        <v>26</v>
      </c>
      <c r="P21" s="80" t="s">
        <v>26</v>
      </c>
      <c r="Q21" s="71">
        <f t="shared" si="1"/>
        <v>6</v>
      </c>
      <c r="R21" s="66"/>
    </row>
    <row r="22" spans="1:18" s="79" customFormat="1" ht="19.5" customHeight="1">
      <c r="A22" s="72">
        <f t="shared" si="0"/>
        <v>7</v>
      </c>
      <c r="B22" s="73" t="s">
        <v>27</v>
      </c>
      <c r="C22" s="74">
        <v>22150</v>
      </c>
      <c r="D22" s="74">
        <v>17049</v>
      </c>
      <c r="E22" s="75">
        <v>76.97</v>
      </c>
      <c r="F22" s="80">
        <v>17048</v>
      </c>
      <c r="G22" s="75">
        <v>76.97</v>
      </c>
      <c r="H22" s="77">
        <v>23223</v>
      </c>
      <c r="I22" s="77">
        <v>18330</v>
      </c>
      <c r="J22" s="78">
        <v>78.93</v>
      </c>
      <c r="K22" s="74">
        <v>22558</v>
      </c>
      <c r="L22" s="74">
        <v>12654</v>
      </c>
      <c r="M22" s="76">
        <v>56.1</v>
      </c>
      <c r="N22" s="80">
        <v>22558</v>
      </c>
      <c r="O22" s="80" t="s">
        <v>26</v>
      </c>
      <c r="P22" s="80" t="s">
        <v>26</v>
      </c>
      <c r="Q22" s="71">
        <f t="shared" si="1"/>
        <v>7</v>
      </c>
      <c r="R22" s="66"/>
    </row>
    <row r="23" spans="1:18" s="79" customFormat="1" ht="19.5" customHeight="1">
      <c r="A23" s="72">
        <f t="shared" si="0"/>
        <v>8</v>
      </c>
      <c r="B23" s="73" t="s">
        <v>28</v>
      </c>
      <c r="C23" s="74">
        <v>18186</v>
      </c>
      <c r="D23" s="74">
        <v>13198</v>
      </c>
      <c r="E23" s="75">
        <v>72.57</v>
      </c>
      <c r="F23" s="74">
        <v>13198</v>
      </c>
      <c r="G23" s="76">
        <v>72.57</v>
      </c>
      <c r="H23" s="77">
        <v>18934</v>
      </c>
      <c r="I23" s="77">
        <v>14872</v>
      </c>
      <c r="J23" s="78">
        <v>78.55</v>
      </c>
      <c r="K23" s="74">
        <v>18268</v>
      </c>
      <c r="L23" s="74">
        <v>15249</v>
      </c>
      <c r="M23" s="76">
        <v>83.47</v>
      </c>
      <c r="N23" s="74">
        <v>18268</v>
      </c>
      <c r="O23" s="74">
        <v>15249</v>
      </c>
      <c r="P23" s="76">
        <v>83.47</v>
      </c>
      <c r="Q23" s="71">
        <f t="shared" si="1"/>
        <v>8</v>
      </c>
      <c r="R23" s="66"/>
    </row>
    <row r="24" spans="1:18" s="79" customFormat="1" ht="19.5" customHeight="1">
      <c r="A24" s="72">
        <f t="shared" si="0"/>
        <v>9</v>
      </c>
      <c r="B24" s="73" t="s">
        <v>29</v>
      </c>
      <c r="C24" s="74">
        <v>15483</v>
      </c>
      <c r="D24" s="74">
        <v>11412</v>
      </c>
      <c r="E24" s="75">
        <v>73.71</v>
      </c>
      <c r="F24" s="80">
        <v>11411</v>
      </c>
      <c r="G24" s="75">
        <v>73.7</v>
      </c>
      <c r="H24" s="77">
        <v>16324</v>
      </c>
      <c r="I24" s="77">
        <v>12694</v>
      </c>
      <c r="J24" s="78">
        <v>77.76</v>
      </c>
      <c r="K24" s="74">
        <v>15777</v>
      </c>
      <c r="L24" s="74">
        <v>14166</v>
      </c>
      <c r="M24" s="76">
        <v>89.79</v>
      </c>
      <c r="N24" s="80">
        <v>15777</v>
      </c>
      <c r="O24" s="80">
        <v>14165</v>
      </c>
      <c r="P24" s="76">
        <v>89.78</v>
      </c>
      <c r="Q24" s="71">
        <f t="shared" si="1"/>
        <v>9</v>
      </c>
      <c r="R24" s="66"/>
    </row>
    <row r="25" spans="1:18" s="79" customFormat="1" ht="19.5" customHeight="1">
      <c r="A25" s="66">
        <f t="shared" si="0"/>
        <v>10</v>
      </c>
      <c r="B25" s="73" t="s">
        <v>30</v>
      </c>
      <c r="C25" s="74">
        <v>16118</v>
      </c>
      <c r="D25" s="74">
        <v>11399</v>
      </c>
      <c r="E25" s="75">
        <v>70.72</v>
      </c>
      <c r="F25" s="74">
        <v>11399</v>
      </c>
      <c r="G25" s="76">
        <v>70.72</v>
      </c>
      <c r="H25" s="77">
        <v>16490</v>
      </c>
      <c r="I25" s="77">
        <v>12316</v>
      </c>
      <c r="J25" s="78">
        <v>74.69</v>
      </c>
      <c r="K25" s="74">
        <v>15976</v>
      </c>
      <c r="L25" s="74">
        <v>8211</v>
      </c>
      <c r="M25" s="76">
        <v>51.4</v>
      </c>
      <c r="N25" s="74">
        <v>15976</v>
      </c>
      <c r="O25" s="80" t="s">
        <v>26</v>
      </c>
      <c r="P25" s="80" t="s">
        <v>26</v>
      </c>
      <c r="Q25" s="71">
        <f t="shared" si="1"/>
        <v>10</v>
      </c>
      <c r="R25" s="66"/>
    </row>
    <row r="26" spans="1:18" s="79" customFormat="1" ht="19.5" customHeight="1">
      <c r="A26" s="66">
        <f t="shared" si="0"/>
        <v>11</v>
      </c>
      <c r="B26" s="73" t="s">
        <v>31</v>
      </c>
      <c r="C26" s="74">
        <v>35233</v>
      </c>
      <c r="D26" s="74">
        <v>24422</v>
      </c>
      <c r="E26" s="75">
        <v>69.32</v>
      </c>
      <c r="F26" s="74">
        <v>24422</v>
      </c>
      <c r="G26" s="76">
        <v>69.32</v>
      </c>
      <c r="H26" s="77">
        <v>36047</v>
      </c>
      <c r="I26" s="77">
        <v>28227</v>
      </c>
      <c r="J26" s="78">
        <v>78.31</v>
      </c>
      <c r="K26" s="74">
        <v>35642</v>
      </c>
      <c r="L26" s="74">
        <v>31884</v>
      </c>
      <c r="M26" s="76">
        <v>89.46</v>
      </c>
      <c r="N26" s="74">
        <v>35642</v>
      </c>
      <c r="O26" s="74">
        <v>31884</v>
      </c>
      <c r="P26" s="76">
        <v>89.46</v>
      </c>
      <c r="Q26" s="71">
        <f t="shared" si="1"/>
        <v>11</v>
      </c>
      <c r="R26" s="66"/>
    </row>
    <row r="27" spans="1:18" s="86" customFormat="1" ht="21" customHeight="1">
      <c r="A27" s="52" t="s">
        <v>32</v>
      </c>
      <c r="B27" s="53"/>
      <c r="C27" s="81">
        <f>SUM(C28:C30)</f>
        <v>9914</v>
      </c>
      <c r="D27" s="81">
        <f>SUM(D28:D30)</f>
        <v>8079</v>
      </c>
      <c r="E27" s="82">
        <v>81.49</v>
      </c>
      <c r="F27" s="83">
        <f>SUM(F28:F30)</f>
        <v>8079</v>
      </c>
      <c r="G27" s="84">
        <v>81.49</v>
      </c>
      <c r="H27" s="81">
        <f>SUM(H28:H30)</f>
        <v>9914</v>
      </c>
      <c r="I27" s="81">
        <f>SUM(I28:I30)</f>
        <v>8329</v>
      </c>
      <c r="J27" s="85">
        <v>84.01</v>
      </c>
      <c r="K27" s="81">
        <f>SUM(K28:K30)</f>
        <v>9642</v>
      </c>
      <c r="L27" s="81">
        <f>SUM(L28:L30)</f>
        <v>6414</v>
      </c>
      <c r="M27" s="85">
        <v>66.52</v>
      </c>
      <c r="N27" s="81">
        <f>SUM(N28:N30)</f>
        <v>9642</v>
      </c>
      <c r="O27" s="83" t="s">
        <v>26</v>
      </c>
      <c r="P27" s="83" t="s">
        <v>26</v>
      </c>
      <c r="Q27" s="57" t="s">
        <v>33</v>
      </c>
      <c r="R27" s="58"/>
    </row>
    <row r="28" spans="1:18" s="79" customFormat="1" ht="19.5" customHeight="1">
      <c r="A28" s="66">
        <v>12</v>
      </c>
      <c r="B28" s="73" t="s">
        <v>34</v>
      </c>
      <c r="C28" s="74">
        <v>2196</v>
      </c>
      <c r="D28" s="74">
        <v>1712</v>
      </c>
      <c r="E28" s="75">
        <v>77.96</v>
      </c>
      <c r="F28" s="80">
        <v>1712</v>
      </c>
      <c r="G28" s="75">
        <v>77.96</v>
      </c>
      <c r="H28" s="77">
        <v>2219</v>
      </c>
      <c r="I28" s="77">
        <v>1867</v>
      </c>
      <c r="J28" s="78">
        <v>84.14</v>
      </c>
      <c r="K28" s="74">
        <v>2086</v>
      </c>
      <c r="L28" s="74">
        <v>1431</v>
      </c>
      <c r="M28" s="76">
        <v>68.6</v>
      </c>
      <c r="N28" s="80">
        <v>2086</v>
      </c>
      <c r="O28" s="80" t="s">
        <v>26</v>
      </c>
      <c r="P28" s="80" t="s">
        <v>26</v>
      </c>
      <c r="Q28" s="71">
        <v>12</v>
      </c>
      <c r="R28" s="66"/>
    </row>
    <row r="29" spans="1:18" s="79" customFormat="1" ht="19.5" customHeight="1">
      <c r="A29" s="66">
        <f>A28+1</f>
        <v>13</v>
      </c>
      <c r="B29" s="73" t="s">
        <v>35</v>
      </c>
      <c r="C29" s="74">
        <v>3948</v>
      </c>
      <c r="D29" s="74">
        <v>3253</v>
      </c>
      <c r="E29" s="75">
        <v>82.4</v>
      </c>
      <c r="F29" s="80">
        <v>3253</v>
      </c>
      <c r="G29" s="75">
        <v>82.4</v>
      </c>
      <c r="H29" s="77">
        <v>3936</v>
      </c>
      <c r="I29" s="77">
        <v>3239</v>
      </c>
      <c r="J29" s="78">
        <v>82.29</v>
      </c>
      <c r="K29" s="74">
        <v>3919</v>
      </c>
      <c r="L29" s="74">
        <v>2619</v>
      </c>
      <c r="M29" s="76">
        <v>66.83</v>
      </c>
      <c r="N29" s="80">
        <v>3919</v>
      </c>
      <c r="O29" s="80" t="s">
        <v>26</v>
      </c>
      <c r="P29" s="80" t="s">
        <v>26</v>
      </c>
      <c r="Q29" s="71">
        <f>Q28+1</f>
        <v>13</v>
      </c>
      <c r="R29" s="66"/>
    </row>
    <row r="30" spans="1:18" s="79" customFormat="1" ht="19.5" customHeight="1">
      <c r="A30" s="66">
        <f>A29+1</f>
        <v>14</v>
      </c>
      <c r="B30" s="73" t="s">
        <v>36</v>
      </c>
      <c r="C30" s="74">
        <v>3770</v>
      </c>
      <c r="D30" s="74">
        <v>3114</v>
      </c>
      <c r="E30" s="75">
        <v>82.6</v>
      </c>
      <c r="F30" s="80">
        <v>3114</v>
      </c>
      <c r="G30" s="75">
        <v>82.6</v>
      </c>
      <c r="H30" s="77">
        <v>3759</v>
      </c>
      <c r="I30" s="77">
        <v>3223</v>
      </c>
      <c r="J30" s="78">
        <v>85.74</v>
      </c>
      <c r="K30" s="74">
        <v>3637</v>
      </c>
      <c r="L30" s="74">
        <v>2364</v>
      </c>
      <c r="M30" s="76">
        <v>65</v>
      </c>
      <c r="N30" s="80">
        <v>3637</v>
      </c>
      <c r="O30" s="80" t="s">
        <v>26</v>
      </c>
      <c r="P30" s="80" t="s">
        <v>26</v>
      </c>
      <c r="Q30" s="71">
        <f>Q29+1</f>
        <v>14</v>
      </c>
      <c r="R30" s="66"/>
    </row>
    <row r="31" spans="1:18" s="86" customFormat="1" ht="21" customHeight="1">
      <c r="A31" s="52" t="s">
        <v>37</v>
      </c>
      <c r="B31" s="53"/>
      <c r="C31" s="81">
        <f>SUM(C32:C36)</f>
        <v>34534</v>
      </c>
      <c r="D31" s="81">
        <f>SUM(D32:D36)</f>
        <v>26286</v>
      </c>
      <c r="E31" s="82">
        <v>76.12</v>
      </c>
      <c r="F31" s="87">
        <f>SUM(F32:F36)</f>
        <v>26285</v>
      </c>
      <c r="G31" s="82">
        <v>76.11</v>
      </c>
      <c r="H31" s="81">
        <f>SUM(H32:H36)</f>
        <v>34801</v>
      </c>
      <c r="I31" s="81">
        <f>SUM(I32:I36)</f>
        <v>29443</v>
      </c>
      <c r="J31" s="85">
        <v>84.6</v>
      </c>
      <c r="K31" s="81">
        <f>SUM(K32:K36)</f>
        <v>34052</v>
      </c>
      <c r="L31" s="81">
        <f>SUM(L32:L36)</f>
        <v>20532</v>
      </c>
      <c r="M31" s="85">
        <v>60.3</v>
      </c>
      <c r="N31" s="81">
        <f>SUM(N32:N36)</f>
        <v>34052</v>
      </c>
      <c r="O31" s="83" t="s">
        <v>26</v>
      </c>
      <c r="P31" s="83" t="s">
        <v>26</v>
      </c>
      <c r="Q31" s="57" t="s">
        <v>38</v>
      </c>
      <c r="R31" s="58"/>
    </row>
    <row r="32" spans="1:18" s="79" customFormat="1" ht="19.5" customHeight="1">
      <c r="A32" s="66">
        <v>15</v>
      </c>
      <c r="B32" s="73" t="s">
        <v>39</v>
      </c>
      <c r="C32" s="74">
        <v>5972</v>
      </c>
      <c r="D32" s="74">
        <v>4629</v>
      </c>
      <c r="E32" s="75">
        <v>77.51</v>
      </c>
      <c r="F32" s="74">
        <v>4628</v>
      </c>
      <c r="G32" s="76">
        <v>77.49</v>
      </c>
      <c r="H32" s="77">
        <v>5991</v>
      </c>
      <c r="I32" s="77">
        <v>5216</v>
      </c>
      <c r="J32" s="78">
        <v>87.06</v>
      </c>
      <c r="K32" s="74">
        <v>5833</v>
      </c>
      <c r="L32" s="74">
        <v>3763</v>
      </c>
      <c r="M32" s="76">
        <v>64.51</v>
      </c>
      <c r="N32" s="74">
        <v>5833</v>
      </c>
      <c r="O32" s="80" t="s">
        <v>26</v>
      </c>
      <c r="P32" s="80" t="s">
        <v>26</v>
      </c>
      <c r="Q32" s="71">
        <v>15</v>
      </c>
      <c r="R32" s="66"/>
    </row>
    <row r="33" spans="1:18" s="79" customFormat="1" ht="19.5" customHeight="1">
      <c r="A33" s="66">
        <f>A32+1</f>
        <v>16</v>
      </c>
      <c r="B33" s="73" t="s">
        <v>40</v>
      </c>
      <c r="C33" s="74">
        <v>2236</v>
      </c>
      <c r="D33" s="74">
        <v>1945</v>
      </c>
      <c r="E33" s="75">
        <v>86.99</v>
      </c>
      <c r="F33" s="74">
        <v>1945</v>
      </c>
      <c r="G33" s="76">
        <v>86.99</v>
      </c>
      <c r="H33" s="77">
        <v>2245</v>
      </c>
      <c r="I33" s="77">
        <v>2191</v>
      </c>
      <c r="J33" s="78">
        <v>97.59</v>
      </c>
      <c r="K33" s="74">
        <v>2237</v>
      </c>
      <c r="L33" s="74">
        <v>1914</v>
      </c>
      <c r="M33" s="76">
        <v>85.56</v>
      </c>
      <c r="N33" s="74">
        <v>2237</v>
      </c>
      <c r="O33" s="80" t="s">
        <v>26</v>
      </c>
      <c r="P33" s="80" t="s">
        <v>26</v>
      </c>
      <c r="Q33" s="71">
        <f>Q32+1</f>
        <v>16</v>
      </c>
      <c r="R33" s="66"/>
    </row>
    <row r="34" spans="1:18" s="79" customFormat="1" ht="19.5" customHeight="1">
      <c r="A34" s="66">
        <f>A33+1</f>
        <v>17</v>
      </c>
      <c r="B34" s="73" t="s">
        <v>41</v>
      </c>
      <c r="C34" s="74">
        <v>13794</v>
      </c>
      <c r="D34" s="74">
        <v>10023</v>
      </c>
      <c r="E34" s="75">
        <v>72.66</v>
      </c>
      <c r="F34" s="74">
        <v>10023</v>
      </c>
      <c r="G34" s="76">
        <v>72.66</v>
      </c>
      <c r="H34" s="77">
        <v>13897</v>
      </c>
      <c r="I34" s="77">
        <v>11334</v>
      </c>
      <c r="J34" s="78">
        <v>81.56</v>
      </c>
      <c r="K34" s="74">
        <v>13637</v>
      </c>
      <c r="L34" s="74">
        <v>7540</v>
      </c>
      <c r="M34" s="76">
        <v>55.29</v>
      </c>
      <c r="N34" s="74">
        <v>13637</v>
      </c>
      <c r="O34" s="80" t="s">
        <v>26</v>
      </c>
      <c r="P34" s="80" t="s">
        <v>26</v>
      </c>
      <c r="Q34" s="71">
        <f>Q33+1</f>
        <v>17</v>
      </c>
      <c r="R34" s="66"/>
    </row>
    <row r="35" spans="1:18" s="79" customFormat="1" ht="19.5" customHeight="1">
      <c r="A35" s="66">
        <f>A34+1</f>
        <v>18</v>
      </c>
      <c r="B35" s="73" t="s">
        <v>42</v>
      </c>
      <c r="C35" s="74">
        <v>4135</v>
      </c>
      <c r="D35" s="74">
        <v>3116</v>
      </c>
      <c r="E35" s="75">
        <v>75.36</v>
      </c>
      <c r="F35" s="74">
        <v>3116</v>
      </c>
      <c r="G35" s="76">
        <v>75.36</v>
      </c>
      <c r="H35" s="77">
        <v>4298</v>
      </c>
      <c r="I35" s="77">
        <v>3682</v>
      </c>
      <c r="J35" s="78">
        <v>85.67</v>
      </c>
      <c r="K35" s="74">
        <v>4251</v>
      </c>
      <c r="L35" s="74">
        <v>2535</v>
      </c>
      <c r="M35" s="76">
        <v>59.63</v>
      </c>
      <c r="N35" s="74">
        <v>4251</v>
      </c>
      <c r="O35" s="80" t="s">
        <v>26</v>
      </c>
      <c r="P35" s="80" t="s">
        <v>26</v>
      </c>
      <c r="Q35" s="71">
        <f>Q34+1</f>
        <v>18</v>
      </c>
      <c r="R35" s="66"/>
    </row>
    <row r="36" spans="1:18" s="79" customFormat="1" ht="19.5" customHeight="1">
      <c r="A36" s="66">
        <f>A35+1</f>
        <v>19</v>
      </c>
      <c r="B36" s="73" t="s">
        <v>43</v>
      </c>
      <c r="C36" s="74">
        <v>8397</v>
      </c>
      <c r="D36" s="74">
        <v>6573</v>
      </c>
      <c r="E36" s="75">
        <v>78.28</v>
      </c>
      <c r="F36" s="74">
        <v>6573</v>
      </c>
      <c r="G36" s="76">
        <v>78.28</v>
      </c>
      <c r="H36" s="77">
        <v>8370</v>
      </c>
      <c r="I36" s="77">
        <v>7020</v>
      </c>
      <c r="J36" s="78">
        <v>83.87</v>
      </c>
      <c r="K36" s="74">
        <v>8094</v>
      </c>
      <c r="L36" s="74">
        <v>4780</v>
      </c>
      <c r="M36" s="76">
        <v>59.06</v>
      </c>
      <c r="N36" s="74">
        <v>8094</v>
      </c>
      <c r="O36" s="80" t="s">
        <v>26</v>
      </c>
      <c r="P36" s="80" t="s">
        <v>26</v>
      </c>
      <c r="Q36" s="71">
        <f>Q35+1</f>
        <v>19</v>
      </c>
      <c r="R36" s="66"/>
    </row>
    <row r="37" spans="1:18" s="86" customFormat="1" ht="21" customHeight="1">
      <c r="A37" s="52" t="s">
        <v>44</v>
      </c>
      <c r="B37" s="53"/>
      <c r="C37" s="81">
        <f>SUM(C38:C39)</f>
        <v>21445</v>
      </c>
      <c r="D37" s="81">
        <f>SUM(D38:D39)</f>
        <v>15292</v>
      </c>
      <c r="E37" s="82">
        <v>71.31</v>
      </c>
      <c r="F37" s="83">
        <f>SUM(F38:F39)</f>
        <v>15293</v>
      </c>
      <c r="G37" s="84">
        <v>71.31</v>
      </c>
      <c r="H37" s="81">
        <f>SUM(H38:H39)</f>
        <v>21841</v>
      </c>
      <c r="I37" s="81">
        <f>SUM(I38:I39)</f>
        <v>16499</v>
      </c>
      <c r="J37" s="85">
        <v>75.54</v>
      </c>
      <c r="K37" s="81">
        <f>SUM(K38:K39)</f>
        <v>22012</v>
      </c>
      <c r="L37" s="81">
        <f>SUM(L38:L39)</f>
        <v>12091</v>
      </c>
      <c r="M37" s="85">
        <v>54.93</v>
      </c>
      <c r="N37" s="81">
        <f>SUM(N38:N39)</f>
        <v>22012</v>
      </c>
      <c r="O37" s="83" t="s">
        <v>26</v>
      </c>
      <c r="P37" s="83" t="s">
        <v>26</v>
      </c>
      <c r="Q37" s="57" t="s">
        <v>45</v>
      </c>
      <c r="R37" s="58"/>
    </row>
    <row r="38" spans="1:18" s="79" customFormat="1" ht="19.5" customHeight="1">
      <c r="A38" s="66">
        <v>20</v>
      </c>
      <c r="B38" s="73" t="s">
        <v>46</v>
      </c>
      <c r="C38" s="74">
        <v>13257</v>
      </c>
      <c r="D38" s="74">
        <v>9238</v>
      </c>
      <c r="E38" s="75">
        <v>69.68</v>
      </c>
      <c r="F38" s="80">
        <v>9239</v>
      </c>
      <c r="G38" s="75">
        <v>69.69</v>
      </c>
      <c r="H38" s="77">
        <v>13307</v>
      </c>
      <c r="I38" s="77">
        <v>9874</v>
      </c>
      <c r="J38" s="78">
        <v>74.2</v>
      </c>
      <c r="K38" s="74">
        <v>13488</v>
      </c>
      <c r="L38" s="74">
        <v>7104</v>
      </c>
      <c r="M38" s="76">
        <v>52.67</v>
      </c>
      <c r="N38" s="80">
        <v>13488</v>
      </c>
      <c r="O38" s="80" t="s">
        <v>26</v>
      </c>
      <c r="P38" s="80" t="s">
        <v>26</v>
      </c>
      <c r="Q38" s="71">
        <v>20</v>
      </c>
      <c r="R38" s="66"/>
    </row>
    <row r="39" spans="1:18" s="79" customFormat="1" ht="19.5" customHeight="1">
      <c r="A39" s="66">
        <f>A38+1</f>
        <v>21</v>
      </c>
      <c r="B39" s="73" t="s">
        <v>47</v>
      </c>
      <c r="C39" s="74">
        <v>8188</v>
      </c>
      <c r="D39" s="74">
        <v>6054</v>
      </c>
      <c r="E39" s="75">
        <v>73.94</v>
      </c>
      <c r="F39" s="80">
        <v>6054</v>
      </c>
      <c r="G39" s="75">
        <v>73.94</v>
      </c>
      <c r="H39" s="77">
        <v>8534</v>
      </c>
      <c r="I39" s="77">
        <v>6625</v>
      </c>
      <c r="J39" s="78">
        <v>77.63</v>
      </c>
      <c r="K39" s="74">
        <v>8524</v>
      </c>
      <c r="L39" s="74">
        <v>4987</v>
      </c>
      <c r="M39" s="76">
        <v>58.51</v>
      </c>
      <c r="N39" s="80">
        <v>8524</v>
      </c>
      <c r="O39" s="80" t="s">
        <v>26</v>
      </c>
      <c r="P39" s="80" t="s">
        <v>26</v>
      </c>
      <c r="Q39" s="71">
        <f>Q38+1</f>
        <v>21</v>
      </c>
      <c r="R39" s="66"/>
    </row>
    <row r="40" spans="1:18" s="86" customFormat="1" ht="21" customHeight="1">
      <c r="A40" s="52" t="s">
        <v>48</v>
      </c>
      <c r="B40" s="53"/>
      <c r="C40" s="81">
        <f>SUM(C41:C44)</f>
        <v>26681</v>
      </c>
      <c r="D40" s="81">
        <f>SUM(D41:D44)</f>
        <v>20503</v>
      </c>
      <c r="E40" s="85">
        <v>76.84</v>
      </c>
      <c r="F40" s="81">
        <f>SUM(F41:F44)</f>
        <v>20501</v>
      </c>
      <c r="G40" s="85">
        <v>76.84</v>
      </c>
      <c r="H40" s="81">
        <f>SUM(H41:H44)</f>
        <v>27513</v>
      </c>
      <c r="I40" s="81">
        <f>SUM(I41:I44)</f>
        <v>23009</v>
      </c>
      <c r="J40" s="85">
        <v>83.63</v>
      </c>
      <c r="K40" s="81">
        <f>SUM(K41:K44)</f>
        <v>27147</v>
      </c>
      <c r="L40" s="81">
        <f>SUM(L41:L44)</f>
        <v>15092</v>
      </c>
      <c r="M40" s="85">
        <v>55.59</v>
      </c>
      <c r="N40" s="81">
        <f>SUM(N41:N44)</f>
        <v>27147</v>
      </c>
      <c r="O40" s="83" t="s">
        <v>26</v>
      </c>
      <c r="P40" s="83" t="s">
        <v>26</v>
      </c>
      <c r="Q40" s="57" t="s">
        <v>49</v>
      </c>
      <c r="R40" s="58"/>
    </row>
    <row r="41" spans="1:18" s="79" customFormat="1" ht="19.5" customHeight="1">
      <c r="A41" s="66">
        <v>22</v>
      </c>
      <c r="B41" s="73" t="s">
        <v>50</v>
      </c>
      <c r="C41" s="74">
        <v>4569</v>
      </c>
      <c r="D41" s="74">
        <v>3460</v>
      </c>
      <c r="E41" s="75">
        <v>75.73</v>
      </c>
      <c r="F41" s="74">
        <v>3460</v>
      </c>
      <c r="G41" s="76">
        <v>75.73</v>
      </c>
      <c r="H41" s="77">
        <v>4680</v>
      </c>
      <c r="I41" s="77">
        <v>3824</v>
      </c>
      <c r="J41" s="78">
        <v>81.71</v>
      </c>
      <c r="K41" s="74">
        <v>4669</v>
      </c>
      <c r="L41" s="74">
        <v>2391</v>
      </c>
      <c r="M41" s="76">
        <v>51.21</v>
      </c>
      <c r="N41" s="74">
        <v>4669</v>
      </c>
      <c r="O41" s="80" t="s">
        <v>26</v>
      </c>
      <c r="P41" s="80" t="s">
        <v>26</v>
      </c>
      <c r="Q41" s="71">
        <v>22</v>
      </c>
      <c r="R41" s="66"/>
    </row>
    <row r="42" spans="1:18" s="79" customFormat="1" ht="19.5" customHeight="1">
      <c r="A42" s="66">
        <f>A41+1</f>
        <v>23</v>
      </c>
      <c r="B42" s="73" t="s">
        <v>51</v>
      </c>
      <c r="C42" s="74">
        <v>5813</v>
      </c>
      <c r="D42" s="74">
        <v>4396</v>
      </c>
      <c r="E42" s="75">
        <v>75.62</v>
      </c>
      <c r="F42" s="74">
        <v>4395</v>
      </c>
      <c r="G42" s="76">
        <v>75.61</v>
      </c>
      <c r="H42" s="77">
        <v>6328</v>
      </c>
      <c r="I42" s="77">
        <v>5245</v>
      </c>
      <c r="J42" s="78">
        <v>82.89</v>
      </c>
      <c r="K42" s="74">
        <v>6271</v>
      </c>
      <c r="L42" s="74">
        <v>3684</v>
      </c>
      <c r="M42" s="76">
        <v>58.75</v>
      </c>
      <c r="N42" s="74">
        <v>6271</v>
      </c>
      <c r="O42" s="80" t="s">
        <v>26</v>
      </c>
      <c r="P42" s="80" t="s">
        <v>26</v>
      </c>
      <c r="Q42" s="71">
        <f>Q41+1</f>
        <v>23</v>
      </c>
      <c r="R42" s="66"/>
    </row>
    <row r="43" spans="1:18" s="79" customFormat="1" ht="19.5" customHeight="1">
      <c r="A43" s="66">
        <f>A42+1</f>
        <v>24</v>
      </c>
      <c r="B43" s="73" t="s">
        <v>52</v>
      </c>
      <c r="C43" s="74">
        <v>8477</v>
      </c>
      <c r="D43" s="74">
        <v>6224</v>
      </c>
      <c r="E43" s="75">
        <v>73.42</v>
      </c>
      <c r="F43" s="74">
        <v>6223</v>
      </c>
      <c r="G43" s="76">
        <v>73.41</v>
      </c>
      <c r="H43" s="77">
        <v>8615</v>
      </c>
      <c r="I43" s="77">
        <v>7089</v>
      </c>
      <c r="J43" s="78">
        <v>82.29</v>
      </c>
      <c r="K43" s="74">
        <v>8494</v>
      </c>
      <c r="L43" s="74">
        <v>3949</v>
      </c>
      <c r="M43" s="76">
        <v>46.49</v>
      </c>
      <c r="N43" s="74">
        <v>8494</v>
      </c>
      <c r="O43" s="80" t="s">
        <v>26</v>
      </c>
      <c r="P43" s="80" t="s">
        <v>26</v>
      </c>
      <c r="Q43" s="71">
        <f>Q42+1</f>
        <v>24</v>
      </c>
      <c r="R43" s="66"/>
    </row>
    <row r="44" spans="1:18" s="79" customFormat="1" ht="19.5" customHeight="1">
      <c r="A44" s="66">
        <f>A43+1</f>
        <v>25</v>
      </c>
      <c r="B44" s="73" t="s">
        <v>53</v>
      </c>
      <c r="C44" s="74">
        <v>7822</v>
      </c>
      <c r="D44" s="74">
        <v>6423</v>
      </c>
      <c r="E44" s="75">
        <v>82.11</v>
      </c>
      <c r="F44" s="74">
        <v>6423</v>
      </c>
      <c r="G44" s="76">
        <v>82.11</v>
      </c>
      <c r="H44" s="77">
        <v>7890</v>
      </c>
      <c r="I44" s="77">
        <v>6851</v>
      </c>
      <c r="J44" s="78">
        <v>86.83</v>
      </c>
      <c r="K44" s="74">
        <v>7713</v>
      </c>
      <c r="L44" s="74">
        <v>5068</v>
      </c>
      <c r="M44" s="76">
        <v>65.71</v>
      </c>
      <c r="N44" s="74">
        <v>7713</v>
      </c>
      <c r="O44" s="80" t="s">
        <v>26</v>
      </c>
      <c r="P44" s="80" t="s">
        <v>26</v>
      </c>
      <c r="Q44" s="71">
        <f>Q43+1</f>
        <v>25</v>
      </c>
      <c r="R44" s="66"/>
    </row>
    <row r="45" spans="1:18" s="86" customFormat="1" ht="21" customHeight="1">
      <c r="A45" s="52" t="s">
        <v>54</v>
      </c>
      <c r="B45" s="53"/>
      <c r="C45" s="81">
        <f>C46</f>
        <v>15190</v>
      </c>
      <c r="D45" s="81">
        <f>D46</f>
        <v>11466</v>
      </c>
      <c r="E45" s="82">
        <v>75.48</v>
      </c>
      <c r="F45" s="83">
        <f>SUM(F46)</f>
        <v>11466</v>
      </c>
      <c r="G45" s="84">
        <v>75.48</v>
      </c>
      <c r="H45" s="81">
        <f>SUM(H46)</f>
        <v>15687</v>
      </c>
      <c r="I45" s="81">
        <f>SUM(I46)</f>
        <v>13011</v>
      </c>
      <c r="J45" s="85">
        <v>82.94</v>
      </c>
      <c r="K45" s="81">
        <f>SUM(K46)</f>
        <v>15486</v>
      </c>
      <c r="L45" s="81">
        <f>SUM(L46)</f>
        <v>13796</v>
      </c>
      <c r="M45" s="85">
        <v>89.09</v>
      </c>
      <c r="N45" s="81">
        <f>SUM(N46)</f>
        <v>15486</v>
      </c>
      <c r="O45" s="81">
        <f>SUM(O46)</f>
        <v>13795</v>
      </c>
      <c r="P45" s="85">
        <v>89.08</v>
      </c>
      <c r="Q45" s="57" t="s">
        <v>55</v>
      </c>
      <c r="R45" s="58"/>
    </row>
    <row r="46" spans="1:18" s="79" customFormat="1" ht="19.5" customHeight="1">
      <c r="A46" s="88">
        <v>26</v>
      </c>
      <c r="B46" s="89" t="s">
        <v>56</v>
      </c>
      <c r="C46" s="90">
        <v>15190</v>
      </c>
      <c r="D46" s="90">
        <v>11466</v>
      </c>
      <c r="E46" s="91">
        <v>75.48</v>
      </c>
      <c r="F46" s="92">
        <v>11466</v>
      </c>
      <c r="G46" s="91">
        <v>75.48</v>
      </c>
      <c r="H46" s="93">
        <v>15687</v>
      </c>
      <c r="I46" s="93">
        <v>13011</v>
      </c>
      <c r="J46" s="94">
        <v>82.94</v>
      </c>
      <c r="K46" s="90">
        <v>15486</v>
      </c>
      <c r="L46" s="90">
        <v>13796</v>
      </c>
      <c r="M46" s="95">
        <v>89.09</v>
      </c>
      <c r="N46" s="92">
        <v>15486</v>
      </c>
      <c r="O46" s="92">
        <v>13795</v>
      </c>
      <c r="P46" s="95">
        <v>89.08</v>
      </c>
      <c r="Q46" s="96">
        <v>26</v>
      </c>
      <c r="R46" s="66"/>
    </row>
    <row r="47" spans="1:18" s="79" customFormat="1" ht="14.25" customHeight="1">
      <c r="A47" s="97"/>
      <c r="B47" s="98" t="s">
        <v>57</v>
      </c>
      <c r="C47" s="99"/>
      <c r="D47" s="99"/>
      <c r="E47" s="100"/>
      <c r="F47" s="101"/>
      <c r="G47" s="101"/>
      <c r="H47" s="102"/>
      <c r="I47" s="102"/>
      <c r="J47" s="103"/>
      <c r="K47" s="99"/>
      <c r="L47" s="99"/>
      <c r="M47" s="104"/>
      <c r="N47" s="99"/>
      <c r="O47" s="99"/>
      <c r="P47" s="104"/>
      <c r="Q47" s="105"/>
      <c r="R47" s="66"/>
    </row>
    <row r="48" spans="1:18" s="79" customFormat="1" ht="14.25" customHeight="1">
      <c r="A48" s="106"/>
      <c r="B48" s="107" t="s">
        <v>58</v>
      </c>
      <c r="C48" s="108"/>
      <c r="D48" s="108"/>
      <c r="E48" s="109"/>
      <c r="F48" s="110"/>
      <c r="G48" s="110"/>
      <c r="H48" s="111"/>
      <c r="I48" s="111"/>
      <c r="J48" s="112"/>
      <c r="K48" s="108"/>
      <c r="L48" s="108"/>
      <c r="M48" s="113"/>
      <c r="N48" s="108"/>
      <c r="O48" s="108"/>
      <c r="P48" s="113"/>
      <c r="Q48" s="114"/>
      <c r="R48" s="66"/>
    </row>
    <row r="49" spans="1:18" s="119" customFormat="1" ht="21" customHeight="1">
      <c r="A49" s="115"/>
      <c r="B49" s="116"/>
      <c r="C49" s="116"/>
      <c r="D49" s="116"/>
      <c r="E49" s="115"/>
      <c r="F49" s="7" t="s">
        <v>59</v>
      </c>
      <c r="G49" s="116"/>
      <c r="H49" s="116"/>
      <c r="I49" s="116"/>
      <c r="J49" s="117"/>
      <c r="K49" s="116"/>
      <c r="L49" s="116"/>
      <c r="M49" s="117"/>
      <c r="N49" s="115"/>
      <c r="O49" s="115"/>
      <c r="P49" s="117"/>
      <c r="Q49" s="118"/>
      <c r="R49" s="115"/>
    </row>
    <row r="50" spans="1:18" ht="14.25" thickBot="1">
      <c r="A50" s="1"/>
      <c r="B50" s="8"/>
      <c r="C50" s="2"/>
      <c r="D50" s="2"/>
      <c r="E50" s="2"/>
      <c r="F50" s="2"/>
      <c r="G50" s="2"/>
      <c r="H50" s="2"/>
      <c r="I50" s="2"/>
      <c r="J50" s="4"/>
      <c r="K50" s="2"/>
      <c r="L50" s="2"/>
      <c r="M50" s="4"/>
      <c r="N50" s="1"/>
      <c r="O50" s="1"/>
      <c r="P50" s="4"/>
      <c r="Q50" s="5"/>
      <c r="R50" s="1"/>
    </row>
    <row r="51" spans="1:18" ht="2.25" customHeight="1" thickTop="1">
      <c r="A51" s="9"/>
      <c r="B51" s="10"/>
      <c r="C51" s="11"/>
      <c r="D51" s="12"/>
      <c r="E51" s="12"/>
      <c r="F51" s="11"/>
      <c r="G51" s="12"/>
      <c r="H51" s="13"/>
      <c r="I51" s="12"/>
      <c r="J51" s="14"/>
      <c r="K51" s="13"/>
      <c r="L51" s="12"/>
      <c r="M51" s="14"/>
      <c r="N51" s="13"/>
      <c r="O51" s="12"/>
      <c r="P51" s="14"/>
      <c r="Q51" s="15"/>
      <c r="R51" s="1"/>
    </row>
    <row r="52" spans="1:18" ht="12" customHeight="1">
      <c r="A52" s="120" t="s">
        <v>1</v>
      </c>
      <c r="B52" s="17"/>
      <c r="C52" s="18" t="s">
        <v>2</v>
      </c>
      <c r="D52" s="19"/>
      <c r="E52" s="17"/>
      <c r="F52" s="18" t="s">
        <v>3</v>
      </c>
      <c r="G52" s="20"/>
      <c r="H52" s="18" t="s">
        <v>4</v>
      </c>
      <c r="I52" s="21" t="s">
        <v>60</v>
      </c>
      <c r="J52" s="22"/>
      <c r="K52" s="23" t="s">
        <v>6</v>
      </c>
      <c r="L52" s="24"/>
      <c r="M52" s="22"/>
      <c r="N52" s="23" t="s">
        <v>7</v>
      </c>
      <c r="O52" s="21"/>
      <c r="P52" s="25"/>
      <c r="Q52" s="26" t="s">
        <v>8</v>
      </c>
      <c r="R52" s="1"/>
    </row>
    <row r="53" spans="1:18" ht="12" customHeight="1">
      <c r="A53" s="19"/>
      <c r="B53" s="17"/>
      <c r="C53" s="27"/>
      <c r="D53" s="28"/>
      <c r="E53" s="29"/>
      <c r="F53" s="30"/>
      <c r="G53" s="31"/>
      <c r="H53" s="27"/>
      <c r="I53" s="32"/>
      <c r="J53" s="33"/>
      <c r="K53" s="34"/>
      <c r="L53" s="32"/>
      <c r="M53" s="33"/>
      <c r="N53" s="35"/>
      <c r="O53" s="36"/>
      <c r="P53" s="37"/>
      <c r="Q53" s="38"/>
      <c r="R53" s="1"/>
    </row>
    <row r="54" spans="1:48" ht="19.5" customHeight="1">
      <c r="A54" s="28"/>
      <c r="B54" s="29"/>
      <c r="C54" s="39" t="s">
        <v>9</v>
      </c>
      <c r="D54" s="39" t="s">
        <v>10</v>
      </c>
      <c r="E54" s="40" t="s">
        <v>11</v>
      </c>
      <c r="F54" s="39" t="s">
        <v>12</v>
      </c>
      <c r="G54" s="39" t="s">
        <v>11</v>
      </c>
      <c r="H54" s="121" t="s">
        <v>9</v>
      </c>
      <c r="I54" s="41" t="s">
        <v>13</v>
      </c>
      <c r="J54" s="42" t="s">
        <v>11</v>
      </c>
      <c r="K54" s="39" t="s">
        <v>9</v>
      </c>
      <c r="L54" s="39" t="s">
        <v>13</v>
      </c>
      <c r="M54" s="42" t="s">
        <v>11</v>
      </c>
      <c r="N54" s="39" t="s">
        <v>9</v>
      </c>
      <c r="O54" s="39" t="s">
        <v>13</v>
      </c>
      <c r="P54" s="42" t="s">
        <v>11</v>
      </c>
      <c r="Q54" s="43"/>
      <c r="R54" s="1"/>
      <c r="AV54" s="1"/>
    </row>
    <row r="55" spans="1:48" ht="6" customHeight="1">
      <c r="A55" s="122"/>
      <c r="B55" s="123"/>
      <c r="C55" s="124"/>
      <c r="D55" s="47"/>
      <c r="E55" s="48"/>
      <c r="F55" s="124"/>
      <c r="G55" s="48"/>
      <c r="H55" s="124"/>
      <c r="I55" s="47"/>
      <c r="J55" s="49"/>
      <c r="K55" s="124"/>
      <c r="L55" s="47"/>
      <c r="M55" s="49"/>
      <c r="N55" s="124"/>
      <c r="O55" s="47"/>
      <c r="P55" s="49"/>
      <c r="Q55" s="125"/>
      <c r="R55" s="1"/>
      <c r="AV55" s="1"/>
    </row>
    <row r="56" spans="1:18" s="86" customFormat="1" ht="18" customHeight="1">
      <c r="A56" s="52" t="s">
        <v>61</v>
      </c>
      <c r="B56" s="53"/>
      <c r="C56" s="81">
        <f>SUM(C57:C64)</f>
        <v>33773</v>
      </c>
      <c r="D56" s="81">
        <f>SUM(D57:D64)</f>
        <v>25070</v>
      </c>
      <c r="E56" s="85">
        <v>74.23</v>
      </c>
      <c r="F56" s="126">
        <f>SUM(F57:F64)</f>
        <v>25069</v>
      </c>
      <c r="G56" s="127">
        <v>74.23</v>
      </c>
      <c r="H56" s="81">
        <f>SUM(H57:H64)</f>
        <v>33693</v>
      </c>
      <c r="I56" s="81">
        <f>SUM(I57:I64)</f>
        <v>26131</v>
      </c>
      <c r="J56" s="85">
        <v>77.56</v>
      </c>
      <c r="K56" s="81">
        <f>SUM(K57:K64)</f>
        <v>32061</v>
      </c>
      <c r="L56" s="81">
        <f>SUM(L57:L64)</f>
        <v>21477</v>
      </c>
      <c r="M56" s="85">
        <v>66.99</v>
      </c>
      <c r="N56" s="81">
        <f>SUM(N57:N64)</f>
        <v>32061</v>
      </c>
      <c r="O56" s="83" t="s">
        <v>26</v>
      </c>
      <c r="P56" s="83" t="s">
        <v>26</v>
      </c>
      <c r="Q56" s="57" t="s">
        <v>62</v>
      </c>
      <c r="R56" s="58"/>
    </row>
    <row r="57" spans="1:18" s="79" customFormat="1" ht="18" customHeight="1">
      <c r="A57" s="66">
        <v>27</v>
      </c>
      <c r="B57" s="73" t="s">
        <v>63</v>
      </c>
      <c r="C57" s="74">
        <v>3338</v>
      </c>
      <c r="D57" s="74">
        <v>2335</v>
      </c>
      <c r="E57" s="76">
        <v>69.95</v>
      </c>
      <c r="F57" s="74">
        <v>2335</v>
      </c>
      <c r="G57" s="75">
        <v>69.95</v>
      </c>
      <c r="H57" s="74">
        <v>3237</v>
      </c>
      <c r="I57" s="74">
        <v>2327</v>
      </c>
      <c r="J57" s="76">
        <v>71.89</v>
      </c>
      <c r="K57" s="74">
        <v>2886</v>
      </c>
      <c r="L57" s="74">
        <v>2020</v>
      </c>
      <c r="M57" s="76">
        <v>69.99</v>
      </c>
      <c r="N57" s="80">
        <v>2886</v>
      </c>
      <c r="O57" s="80" t="s">
        <v>26</v>
      </c>
      <c r="P57" s="80" t="s">
        <v>26</v>
      </c>
      <c r="Q57" s="71">
        <v>27</v>
      </c>
      <c r="R57" s="66"/>
    </row>
    <row r="58" spans="1:18" s="79" customFormat="1" ht="18" customHeight="1">
      <c r="A58" s="66">
        <f aca="true" t="shared" si="2" ref="A58:A64">A57+1</f>
        <v>28</v>
      </c>
      <c r="B58" s="73" t="s">
        <v>64</v>
      </c>
      <c r="C58" s="74">
        <v>4951</v>
      </c>
      <c r="D58" s="74">
        <v>3871</v>
      </c>
      <c r="E58" s="76">
        <v>78.19</v>
      </c>
      <c r="F58" s="74">
        <v>3871</v>
      </c>
      <c r="G58" s="75">
        <v>78.19</v>
      </c>
      <c r="H58" s="74">
        <v>5053</v>
      </c>
      <c r="I58" s="74">
        <v>4261</v>
      </c>
      <c r="J58" s="76">
        <v>84.33</v>
      </c>
      <c r="K58" s="74">
        <v>4978</v>
      </c>
      <c r="L58" s="74">
        <v>3549</v>
      </c>
      <c r="M58" s="76">
        <v>71.29</v>
      </c>
      <c r="N58" s="80">
        <v>4978</v>
      </c>
      <c r="O58" s="80" t="s">
        <v>26</v>
      </c>
      <c r="P58" s="80" t="s">
        <v>26</v>
      </c>
      <c r="Q58" s="71">
        <f aca="true" t="shared" si="3" ref="Q58:Q64">Q57+1</f>
        <v>28</v>
      </c>
      <c r="R58" s="66"/>
    </row>
    <row r="59" spans="1:18" s="79" customFormat="1" ht="18" customHeight="1">
      <c r="A59" s="66">
        <f t="shared" si="2"/>
        <v>29</v>
      </c>
      <c r="B59" s="73" t="s">
        <v>65</v>
      </c>
      <c r="C59" s="74">
        <v>2385</v>
      </c>
      <c r="D59" s="74">
        <v>1786</v>
      </c>
      <c r="E59" s="76">
        <v>74.88</v>
      </c>
      <c r="F59" s="74">
        <v>1786</v>
      </c>
      <c r="G59" s="75">
        <v>74.88</v>
      </c>
      <c r="H59" s="74">
        <v>2453</v>
      </c>
      <c r="I59" s="74">
        <v>1861</v>
      </c>
      <c r="J59" s="76">
        <v>75.87</v>
      </c>
      <c r="K59" s="74">
        <v>2386</v>
      </c>
      <c r="L59" s="74">
        <v>1506</v>
      </c>
      <c r="M59" s="76">
        <v>63.12</v>
      </c>
      <c r="N59" s="80">
        <v>2386</v>
      </c>
      <c r="O59" s="80" t="s">
        <v>26</v>
      </c>
      <c r="P59" s="80" t="s">
        <v>26</v>
      </c>
      <c r="Q59" s="71">
        <f t="shared" si="3"/>
        <v>29</v>
      </c>
      <c r="R59" s="66"/>
    </row>
    <row r="60" spans="1:18" s="79" customFormat="1" ht="18" customHeight="1">
      <c r="A60" s="66">
        <f t="shared" si="2"/>
        <v>30</v>
      </c>
      <c r="B60" s="73" t="s">
        <v>66</v>
      </c>
      <c r="C60" s="74">
        <v>4794</v>
      </c>
      <c r="D60" s="74">
        <v>3568</v>
      </c>
      <c r="E60" s="76">
        <v>74.43</v>
      </c>
      <c r="F60" s="74">
        <v>3567</v>
      </c>
      <c r="G60" s="75">
        <v>74.41</v>
      </c>
      <c r="H60" s="74">
        <v>4622</v>
      </c>
      <c r="I60" s="74">
        <v>3621</v>
      </c>
      <c r="J60" s="76">
        <v>78.34</v>
      </c>
      <c r="K60" s="74">
        <v>4454</v>
      </c>
      <c r="L60" s="74">
        <v>2560</v>
      </c>
      <c r="M60" s="76">
        <v>57.48</v>
      </c>
      <c r="N60" s="80">
        <v>4454</v>
      </c>
      <c r="O60" s="80" t="s">
        <v>26</v>
      </c>
      <c r="P60" s="80" t="s">
        <v>26</v>
      </c>
      <c r="Q60" s="71">
        <f t="shared" si="3"/>
        <v>30</v>
      </c>
      <c r="R60" s="66"/>
    </row>
    <row r="61" spans="1:18" s="79" customFormat="1" ht="18" customHeight="1">
      <c r="A61" s="66">
        <f t="shared" si="2"/>
        <v>31</v>
      </c>
      <c r="B61" s="73" t="s">
        <v>67</v>
      </c>
      <c r="C61" s="74">
        <v>2739</v>
      </c>
      <c r="D61" s="74">
        <v>2360</v>
      </c>
      <c r="E61" s="76">
        <v>86.16</v>
      </c>
      <c r="F61" s="74">
        <v>2360</v>
      </c>
      <c r="G61" s="75">
        <v>86.16</v>
      </c>
      <c r="H61" s="74">
        <v>2818</v>
      </c>
      <c r="I61" s="74">
        <v>2443</v>
      </c>
      <c r="J61" s="76">
        <v>86.69</v>
      </c>
      <c r="K61" s="74">
        <v>2776</v>
      </c>
      <c r="L61" s="74">
        <v>2196</v>
      </c>
      <c r="M61" s="76">
        <v>79.11</v>
      </c>
      <c r="N61" s="80">
        <v>2776</v>
      </c>
      <c r="O61" s="80" t="s">
        <v>26</v>
      </c>
      <c r="P61" s="80" t="s">
        <v>26</v>
      </c>
      <c r="Q61" s="71">
        <f t="shared" si="3"/>
        <v>31</v>
      </c>
      <c r="R61" s="66"/>
    </row>
    <row r="62" spans="1:18" s="79" customFormat="1" ht="18" customHeight="1">
      <c r="A62" s="66">
        <f t="shared" si="2"/>
        <v>32</v>
      </c>
      <c r="B62" s="73" t="s">
        <v>68</v>
      </c>
      <c r="C62" s="74">
        <v>4018</v>
      </c>
      <c r="D62" s="74">
        <v>3006</v>
      </c>
      <c r="E62" s="76">
        <v>74.81</v>
      </c>
      <c r="F62" s="74">
        <v>3006</v>
      </c>
      <c r="G62" s="75">
        <v>74.81</v>
      </c>
      <c r="H62" s="74">
        <v>4078</v>
      </c>
      <c r="I62" s="74">
        <v>3156</v>
      </c>
      <c r="J62" s="76">
        <v>77.39</v>
      </c>
      <c r="K62" s="74">
        <v>3813</v>
      </c>
      <c r="L62" s="74">
        <v>2691</v>
      </c>
      <c r="M62" s="76">
        <v>70.57</v>
      </c>
      <c r="N62" s="80">
        <v>3813</v>
      </c>
      <c r="O62" s="80" t="s">
        <v>26</v>
      </c>
      <c r="P62" s="80" t="s">
        <v>26</v>
      </c>
      <c r="Q62" s="71">
        <f t="shared" si="3"/>
        <v>32</v>
      </c>
      <c r="R62" s="66"/>
    </row>
    <row r="63" spans="1:18" s="79" customFormat="1" ht="18" customHeight="1">
      <c r="A63" s="66">
        <f t="shared" si="2"/>
        <v>33</v>
      </c>
      <c r="B63" s="73" t="s">
        <v>69</v>
      </c>
      <c r="C63" s="74">
        <v>2441</v>
      </c>
      <c r="D63" s="74">
        <v>1792</v>
      </c>
      <c r="E63" s="76">
        <v>73.41</v>
      </c>
      <c r="F63" s="74">
        <v>1792</v>
      </c>
      <c r="G63" s="75">
        <v>73.41</v>
      </c>
      <c r="H63" s="74">
        <v>2360</v>
      </c>
      <c r="I63" s="74">
        <v>1792</v>
      </c>
      <c r="J63" s="76">
        <v>75.93</v>
      </c>
      <c r="K63" s="74">
        <v>2228</v>
      </c>
      <c r="L63" s="74">
        <v>1612</v>
      </c>
      <c r="M63" s="76">
        <v>72.35</v>
      </c>
      <c r="N63" s="80">
        <v>2228</v>
      </c>
      <c r="O63" s="80" t="s">
        <v>26</v>
      </c>
      <c r="P63" s="80" t="s">
        <v>26</v>
      </c>
      <c r="Q63" s="71">
        <f t="shared" si="3"/>
        <v>33</v>
      </c>
      <c r="R63" s="66"/>
    </row>
    <row r="64" spans="1:18" s="79" customFormat="1" ht="18" customHeight="1">
      <c r="A64" s="66">
        <f t="shared" si="2"/>
        <v>34</v>
      </c>
      <c r="B64" s="73" t="s">
        <v>70</v>
      </c>
      <c r="C64" s="74">
        <v>9107</v>
      </c>
      <c r="D64" s="74">
        <v>6352</v>
      </c>
      <c r="E64" s="76">
        <v>69.75</v>
      </c>
      <c r="F64" s="74">
        <v>6352</v>
      </c>
      <c r="G64" s="75">
        <v>69.75</v>
      </c>
      <c r="H64" s="74">
        <v>9072</v>
      </c>
      <c r="I64" s="74">
        <v>6670</v>
      </c>
      <c r="J64" s="76">
        <v>73.52</v>
      </c>
      <c r="K64" s="74">
        <v>8540</v>
      </c>
      <c r="L64" s="74">
        <v>5343</v>
      </c>
      <c r="M64" s="76">
        <v>62.56</v>
      </c>
      <c r="N64" s="80">
        <v>8540</v>
      </c>
      <c r="O64" s="80" t="s">
        <v>26</v>
      </c>
      <c r="P64" s="80" t="s">
        <v>26</v>
      </c>
      <c r="Q64" s="71">
        <f t="shared" si="3"/>
        <v>34</v>
      </c>
      <c r="R64" s="66"/>
    </row>
    <row r="65" spans="1:18" s="86" customFormat="1" ht="21" customHeight="1">
      <c r="A65" s="52" t="s">
        <v>71</v>
      </c>
      <c r="B65" s="53"/>
      <c r="C65" s="81">
        <f>SUM(C66:C73)</f>
        <v>48821</v>
      </c>
      <c r="D65" s="81">
        <f>SUM(D66:D73)</f>
        <v>35278</v>
      </c>
      <c r="E65" s="85">
        <v>72.26</v>
      </c>
      <c r="F65" s="81">
        <f>SUM(F66:F73)</f>
        <v>35273</v>
      </c>
      <c r="G65" s="85">
        <v>72.25</v>
      </c>
      <c r="H65" s="81">
        <f>SUM(H66:H73)</f>
        <v>50226</v>
      </c>
      <c r="I65" s="81">
        <f>SUM(I66:I73)</f>
        <v>41417</v>
      </c>
      <c r="J65" s="85">
        <v>82.46</v>
      </c>
      <c r="K65" s="81">
        <f>SUM(K66:K73)</f>
        <v>48967</v>
      </c>
      <c r="L65" s="81">
        <f>SUM(L66:L73)</f>
        <v>37399</v>
      </c>
      <c r="M65" s="85">
        <v>76.38</v>
      </c>
      <c r="N65" s="81">
        <f>SUM(N66:N73)</f>
        <v>48967</v>
      </c>
      <c r="O65" s="81">
        <f>SUM(O66:O73)</f>
        <v>37397</v>
      </c>
      <c r="P65" s="85">
        <v>76.37</v>
      </c>
      <c r="Q65" s="57" t="s">
        <v>72</v>
      </c>
      <c r="R65" s="58"/>
    </row>
    <row r="66" spans="1:18" s="79" customFormat="1" ht="18" customHeight="1">
      <c r="A66" s="66">
        <v>35</v>
      </c>
      <c r="B66" s="73" t="s">
        <v>73</v>
      </c>
      <c r="C66" s="74">
        <v>8510</v>
      </c>
      <c r="D66" s="74">
        <v>5874</v>
      </c>
      <c r="E66" s="76">
        <v>69.02</v>
      </c>
      <c r="F66" s="74">
        <v>5873</v>
      </c>
      <c r="G66" s="76">
        <v>69.01</v>
      </c>
      <c r="H66" s="74">
        <v>8776</v>
      </c>
      <c r="I66" s="74">
        <v>7213</v>
      </c>
      <c r="J66" s="76">
        <v>82.19</v>
      </c>
      <c r="K66" s="74">
        <v>8640</v>
      </c>
      <c r="L66" s="74">
        <v>6925</v>
      </c>
      <c r="M66" s="76">
        <v>80.15</v>
      </c>
      <c r="N66" s="74">
        <v>8640</v>
      </c>
      <c r="O66" s="74">
        <v>6925</v>
      </c>
      <c r="P66" s="76">
        <v>80.15</v>
      </c>
      <c r="Q66" s="71">
        <v>35</v>
      </c>
      <c r="R66" s="66"/>
    </row>
    <row r="67" spans="1:18" s="79" customFormat="1" ht="18" customHeight="1">
      <c r="A67" s="66">
        <f aca="true" t="shared" si="4" ref="A67:A73">A66+1</f>
        <v>36</v>
      </c>
      <c r="B67" s="73" t="s">
        <v>74</v>
      </c>
      <c r="C67" s="74">
        <v>12680</v>
      </c>
      <c r="D67" s="74">
        <v>8686</v>
      </c>
      <c r="E67" s="76">
        <v>68.5</v>
      </c>
      <c r="F67" s="74">
        <v>8686</v>
      </c>
      <c r="G67" s="76">
        <v>68.5</v>
      </c>
      <c r="H67" s="74">
        <v>13636</v>
      </c>
      <c r="I67" s="74">
        <v>10416</v>
      </c>
      <c r="J67" s="76">
        <v>76.39</v>
      </c>
      <c r="K67" s="74">
        <v>13057</v>
      </c>
      <c r="L67" s="74">
        <v>9551</v>
      </c>
      <c r="M67" s="76">
        <v>73.15</v>
      </c>
      <c r="N67" s="74">
        <v>13057</v>
      </c>
      <c r="O67" s="74">
        <v>9551</v>
      </c>
      <c r="P67" s="76">
        <v>73.15</v>
      </c>
      <c r="Q67" s="71">
        <f aca="true" t="shared" si="5" ref="Q67:Q73">Q66+1</f>
        <v>36</v>
      </c>
      <c r="R67" s="66"/>
    </row>
    <row r="68" spans="1:18" s="79" customFormat="1" ht="18" customHeight="1">
      <c r="A68" s="66">
        <f t="shared" si="4"/>
        <v>37</v>
      </c>
      <c r="B68" s="73" t="s">
        <v>75</v>
      </c>
      <c r="C68" s="74">
        <v>2924</v>
      </c>
      <c r="D68" s="74">
        <v>2175</v>
      </c>
      <c r="E68" s="76">
        <v>74.38</v>
      </c>
      <c r="F68" s="74">
        <v>2174</v>
      </c>
      <c r="G68" s="76">
        <v>74.35</v>
      </c>
      <c r="H68" s="74">
        <v>2931</v>
      </c>
      <c r="I68" s="74">
        <v>2543</v>
      </c>
      <c r="J68" s="76">
        <v>86.76</v>
      </c>
      <c r="K68" s="74">
        <v>2895</v>
      </c>
      <c r="L68" s="74">
        <v>2306</v>
      </c>
      <c r="M68" s="76">
        <v>79.65</v>
      </c>
      <c r="N68" s="74">
        <v>2895</v>
      </c>
      <c r="O68" s="74">
        <v>2306</v>
      </c>
      <c r="P68" s="76">
        <v>79.65</v>
      </c>
      <c r="Q68" s="71">
        <f t="shared" si="5"/>
        <v>37</v>
      </c>
      <c r="R68" s="66"/>
    </row>
    <row r="69" spans="1:18" s="79" customFormat="1" ht="18" customHeight="1">
      <c r="A69" s="66">
        <f t="shared" si="4"/>
        <v>38</v>
      </c>
      <c r="B69" s="73" t="s">
        <v>76</v>
      </c>
      <c r="C69" s="74">
        <v>7979</v>
      </c>
      <c r="D69" s="74">
        <v>6093</v>
      </c>
      <c r="E69" s="76">
        <v>76.36</v>
      </c>
      <c r="F69" s="74">
        <v>6092</v>
      </c>
      <c r="G69" s="76">
        <v>76.35</v>
      </c>
      <c r="H69" s="74">
        <v>7891</v>
      </c>
      <c r="I69" s="74">
        <v>6685</v>
      </c>
      <c r="J69" s="76">
        <v>84.72</v>
      </c>
      <c r="K69" s="74">
        <v>7713</v>
      </c>
      <c r="L69" s="74">
        <v>5403</v>
      </c>
      <c r="M69" s="76">
        <v>70.05</v>
      </c>
      <c r="N69" s="74">
        <v>7713</v>
      </c>
      <c r="O69" s="74">
        <v>5403</v>
      </c>
      <c r="P69" s="76">
        <v>70.05</v>
      </c>
      <c r="Q69" s="71">
        <f t="shared" si="5"/>
        <v>38</v>
      </c>
      <c r="R69" s="66"/>
    </row>
    <row r="70" spans="1:18" s="79" customFormat="1" ht="18" customHeight="1">
      <c r="A70" s="66">
        <f t="shared" si="4"/>
        <v>39</v>
      </c>
      <c r="B70" s="73" t="s">
        <v>77</v>
      </c>
      <c r="C70" s="74">
        <v>4128</v>
      </c>
      <c r="D70" s="74">
        <v>3072</v>
      </c>
      <c r="E70" s="76">
        <v>74.42</v>
      </c>
      <c r="F70" s="74">
        <v>3071</v>
      </c>
      <c r="G70" s="76">
        <v>74.39</v>
      </c>
      <c r="H70" s="74">
        <v>4167</v>
      </c>
      <c r="I70" s="74">
        <v>3575</v>
      </c>
      <c r="J70" s="76">
        <v>85.79</v>
      </c>
      <c r="K70" s="74">
        <v>4062</v>
      </c>
      <c r="L70" s="74">
        <v>2888</v>
      </c>
      <c r="M70" s="76">
        <v>71.1</v>
      </c>
      <c r="N70" s="74">
        <v>4062</v>
      </c>
      <c r="O70" s="74">
        <v>2888</v>
      </c>
      <c r="P70" s="76">
        <v>71.1</v>
      </c>
      <c r="Q70" s="71">
        <f t="shared" si="5"/>
        <v>39</v>
      </c>
      <c r="R70" s="66"/>
    </row>
    <row r="71" spans="1:18" s="79" customFormat="1" ht="18" customHeight="1">
      <c r="A71" s="66">
        <f t="shared" si="4"/>
        <v>40</v>
      </c>
      <c r="B71" s="73" t="s">
        <v>78</v>
      </c>
      <c r="C71" s="74">
        <v>6318</v>
      </c>
      <c r="D71" s="74">
        <v>4401</v>
      </c>
      <c r="E71" s="76">
        <v>69.66</v>
      </c>
      <c r="F71" s="74">
        <v>4400</v>
      </c>
      <c r="G71" s="76">
        <v>69.64</v>
      </c>
      <c r="H71" s="74">
        <v>6378</v>
      </c>
      <c r="I71" s="74">
        <v>5368</v>
      </c>
      <c r="J71" s="76">
        <v>84.16</v>
      </c>
      <c r="K71" s="74">
        <v>6144</v>
      </c>
      <c r="L71" s="74">
        <v>5104</v>
      </c>
      <c r="M71" s="76">
        <v>83.07</v>
      </c>
      <c r="N71" s="74">
        <v>6144</v>
      </c>
      <c r="O71" s="74">
        <v>5102</v>
      </c>
      <c r="P71" s="76">
        <v>83.04</v>
      </c>
      <c r="Q71" s="71">
        <f t="shared" si="5"/>
        <v>40</v>
      </c>
      <c r="R71" s="66"/>
    </row>
    <row r="72" spans="1:18" s="79" customFormat="1" ht="18" customHeight="1">
      <c r="A72" s="66">
        <f t="shared" si="4"/>
        <v>41</v>
      </c>
      <c r="B72" s="73" t="s">
        <v>79</v>
      </c>
      <c r="C72" s="74">
        <v>2299</v>
      </c>
      <c r="D72" s="74">
        <v>1822</v>
      </c>
      <c r="E72" s="76">
        <v>79.25</v>
      </c>
      <c r="F72" s="74">
        <v>1822</v>
      </c>
      <c r="G72" s="76">
        <v>79.25</v>
      </c>
      <c r="H72" s="74">
        <v>2379</v>
      </c>
      <c r="I72" s="74">
        <v>2022</v>
      </c>
      <c r="J72" s="76">
        <v>84.99</v>
      </c>
      <c r="K72" s="74">
        <v>2409</v>
      </c>
      <c r="L72" s="74">
        <v>1951</v>
      </c>
      <c r="M72" s="76">
        <v>80.99</v>
      </c>
      <c r="N72" s="74">
        <v>2409</v>
      </c>
      <c r="O72" s="74">
        <v>1951</v>
      </c>
      <c r="P72" s="76">
        <v>80.99</v>
      </c>
      <c r="Q72" s="71">
        <f t="shared" si="5"/>
        <v>41</v>
      </c>
      <c r="R72" s="66"/>
    </row>
    <row r="73" spans="1:18" s="79" customFormat="1" ht="18" customHeight="1">
      <c r="A73" s="66">
        <f t="shared" si="4"/>
        <v>42</v>
      </c>
      <c r="B73" s="73" t="s">
        <v>80</v>
      </c>
      <c r="C73" s="74">
        <v>3983</v>
      </c>
      <c r="D73" s="74">
        <v>3155</v>
      </c>
      <c r="E73" s="76">
        <v>79.21</v>
      </c>
      <c r="F73" s="74">
        <v>3155</v>
      </c>
      <c r="G73" s="76">
        <v>79.21</v>
      </c>
      <c r="H73" s="74">
        <v>4068</v>
      </c>
      <c r="I73" s="74">
        <v>3595</v>
      </c>
      <c r="J73" s="76">
        <v>88.37</v>
      </c>
      <c r="K73" s="74">
        <v>4047</v>
      </c>
      <c r="L73" s="74">
        <v>3271</v>
      </c>
      <c r="M73" s="76">
        <v>80.83</v>
      </c>
      <c r="N73" s="74">
        <v>4047</v>
      </c>
      <c r="O73" s="74">
        <v>3271</v>
      </c>
      <c r="P73" s="76">
        <v>80.83</v>
      </c>
      <c r="Q73" s="71">
        <f t="shared" si="5"/>
        <v>42</v>
      </c>
      <c r="R73" s="66"/>
    </row>
    <row r="74" spans="1:18" s="86" customFormat="1" ht="21" customHeight="1">
      <c r="A74" s="52" t="s">
        <v>81</v>
      </c>
      <c r="B74" s="53"/>
      <c r="C74" s="81">
        <f>SUM(C75:C77)</f>
        <v>10889</v>
      </c>
      <c r="D74" s="81">
        <f>SUM(D75:D77)</f>
        <v>8032</v>
      </c>
      <c r="E74" s="85">
        <v>73.76</v>
      </c>
      <c r="F74" s="81">
        <f>SUM(F75:F77)</f>
        <v>8030</v>
      </c>
      <c r="G74" s="85">
        <v>73.74</v>
      </c>
      <c r="H74" s="81">
        <f>SUM(H75:H77)</f>
        <v>11070</v>
      </c>
      <c r="I74" s="81">
        <f>SUM(I75:I77)</f>
        <v>9206</v>
      </c>
      <c r="J74" s="85">
        <v>83.16</v>
      </c>
      <c r="K74" s="81">
        <f>SUM(K75:K77)</f>
        <v>10846</v>
      </c>
      <c r="L74" s="81">
        <f>SUM(L75:L77)</f>
        <v>6078</v>
      </c>
      <c r="M74" s="85">
        <v>56.04</v>
      </c>
      <c r="N74" s="81">
        <f>SUM(N75:N77)</f>
        <v>10846</v>
      </c>
      <c r="O74" s="83" t="s">
        <v>26</v>
      </c>
      <c r="P74" s="83" t="s">
        <v>26</v>
      </c>
      <c r="Q74" s="57" t="s">
        <v>82</v>
      </c>
      <c r="R74" s="58"/>
    </row>
    <row r="75" spans="1:18" s="79" customFormat="1" ht="18" customHeight="1">
      <c r="A75" s="66">
        <v>43</v>
      </c>
      <c r="B75" s="73" t="s">
        <v>83</v>
      </c>
      <c r="C75" s="74">
        <v>3391</v>
      </c>
      <c r="D75" s="74">
        <v>2271</v>
      </c>
      <c r="E75" s="76">
        <v>66.97</v>
      </c>
      <c r="F75" s="74">
        <v>2271</v>
      </c>
      <c r="G75" s="76">
        <v>66.97</v>
      </c>
      <c r="H75" s="74">
        <v>3462</v>
      </c>
      <c r="I75" s="74">
        <v>2937</v>
      </c>
      <c r="J75" s="76">
        <v>84.84</v>
      </c>
      <c r="K75" s="74">
        <v>3415</v>
      </c>
      <c r="L75" s="74">
        <v>1944</v>
      </c>
      <c r="M75" s="76">
        <v>56.93</v>
      </c>
      <c r="N75" s="80">
        <v>3415</v>
      </c>
      <c r="O75" s="80" t="s">
        <v>26</v>
      </c>
      <c r="P75" s="80" t="s">
        <v>26</v>
      </c>
      <c r="Q75" s="71">
        <v>43</v>
      </c>
      <c r="R75" s="66"/>
    </row>
    <row r="76" spans="1:18" s="79" customFormat="1" ht="18" customHeight="1">
      <c r="A76" s="66">
        <f>A75+1</f>
        <v>44</v>
      </c>
      <c r="B76" s="73" t="s">
        <v>84</v>
      </c>
      <c r="C76" s="74">
        <v>4508</v>
      </c>
      <c r="D76" s="74">
        <v>3452</v>
      </c>
      <c r="E76" s="76">
        <v>76.57</v>
      </c>
      <c r="F76" s="74">
        <v>3452</v>
      </c>
      <c r="G76" s="76">
        <v>76.57</v>
      </c>
      <c r="H76" s="74">
        <v>4607</v>
      </c>
      <c r="I76" s="74">
        <v>3781</v>
      </c>
      <c r="J76" s="76">
        <v>82.07</v>
      </c>
      <c r="K76" s="74">
        <v>4478</v>
      </c>
      <c r="L76" s="74">
        <v>2311</v>
      </c>
      <c r="M76" s="76">
        <v>51.61</v>
      </c>
      <c r="N76" s="80">
        <v>4478</v>
      </c>
      <c r="O76" s="80" t="s">
        <v>26</v>
      </c>
      <c r="P76" s="80" t="s">
        <v>26</v>
      </c>
      <c r="Q76" s="71">
        <f>Q75+1</f>
        <v>44</v>
      </c>
      <c r="R76" s="66"/>
    </row>
    <row r="77" spans="1:18" s="79" customFormat="1" ht="18" customHeight="1">
      <c r="A77" s="66">
        <f>A76+1</f>
        <v>45</v>
      </c>
      <c r="B77" s="73" t="s">
        <v>85</v>
      </c>
      <c r="C77" s="74">
        <v>2990</v>
      </c>
      <c r="D77" s="74">
        <v>2309</v>
      </c>
      <c r="E77" s="76">
        <v>77.22</v>
      </c>
      <c r="F77" s="74">
        <v>2307</v>
      </c>
      <c r="G77" s="76">
        <v>77.16</v>
      </c>
      <c r="H77" s="74">
        <v>3001</v>
      </c>
      <c r="I77" s="74">
        <v>2488</v>
      </c>
      <c r="J77" s="76">
        <v>82.91</v>
      </c>
      <c r="K77" s="74">
        <v>2953</v>
      </c>
      <c r="L77" s="74">
        <v>1823</v>
      </c>
      <c r="M77" s="76">
        <v>61.73</v>
      </c>
      <c r="N77" s="80">
        <v>2953</v>
      </c>
      <c r="O77" s="80" t="s">
        <v>26</v>
      </c>
      <c r="P77" s="80" t="s">
        <v>26</v>
      </c>
      <c r="Q77" s="71">
        <f>Q76+1</f>
        <v>45</v>
      </c>
      <c r="R77" s="66"/>
    </row>
    <row r="78" spans="1:18" s="86" customFormat="1" ht="21" customHeight="1">
      <c r="A78" s="52" t="s">
        <v>86</v>
      </c>
      <c r="B78" s="53"/>
      <c r="C78" s="81">
        <f>SUM(C79:C80)</f>
        <v>26715</v>
      </c>
      <c r="D78" s="81">
        <f>SUM(D79:D80)</f>
        <v>21527</v>
      </c>
      <c r="E78" s="85">
        <v>80.58</v>
      </c>
      <c r="F78" s="81">
        <f>SUM(F79:F80)</f>
        <v>21527</v>
      </c>
      <c r="G78" s="85">
        <v>80.58</v>
      </c>
      <c r="H78" s="81">
        <f>SUM(H79:H80)</f>
        <v>27520</v>
      </c>
      <c r="I78" s="81">
        <f>SUM(I79:I80)</f>
        <v>22256</v>
      </c>
      <c r="J78" s="85">
        <v>80.87</v>
      </c>
      <c r="K78" s="81">
        <f>SUM(K79:K80)</f>
        <v>27034</v>
      </c>
      <c r="L78" s="81">
        <f>SUM(L79:L80)</f>
        <v>24260</v>
      </c>
      <c r="M78" s="85">
        <v>89.74</v>
      </c>
      <c r="N78" s="81">
        <f>SUM(N79:N80)</f>
        <v>27034</v>
      </c>
      <c r="O78" s="81">
        <f>SUM(O79:O80)</f>
        <v>24261</v>
      </c>
      <c r="P78" s="85">
        <v>89.74</v>
      </c>
      <c r="Q78" s="57" t="s">
        <v>87</v>
      </c>
      <c r="R78" s="58"/>
    </row>
    <row r="79" spans="1:18" s="79" customFormat="1" ht="18" customHeight="1">
      <c r="A79" s="66">
        <v>46</v>
      </c>
      <c r="B79" s="73" t="s">
        <v>88</v>
      </c>
      <c r="C79" s="74">
        <v>11046</v>
      </c>
      <c r="D79" s="74">
        <v>8930</v>
      </c>
      <c r="E79" s="76">
        <v>80.84</v>
      </c>
      <c r="F79" s="74">
        <v>8930</v>
      </c>
      <c r="G79" s="76">
        <v>80.84</v>
      </c>
      <c r="H79" s="74">
        <v>11224</v>
      </c>
      <c r="I79" s="74">
        <v>8985</v>
      </c>
      <c r="J79" s="76">
        <v>80.05</v>
      </c>
      <c r="K79" s="74">
        <v>11115</v>
      </c>
      <c r="L79" s="74">
        <v>9865</v>
      </c>
      <c r="M79" s="76">
        <v>88.75</v>
      </c>
      <c r="N79" s="74">
        <v>11115</v>
      </c>
      <c r="O79" s="74">
        <v>9866</v>
      </c>
      <c r="P79" s="76">
        <v>88.76</v>
      </c>
      <c r="Q79" s="71">
        <v>46</v>
      </c>
      <c r="R79" s="66"/>
    </row>
    <row r="80" spans="1:18" s="79" customFormat="1" ht="18" customHeight="1">
      <c r="A80" s="66">
        <f>A79+1</f>
        <v>47</v>
      </c>
      <c r="B80" s="73" t="s">
        <v>89</v>
      </c>
      <c r="C80" s="74">
        <v>15669</v>
      </c>
      <c r="D80" s="74">
        <v>12597</v>
      </c>
      <c r="E80" s="76">
        <v>80.39</v>
      </c>
      <c r="F80" s="74">
        <v>12597</v>
      </c>
      <c r="G80" s="76">
        <v>80.39</v>
      </c>
      <c r="H80" s="74">
        <v>16296</v>
      </c>
      <c r="I80" s="74">
        <v>13271</v>
      </c>
      <c r="J80" s="76">
        <v>81.44</v>
      </c>
      <c r="K80" s="74">
        <v>15919</v>
      </c>
      <c r="L80" s="74">
        <v>14395</v>
      </c>
      <c r="M80" s="76">
        <v>90.43</v>
      </c>
      <c r="N80" s="74">
        <v>15919</v>
      </c>
      <c r="O80" s="74">
        <v>14395</v>
      </c>
      <c r="P80" s="76">
        <v>90.43</v>
      </c>
      <c r="Q80" s="71">
        <f>Q79+1</f>
        <v>47</v>
      </c>
      <c r="R80" s="66"/>
    </row>
    <row r="81" spans="1:18" s="86" customFormat="1" ht="21" customHeight="1">
      <c r="A81" s="52" t="s">
        <v>90</v>
      </c>
      <c r="B81" s="53"/>
      <c r="C81" s="81">
        <f>SUM(C82:C86)</f>
        <v>15651</v>
      </c>
      <c r="D81" s="81">
        <f>SUM(D82:D86)</f>
        <v>11865</v>
      </c>
      <c r="E81" s="85">
        <v>75.81</v>
      </c>
      <c r="F81" s="87">
        <f>SUM(F82:F86)</f>
        <v>11865</v>
      </c>
      <c r="G81" s="82">
        <v>75.81</v>
      </c>
      <c r="H81" s="81">
        <f>SUM(H82:H86)</f>
        <v>15789</v>
      </c>
      <c r="I81" s="81">
        <f>SUM(I82:I86)</f>
        <v>12272</v>
      </c>
      <c r="J81" s="85">
        <v>77.72</v>
      </c>
      <c r="K81" s="81">
        <f>SUM(K82:K86)</f>
        <v>14778</v>
      </c>
      <c r="L81" s="81">
        <f>SUM(L82:L86)</f>
        <v>10005</v>
      </c>
      <c r="M81" s="85">
        <v>67.7</v>
      </c>
      <c r="N81" s="81">
        <f>SUM(N82:N86)</f>
        <v>14778</v>
      </c>
      <c r="O81" s="83" t="s">
        <v>26</v>
      </c>
      <c r="P81" s="83" t="s">
        <v>26</v>
      </c>
      <c r="Q81" s="57" t="s">
        <v>91</v>
      </c>
      <c r="R81" s="58"/>
    </row>
    <row r="82" spans="1:18" s="79" customFormat="1" ht="18" customHeight="1">
      <c r="A82" s="66">
        <v>48</v>
      </c>
      <c r="B82" s="73" t="s">
        <v>92</v>
      </c>
      <c r="C82" s="74">
        <v>1420</v>
      </c>
      <c r="D82" s="74">
        <v>1137</v>
      </c>
      <c r="E82" s="76">
        <v>80.07</v>
      </c>
      <c r="F82" s="80">
        <v>1137</v>
      </c>
      <c r="G82" s="75">
        <v>80.07</v>
      </c>
      <c r="H82" s="74">
        <v>1508</v>
      </c>
      <c r="I82" s="74">
        <v>1209</v>
      </c>
      <c r="J82" s="76">
        <v>80.17</v>
      </c>
      <c r="K82" s="74">
        <v>1467</v>
      </c>
      <c r="L82" s="74">
        <v>1143</v>
      </c>
      <c r="M82" s="76">
        <v>77.91</v>
      </c>
      <c r="N82" s="80">
        <v>1467</v>
      </c>
      <c r="O82" s="80" t="s">
        <v>26</v>
      </c>
      <c r="P82" s="80" t="s">
        <v>26</v>
      </c>
      <c r="Q82" s="71">
        <v>48</v>
      </c>
      <c r="R82" s="66"/>
    </row>
    <row r="83" spans="1:18" s="79" customFormat="1" ht="18" customHeight="1">
      <c r="A83" s="66">
        <f>A82+1</f>
        <v>49</v>
      </c>
      <c r="B83" s="73" t="s">
        <v>93</v>
      </c>
      <c r="C83" s="74">
        <v>2578</v>
      </c>
      <c r="D83" s="74">
        <v>1901</v>
      </c>
      <c r="E83" s="76">
        <v>73.74</v>
      </c>
      <c r="F83" s="80">
        <v>1901</v>
      </c>
      <c r="G83" s="75">
        <v>73.74</v>
      </c>
      <c r="H83" s="74">
        <v>2305</v>
      </c>
      <c r="I83" s="74">
        <v>1784</v>
      </c>
      <c r="J83" s="76">
        <v>77.4</v>
      </c>
      <c r="K83" s="74">
        <v>1900</v>
      </c>
      <c r="L83" s="74">
        <v>1257</v>
      </c>
      <c r="M83" s="76">
        <v>66.16</v>
      </c>
      <c r="N83" s="80">
        <v>1900</v>
      </c>
      <c r="O83" s="80" t="s">
        <v>26</v>
      </c>
      <c r="P83" s="80" t="s">
        <v>26</v>
      </c>
      <c r="Q83" s="71">
        <f>Q82+1</f>
        <v>49</v>
      </c>
      <c r="R83" s="66"/>
    </row>
    <row r="84" spans="1:18" s="79" customFormat="1" ht="18" customHeight="1">
      <c r="A84" s="66">
        <f>A83+1</f>
        <v>50</v>
      </c>
      <c r="B84" s="73" t="s">
        <v>94</v>
      </c>
      <c r="C84" s="74">
        <v>1674</v>
      </c>
      <c r="D84" s="74">
        <v>1314</v>
      </c>
      <c r="E84" s="76">
        <v>78.49</v>
      </c>
      <c r="F84" s="80">
        <v>1314</v>
      </c>
      <c r="G84" s="75">
        <v>78.49</v>
      </c>
      <c r="H84" s="74">
        <v>1620</v>
      </c>
      <c r="I84" s="74">
        <v>1283</v>
      </c>
      <c r="J84" s="76">
        <v>79.2</v>
      </c>
      <c r="K84" s="74">
        <v>1530</v>
      </c>
      <c r="L84" s="74">
        <v>1046</v>
      </c>
      <c r="M84" s="76">
        <v>68.37</v>
      </c>
      <c r="N84" s="80">
        <v>1530</v>
      </c>
      <c r="O84" s="80" t="s">
        <v>26</v>
      </c>
      <c r="P84" s="80" t="s">
        <v>26</v>
      </c>
      <c r="Q84" s="71">
        <f>Q83+1</f>
        <v>50</v>
      </c>
      <c r="R84" s="66"/>
    </row>
    <row r="85" spans="1:18" s="79" customFormat="1" ht="18" customHeight="1">
      <c r="A85" s="66">
        <f>A84+1</f>
        <v>51</v>
      </c>
      <c r="B85" s="73" t="s">
        <v>95</v>
      </c>
      <c r="C85" s="74">
        <v>3499</v>
      </c>
      <c r="D85" s="74">
        <v>2821</v>
      </c>
      <c r="E85" s="76">
        <v>80.62</v>
      </c>
      <c r="F85" s="80">
        <v>2821</v>
      </c>
      <c r="G85" s="75">
        <v>80.62</v>
      </c>
      <c r="H85" s="74">
        <v>3579</v>
      </c>
      <c r="I85" s="74">
        <v>2923</v>
      </c>
      <c r="J85" s="76">
        <v>81.67</v>
      </c>
      <c r="K85" s="74">
        <v>3389</v>
      </c>
      <c r="L85" s="74">
        <v>2456</v>
      </c>
      <c r="M85" s="76">
        <v>72.47</v>
      </c>
      <c r="N85" s="80">
        <v>3389</v>
      </c>
      <c r="O85" s="80" t="s">
        <v>26</v>
      </c>
      <c r="P85" s="80" t="s">
        <v>26</v>
      </c>
      <c r="Q85" s="71">
        <f>Q84+1</f>
        <v>51</v>
      </c>
      <c r="R85" s="66"/>
    </row>
    <row r="86" spans="1:18" s="79" customFormat="1" ht="18" customHeight="1">
      <c r="A86" s="66">
        <f>A85+1</f>
        <v>52</v>
      </c>
      <c r="B86" s="73" t="s">
        <v>96</v>
      </c>
      <c r="C86" s="74">
        <v>6480</v>
      </c>
      <c r="D86" s="74">
        <v>4692</v>
      </c>
      <c r="E86" s="76">
        <v>72.41</v>
      </c>
      <c r="F86" s="80">
        <v>4692</v>
      </c>
      <c r="G86" s="75">
        <v>72.41</v>
      </c>
      <c r="H86" s="74">
        <v>6777</v>
      </c>
      <c r="I86" s="74">
        <v>5073</v>
      </c>
      <c r="J86" s="76">
        <v>74.86</v>
      </c>
      <c r="K86" s="74">
        <v>6492</v>
      </c>
      <c r="L86" s="74">
        <v>4103</v>
      </c>
      <c r="M86" s="76">
        <v>63.2</v>
      </c>
      <c r="N86" s="80">
        <v>6492</v>
      </c>
      <c r="O86" s="80" t="s">
        <v>26</v>
      </c>
      <c r="P86" s="80" t="s">
        <v>26</v>
      </c>
      <c r="Q86" s="71">
        <f>Q85+1</f>
        <v>52</v>
      </c>
      <c r="R86" s="66"/>
    </row>
    <row r="87" spans="1:18" s="86" customFormat="1" ht="21" customHeight="1">
      <c r="A87" s="52" t="s">
        <v>97</v>
      </c>
      <c r="B87" s="53"/>
      <c r="C87" s="81">
        <f>SUM(C88:C91)</f>
        <v>17696</v>
      </c>
      <c r="D87" s="81">
        <f>SUM(D88:D91)</f>
        <v>14718</v>
      </c>
      <c r="E87" s="85">
        <v>83.17</v>
      </c>
      <c r="F87" s="83">
        <f>SUM(F88:F91)</f>
        <v>14718</v>
      </c>
      <c r="G87" s="84">
        <v>83.17</v>
      </c>
      <c r="H87" s="81">
        <f>SUM(H88:H91)</f>
        <v>18002</v>
      </c>
      <c r="I87" s="81">
        <f>SUM(I88:I91)</f>
        <v>15489</v>
      </c>
      <c r="J87" s="85">
        <v>86.04</v>
      </c>
      <c r="K87" s="81">
        <f>SUM(K88:K91)</f>
        <v>17342</v>
      </c>
      <c r="L87" s="81">
        <f>SUM(L88:L91)</f>
        <v>12887</v>
      </c>
      <c r="M87" s="85">
        <v>74.31</v>
      </c>
      <c r="N87" s="81">
        <f>SUM(N88:N91)</f>
        <v>17342</v>
      </c>
      <c r="O87" s="83" t="s">
        <v>26</v>
      </c>
      <c r="P87" s="83" t="s">
        <v>26</v>
      </c>
      <c r="Q87" s="57" t="s">
        <v>98</v>
      </c>
      <c r="R87" s="58"/>
    </row>
    <row r="88" spans="1:18" s="79" customFormat="1" ht="18" customHeight="1">
      <c r="A88" s="66">
        <v>53</v>
      </c>
      <c r="B88" s="73" t="s">
        <v>99</v>
      </c>
      <c r="C88" s="74">
        <v>4071</v>
      </c>
      <c r="D88" s="74">
        <v>3202</v>
      </c>
      <c r="E88" s="76">
        <v>78.65</v>
      </c>
      <c r="F88" s="80">
        <v>3202</v>
      </c>
      <c r="G88" s="75">
        <v>78.68</v>
      </c>
      <c r="H88" s="74">
        <v>4135</v>
      </c>
      <c r="I88" s="74">
        <v>3474</v>
      </c>
      <c r="J88" s="76">
        <v>84.01</v>
      </c>
      <c r="K88" s="74">
        <v>4000</v>
      </c>
      <c r="L88" s="74">
        <v>2824</v>
      </c>
      <c r="M88" s="76">
        <v>70.6</v>
      </c>
      <c r="N88" s="80">
        <v>4000</v>
      </c>
      <c r="O88" s="80" t="s">
        <v>26</v>
      </c>
      <c r="P88" s="80" t="s">
        <v>26</v>
      </c>
      <c r="Q88" s="71">
        <v>53</v>
      </c>
      <c r="R88" s="66"/>
    </row>
    <row r="89" spans="1:18" s="79" customFormat="1" ht="18" customHeight="1">
      <c r="A89" s="66">
        <f>A88+1</f>
        <v>54</v>
      </c>
      <c r="B89" s="73" t="s">
        <v>100</v>
      </c>
      <c r="C89" s="74">
        <v>4054</v>
      </c>
      <c r="D89" s="74">
        <v>3397</v>
      </c>
      <c r="E89" s="76">
        <v>83.79</v>
      </c>
      <c r="F89" s="80">
        <v>3397</v>
      </c>
      <c r="G89" s="75">
        <v>83.79</v>
      </c>
      <c r="H89" s="74">
        <v>4169</v>
      </c>
      <c r="I89" s="74">
        <v>3554</v>
      </c>
      <c r="J89" s="76">
        <v>85.25</v>
      </c>
      <c r="K89" s="74">
        <v>3933</v>
      </c>
      <c r="L89" s="74">
        <v>2992</v>
      </c>
      <c r="M89" s="76">
        <v>76.07</v>
      </c>
      <c r="N89" s="80">
        <v>3933</v>
      </c>
      <c r="O89" s="80" t="s">
        <v>26</v>
      </c>
      <c r="P89" s="80" t="s">
        <v>26</v>
      </c>
      <c r="Q89" s="71">
        <f>Q88+1</f>
        <v>54</v>
      </c>
      <c r="R89" s="66"/>
    </row>
    <row r="90" spans="1:18" s="79" customFormat="1" ht="18" customHeight="1">
      <c r="A90" s="66">
        <f>A89+1</f>
        <v>55</v>
      </c>
      <c r="B90" s="73" t="s">
        <v>101</v>
      </c>
      <c r="C90" s="74">
        <v>5541</v>
      </c>
      <c r="D90" s="74">
        <v>4798</v>
      </c>
      <c r="E90" s="76">
        <v>86.59</v>
      </c>
      <c r="F90" s="80">
        <v>4798</v>
      </c>
      <c r="G90" s="75">
        <v>86.59</v>
      </c>
      <c r="H90" s="74">
        <v>5622</v>
      </c>
      <c r="I90" s="74">
        <v>5042</v>
      </c>
      <c r="J90" s="76">
        <v>89.68</v>
      </c>
      <c r="K90" s="74">
        <v>5437</v>
      </c>
      <c r="L90" s="74">
        <v>4320</v>
      </c>
      <c r="M90" s="76">
        <v>79.46</v>
      </c>
      <c r="N90" s="80">
        <v>5437</v>
      </c>
      <c r="O90" s="80" t="s">
        <v>26</v>
      </c>
      <c r="P90" s="80" t="s">
        <v>26</v>
      </c>
      <c r="Q90" s="71">
        <f>Q89+1</f>
        <v>55</v>
      </c>
      <c r="R90" s="66"/>
    </row>
    <row r="91" spans="1:18" s="79" customFormat="1" ht="18" customHeight="1">
      <c r="A91" s="66">
        <f>A90+1</f>
        <v>56</v>
      </c>
      <c r="B91" s="73" t="s">
        <v>102</v>
      </c>
      <c r="C91" s="74">
        <v>4030</v>
      </c>
      <c r="D91" s="74">
        <v>3321</v>
      </c>
      <c r="E91" s="76">
        <v>82.41</v>
      </c>
      <c r="F91" s="80">
        <v>3321</v>
      </c>
      <c r="G91" s="75">
        <v>82.41</v>
      </c>
      <c r="H91" s="74">
        <v>4076</v>
      </c>
      <c r="I91" s="74">
        <v>3419</v>
      </c>
      <c r="J91" s="76">
        <v>83.88</v>
      </c>
      <c r="K91" s="74">
        <v>3972</v>
      </c>
      <c r="L91" s="74">
        <v>2751</v>
      </c>
      <c r="M91" s="76">
        <v>69.26</v>
      </c>
      <c r="N91" s="80">
        <v>3972</v>
      </c>
      <c r="O91" s="80" t="s">
        <v>26</v>
      </c>
      <c r="P91" s="80" t="s">
        <v>26</v>
      </c>
      <c r="Q91" s="71">
        <f>Q90+1</f>
        <v>56</v>
      </c>
      <c r="R91" s="66"/>
    </row>
    <row r="92" spans="1:18" s="86" customFormat="1" ht="21" customHeight="1">
      <c r="A92" s="52" t="s">
        <v>103</v>
      </c>
      <c r="B92" s="53"/>
      <c r="C92" s="81">
        <f>SUM(C93:C94)</f>
        <v>13262</v>
      </c>
      <c r="D92" s="81">
        <f>SUM(D93:D94)</f>
        <v>10257</v>
      </c>
      <c r="E92" s="76">
        <v>77.34</v>
      </c>
      <c r="F92" s="83">
        <f>SUM(F93:F94)</f>
        <v>10257</v>
      </c>
      <c r="G92" s="84">
        <v>77.34</v>
      </c>
      <c r="H92" s="81">
        <f>SUM(H93:H94)</f>
        <v>13608</v>
      </c>
      <c r="I92" s="81">
        <f>SUM(I93:I94)</f>
        <v>10727</v>
      </c>
      <c r="J92" s="85">
        <v>78.83</v>
      </c>
      <c r="K92" s="81">
        <f>SUM(K93:K94)</f>
        <v>13165</v>
      </c>
      <c r="L92" s="81">
        <f>SUM(L93:L94)</f>
        <v>11606</v>
      </c>
      <c r="M92" s="85">
        <v>88.16</v>
      </c>
      <c r="N92" s="81">
        <f>SUM(N93:N94)</f>
        <v>13165</v>
      </c>
      <c r="O92" s="81">
        <f>SUM(O93:O94)</f>
        <v>11617</v>
      </c>
      <c r="P92" s="128">
        <v>88.24</v>
      </c>
      <c r="Q92" s="57" t="s">
        <v>104</v>
      </c>
      <c r="R92" s="58"/>
    </row>
    <row r="93" spans="1:18" s="79" customFormat="1" ht="18" customHeight="1">
      <c r="A93" s="66">
        <v>57</v>
      </c>
      <c r="B93" s="73" t="s">
        <v>105</v>
      </c>
      <c r="C93" s="74">
        <v>5174</v>
      </c>
      <c r="D93" s="74">
        <v>4135</v>
      </c>
      <c r="E93" s="85">
        <v>79.92</v>
      </c>
      <c r="F93" s="80">
        <v>4135</v>
      </c>
      <c r="G93" s="75">
        <v>79.92</v>
      </c>
      <c r="H93" s="74">
        <v>5315</v>
      </c>
      <c r="I93" s="74">
        <v>4414</v>
      </c>
      <c r="J93" s="76">
        <v>83.05</v>
      </c>
      <c r="K93" s="74">
        <v>5233</v>
      </c>
      <c r="L93" s="74">
        <v>4661</v>
      </c>
      <c r="M93" s="76">
        <v>89.07</v>
      </c>
      <c r="N93" s="80">
        <v>5233</v>
      </c>
      <c r="O93" s="80">
        <v>4661</v>
      </c>
      <c r="P93" s="129">
        <v>78.07</v>
      </c>
      <c r="Q93" s="71">
        <v>57</v>
      </c>
      <c r="R93" s="66"/>
    </row>
    <row r="94" spans="1:18" s="79" customFormat="1" ht="18" customHeight="1">
      <c r="A94" s="88">
        <f>A93+1</f>
        <v>58</v>
      </c>
      <c r="B94" s="89" t="s">
        <v>106</v>
      </c>
      <c r="C94" s="90">
        <v>8088</v>
      </c>
      <c r="D94" s="90">
        <v>6122</v>
      </c>
      <c r="E94" s="95">
        <v>75.69</v>
      </c>
      <c r="F94" s="92">
        <v>6122</v>
      </c>
      <c r="G94" s="91">
        <v>75.69</v>
      </c>
      <c r="H94" s="90">
        <v>8293</v>
      </c>
      <c r="I94" s="90">
        <v>6313</v>
      </c>
      <c r="J94" s="95">
        <v>76.12</v>
      </c>
      <c r="K94" s="90">
        <v>7932</v>
      </c>
      <c r="L94" s="90">
        <v>6945</v>
      </c>
      <c r="M94" s="95">
        <v>87.56</v>
      </c>
      <c r="N94" s="92">
        <v>7932</v>
      </c>
      <c r="O94" s="92">
        <v>6956</v>
      </c>
      <c r="P94" s="130">
        <v>87.7</v>
      </c>
      <c r="Q94" s="96">
        <f>Q93+1</f>
        <v>58</v>
      </c>
      <c r="R94" s="66"/>
    </row>
    <row r="95" spans="1:18" ht="16.5" customHeight="1">
      <c r="A95" s="66"/>
      <c r="B95" s="115"/>
      <c r="C95" s="131"/>
      <c r="D95" s="131"/>
      <c r="E95" s="131"/>
      <c r="F95" s="131"/>
      <c r="G95" s="131"/>
      <c r="H95" s="131"/>
      <c r="I95" s="131"/>
      <c r="J95" s="132"/>
      <c r="K95" s="131"/>
      <c r="L95" s="131"/>
      <c r="M95" s="132"/>
      <c r="N95" s="131"/>
      <c r="O95" s="131"/>
      <c r="P95" s="132"/>
      <c r="Q95" s="5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4"/>
      <c r="K96" s="1"/>
      <c r="L96" s="1"/>
      <c r="M96" s="4"/>
      <c r="N96" s="1"/>
      <c r="O96" s="1"/>
      <c r="P96" s="4"/>
      <c r="Q96" s="5"/>
      <c r="R96" s="1"/>
    </row>
    <row r="97" spans="1:18" ht="13.5">
      <c r="A97" s="1"/>
      <c r="B97" s="1"/>
      <c r="C97" s="1"/>
      <c r="D97" s="1"/>
      <c r="E97" s="1"/>
      <c r="F97" s="1"/>
      <c r="G97" s="1"/>
      <c r="H97" s="1"/>
      <c r="I97" s="1"/>
      <c r="J97" s="4"/>
      <c r="K97" s="1"/>
      <c r="L97" s="1"/>
      <c r="M97" s="4"/>
      <c r="N97" s="1"/>
      <c r="O97" s="1"/>
      <c r="P97" s="4"/>
      <c r="Q97" s="5"/>
      <c r="R97" s="1"/>
    </row>
    <row r="98" spans="1:18" ht="13.5">
      <c r="A98" s="1"/>
      <c r="B98" s="1"/>
      <c r="C98" s="1"/>
      <c r="D98" s="1"/>
      <c r="E98" s="1"/>
      <c r="F98" s="1"/>
      <c r="G98" s="1"/>
      <c r="H98" s="1"/>
      <c r="I98" s="1"/>
      <c r="J98" s="4"/>
      <c r="K98" s="1"/>
      <c r="L98" s="1"/>
      <c r="M98" s="4"/>
      <c r="N98" s="1"/>
      <c r="O98" s="1"/>
      <c r="P98" s="4"/>
      <c r="Q98" s="5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4"/>
      <c r="K99" s="1"/>
      <c r="L99" s="1"/>
      <c r="M99" s="4"/>
      <c r="N99" s="1"/>
      <c r="O99" s="1"/>
      <c r="P99" s="4"/>
      <c r="Q99" s="5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1"/>
      <c r="L100" s="1"/>
      <c r="M100" s="4"/>
      <c r="N100" s="1"/>
      <c r="O100" s="1"/>
      <c r="P100" s="4"/>
      <c r="Q100" s="5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1"/>
      <c r="L101" s="1"/>
      <c r="M101" s="4"/>
      <c r="N101" s="1"/>
      <c r="O101" s="1"/>
      <c r="P101" s="4"/>
      <c r="Q101" s="5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1"/>
      <c r="L102" s="1"/>
      <c r="M102" s="4"/>
      <c r="N102" s="1"/>
      <c r="O102" s="1"/>
      <c r="P102" s="4"/>
      <c r="Q102" s="5"/>
      <c r="R102" s="1"/>
    </row>
    <row r="103" spans="1:18" ht="13.5">
      <c r="A103" s="1"/>
      <c r="B103" s="1"/>
      <c r="C103" s="1"/>
      <c r="D103" s="1"/>
      <c r="E103" s="1"/>
      <c r="F103" s="1"/>
      <c r="G103" s="1"/>
      <c r="H103" s="1"/>
      <c r="I103" s="1"/>
      <c r="J103" s="4"/>
      <c r="K103" s="1"/>
      <c r="L103" s="1"/>
      <c r="M103" s="4"/>
      <c r="N103" s="1"/>
      <c r="O103" s="1"/>
      <c r="P103" s="4"/>
      <c r="Q103" s="5"/>
      <c r="R103" s="1"/>
    </row>
  </sheetData>
  <sheetProtection/>
  <mergeCells count="31">
    <mergeCell ref="A92:B92"/>
    <mergeCell ref="A56:B56"/>
    <mergeCell ref="A65:B65"/>
    <mergeCell ref="A74:B74"/>
    <mergeCell ref="A78:B78"/>
    <mergeCell ref="A81:B81"/>
    <mergeCell ref="A87:B87"/>
    <mergeCell ref="F52:G53"/>
    <mergeCell ref="H52:H53"/>
    <mergeCell ref="I52:J53"/>
    <mergeCell ref="K52:M53"/>
    <mergeCell ref="N52:P53"/>
    <mergeCell ref="Q52:Q54"/>
    <mergeCell ref="A31:B31"/>
    <mergeCell ref="A37:B37"/>
    <mergeCell ref="A40:B40"/>
    <mergeCell ref="A45:B45"/>
    <mergeCell ref="A52:B54"/>
    <mergeCell ref="C52:E53"/>
    <mergeCell ref="N5:P6"/>
    <mergeCell ref="Q5:Q7"/>
    <mergeCell ref="A9:B9"/>
    <mergeCell ref="A11:B11"/>
    <mergeCell ref="A13:B13"/>
    <mergeCell ref="A27:B27"/>
    <mergeCell ref="A5:B7"/>
    <mergeCell ref="C5:E6"/>
    <mergeCell ref="F5:G6"/>
    <mergeCell ref="H5:H6"/>
    <mergeCell ref="I5:J6"/>
    <mergeCell ref="K5:M6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8" max="20" man="1"/>
  </rowBreaks>
  <colBreaks count="1" manualBreakCount="1">
    <brk id="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2009-05-14T08:04:14Z</dcterms:created>
  <dcterms:modified xsi:type="dcterms:W3CDTF">2009-05-14T08:04:19Z</dcterms:modified>
  <cp:category/>
  <cp:version/>
  <cp:contentType/>
  <cp:contentStatus/>
</cp:coreProperties>
</file>