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74A.B" sheetId="1" r:id="rId1"/>
    <sheet name="274C.D" sheetId="2" r:id="rId2"/>
  </sheets>
  <externalReferences>
    <externalReference r:id="rId5"/>
  </externalReferences>
  <definedNames>
    <definedName name="_5６農家人口">'274A.B'!#REF!</definedName>
    <definedName name="_Regression_Int" localSheetId="0" hidden="1">1</definedName>
    <definedName name="_xlnm.Print_Area" localSheetId="0">'274A.B'!#REF!</definedName>
    <definedName name="Print_Area_MI">'274A.B'!#REF!</definedName>
  </definedNames>
  <calcPr fullCalcOnLoad="1"/>
</workbook>
</file>

<file path=xl/sharedStrings.xml><?xml version="1.0" encoding="utf-8"?>
<sst xmlns="http://schemas.openxmlformats.org/spreadsheetml/2006/main" count="611" uniqueCount="67">
  <si>
    <t>　　　　　　　　　　　　　　　　　    274．  農　　  　　　作　　  　　　物　　　　  　被　　　　  　害　　　　  　状　　　　  　況</t>
  </si>
  <si>
    <t xml:space="preserve"> 　(単位  面積　ヘクタール　量　トン)</t>
  </si>
  <si>
    <t>総　　　数</t>
  </si>
  <si>
    <t xml:space="preserve">                    気  　　　 　象 　 　 　　被　  　　　害</t>
  </si>
  <si>
    <t>病　　　　　　  　　　　　　害</t>
  </si>
  <si>
    <t xml:space="preserve">           虫　　       　　　　　　　　　　　害　　</t>
  </si>
  <si>
    <t>そ の 他 被 害</t>
  </si>
  <si>
    <t>年次および</t>
  </si>
  <si>
    <t>総　　 数</t>
  </si>
  <si>
    <t>風　水　害</t>
  </si>
  <si>
    <t>干　　　害</t>
  </si>
  <si>
    <t>冷　　　害</t>
  </si>
  <si>
    <t>そ　の　他</t>
  </si>
  <si>
    <t>総　　　数</t>
  </si>
  <si>
    <t>いもち病</t>
  </si>
  <si>
    <t>紋　枯　病</t>
  </si>
  <si>
    <t>そ　の　他</t>
  </si>
  <si>
    <t>二化めい虫</t>
  </si>
  <si>
    <t>う　ん　か</t>
  </si>
  <si>
    <t>被 害　　　面 積</t>
  </si>
  <si>
    <t>被害量</t>
  </si>
  <si>
    <t>被害面積</t>
  </si>
  <si>
    <t>被 害 量</t>
  </si>
  <si>
    <t>地域</t>
  </si>
  <si>
    <t>被害</t>
  </si>
  <si>
    <t>被　害</t>
  </si>
  <si>
    <t>面積</t>
  </si>
  <si>
    <t>面　積</t>
  </si>
  <si>
    <t>　 　　　　　　　　　　　　　　　　　　　　　　　　　　Ａ　　　　水　　　　　　　　　　　　　　　　　　　　　　　　　　　　　　　　　 　　　　　　　稲</t>
  </si>
  <si>
    <t>昭和41年</t>
  </si>
  <si>
    <t>-</t>
  </si>
  <si>
    <t xml:space="preserve"> 　　42</t>
  </si>
  <si>
    <t xml:space="preserve"> 　　43</t>
  </si>
  <si>
    <t>北部 農 業 地 域</t>
  </si>
  <si>
    <t>中部 農 業 地 域</t>
  </si>
  <si>
    <t>湾岸北部</t>
  </si>
  <si>
    <t>湾岸南部</t>
  </si>
  <si>
    <t>大野直入</t>
  </si>
  <si>
    <t>南部 農 業 地 域</t>
  </si>
  <si>
    <t>日田 農 業 地 域</t>
  </si>
  <si>
    <t xml:space="preserve"> 　　　　　　　　　　　　　　　　　　　　　　　　　　　 Ｂ　　　　陸　　　 　　　　　　　　　　　　　　　　　　　　　　　　　　　　　   　　　　　　稲</t>
  </si>
  <si>
    <t>日田 農 業 地 域</t>
  </si>
  <si>
    <t>総　　　数</t>
  </si>
  <si>
    <t xml:space="preserve">                    気　　　 　  象 　  　　　被   　　　　害</t>
  </si>
  <si>
    <t xml:space="preserve">              病                                     害</t>
  </si>
  <si>
    <t>虫　　　害</t>
  </si>
  <si>
    <t>そ の 他 被 害</t>
  </si>
  <si>
    <t>凍　霜　害</t>
  </si>
  <si>
    <t>干　　害</t>
  </si>
  <si>
    <t>湿　　害</t>
  </si>
  <si>
    <t>雪　　害</t>
  </si>
  <si>
    <t>さ　び　病</t>
  </si>
  <si>
    <t>白　渋　病</t>
  </si>
  <si>
    <t>赤かび病</t>
  </si>
  <si>
    <t>被害　　面積</t>
  </si>
  <si>
    <t>被 害 量</t>
  </si>
  <si>
    <t>地域</t>
  </si>
  <si>
    <t>被　害</t>
  </si>
  <si>
    <t>面　積</t>
  </si>
  <si>
    <t xml:space="preserve">                                                       Ｃ    　　　　小　　　　　　　  　　　　　　　　　　　　　　　　　　　　                麦</t>
  </si>
  <si>
    <t>昭和41年</t>
  </si>
  <si>
    <t>-</t>
  </si>
  <si>
    <t xml:space="preserve"> 　　42</t>
  </si>
  <si>
    <t xml:space="preserve"> 　　43</t>
  </si>
  <si>
    <t xml:space="preserve">                                                       Ｄ    　　　　大　　　　　　　　　　　麦、　　　　　　　　　　　裸　　　　　　　　　　　麦</t>
  </si>
  <si>
    <t>　資料：農林省大分統計調査事務所</t>
  </si>
  <si>
    <t>　注　農業地域の区分は巻末の「機関別等の管轄区域一覧表」を参照。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</si>
</sst>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-* #,##0_-;\-* #,##0_-;_-* &quot;-&quot;_-;_-@_-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176" fontId="19" fillId="0" borderId="0" xfId="61" applyNumberFormat="1" applyFont="1" applyAlignment="1">
      <alignment horizontal="left" vertical="center"/>
      <protection/>
    </xf>
    <xf numFmtId="176" fontId="19" fillId="0" borderId="0" xfId="61" applyNumberFormat="1" applyFont="1" applyAlignment="1">
      <alignment horizontal="left" vertical="center"/>
      <protection/>
    </xf>
    <xf numFmtId="176" fontId="22" fillId="0" borderId="0" xfId="61" applyNumberFormat="1" applyFont="1" applyAlignment="1">
      <alignment vertical="center"/>
      <protection/>
    </xf>
    <xf numFmtId="176" fontId="22" fillId="0" borderId="10" xfId="61" applyNumberFormat="1" applyFont="1" applyBorder="1" applyAlignment="1">
      <alignment horizontal="distributed" vertical="center"/>
      <protection/>
    </xf>
    <xf numFmtId="176" fontId="22" fillId="0" borderId="11" xfId="61" applyNumberFormat="1" applyFont="1" applyBorder="1" applyAlignment="1">
      <alignment horizontal="distributed" vertical="center"/>
      <protection/>
    </xf>
    <xf numFmtId="176" fontId="22" fillId="0" borderId="12" xfId="61" applyNumberFormat="1" applyFont="1" applyBorder="1" applyAlignment="1">
      <alignment horizontal="center" vertical="center"/>
      <protection/>
    </xf>
    <xf numFmtId="176" fontId="22" fillId="0" borderId="11" xfId="61" applyNumberFormat="1" applyFont="1" applyBorder="1" applyAlignment="1">
      <alignment horizontal="center" vertical="center"/>
      <protection/>
    </xf>
    <xf numFmtId="176" fontId="22" fillId="0" borderId="13" xfId="61" applyNumberFormat="1" applyFont="1" applyBorder="1" applyAlignment="1">
      <alignment vertical="center"/>
      <protection/>
    </xf>
    <xf numFmtId="176" fontId="22" fillId="0" borderId="14" xfId="61" applyNumberFormat="1" applyFont="1" applyBorder="1" applyAlignment="1">
      <alignment vertical="center"/>
      <protection/>
    </xf>
    <xf numFmtId="176" fontId="22" fillId="0" borderId="15" xfId="61" applyNumberFormat="1" applyFont="1" applyBorder="1" applyAlignment="1">
      <alignment vertical="center"/>
      <protection/>
    </xf>
    <xf numFmtId="176" fontId="22" fillId="0" borderId="13" xfId="61" applyNumberFormat="1" applyFont="1" applyBorder="1" applyAlignment="1">
      <alignment horizontal="center" vertical="center"/>
      <protection/>
    </xf>
    <xf numFmtId="176" fontId="22" fillId="0" borderId="14" xfId="61" applyNumberFormat="1" applyFont="1" applyBorder="1" applyAlignment="1">
      <alignment horizontal="center" vertical="center"/>
      <protection/>
    </xf>
    <xf numFmtId="176" fontId="22" fillId="0" borderId="15" xfId="61" applyNumberFormat="1" applyFont="1" applyBorder="1" applyAlignment="1">
      <alignment horizontal="center" vertical="center"/>
      <protection/>
    </xf>
    <xf numFmtId="176" fontId="22" fillId="0" borderId="10" xfId="61" applyNumberFormat="1" applyFont="1" applyBorder="1" applyAlignment="1">
      <alignment horizontal="center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176" fontId="22" fillId="0" borderId="16" xfId="61" applyNumberFormat="1" applyFont="1" applyBorder="1" applyAlignment="1">
      <alignment horizontal="distributed" vertical="center"/>
      <protection/>
    </xf>
    <xf numFmtId="176" fontId="22" fillId="0" borderId="17" xfId="61" applyNumberFormat="1" applyFont="1" applyBorder="1" applyAlignment="1">
      <alignment horizontal="center" vertical="center"/>
      <protection/>
    </xf>
    <xf numFmtId="176" fontId="22" fillId="0" borderId="18" xfId="61" applyNumberFormat="1" applyFont="1" applyBorder="1" applyAlignment="1">
      <alignment horizontal="center" vertical="center"/>
      <protection/>
    </xf>
    <xf numFmtId="176" fontId="22" fillId="0" borderId="19" xfId="61" applyNumberFormat="1" applyFont="1" applyBorder="1" applyAlignment="1">
      <alignment horizontal="center" vertical="center"/>
      <protection/>
    </xf>
    <xf numFmtId="176" fontId="22" fillId="0" borderId="20" xfId="61" applyNumberFormat="1" applyFont="1" applyBorder="1" applyAlignment="1">
      <alignment horizontal="center" vertical="center"/>
      <protection/>
    </xf>
    <xf numFmtId="176" fontId="22" fillId="0" borderId="21" xfId="61" applyNumberFormat="1" applyFont="1" applyBorder="1" applyAlignment="1">
      <alignment horizontal="center" vertical="center"/>
      <protection/>
    </xf>
    <xf numFmtId="176" fontId="22" fillId="0" borderId="22" xfId="61" applyNumberFormat="1" applyFont="1" applyBorder="1" applyAlignment="1">
      <alignment horizontal="center" vertical="center"/>
      <protection/>
    </xf>
    <xf numFmtId="176" fontId="22" fillId="0" borderId="19" xfId="61" applyNumberFormat="1" applyFont="1" applyBorder="1" applyAlignment="1">
      <alignment horizontal="center" vertical="center" wrapText="1"/>
      <protection/>
    </xf>
    <xf numFmtId="176" fontId="22" fillId="0" borderId="23" xfId="61" applyNumberFormat="1" applyFont="1" applyBorder="1" applyAlignment="1">
      <alignment horizontal="center" vertical="center"/>
      <protection/>
    </xf>
    <xf numFmtId="176" fontId="22" fillId="0" borderId="24" xfId="61" applyNumberFormat="1" applyFont="1" applyBorder="1" applyAlignment="1">
      <alignment horizontal="center" vertical="center" wrapText="1"/>
      <protection/>
    </xf>
    <xf numFmtId="176" fontId="22" fillId="0" borderId="24" xfId="61" applyNumberFormat="1" applyFont="1" applyBorder="1" applyAlignment="1">
      <alignment horizontal="center" vertical="center"/>
      <protection/>
    </xf>
    <xf numFmtId="176" fontId="22" fillId="0" borderId="19" xfId="61" applyNumberFormat="1" applyFont="1" applyBorder="1" applyAlignment="1">
      <alignment horizontal="center" vertical="center"/>
      <protection/>
    </xf>
    <xf numFmtId="176" fontId="22" fillId="0" borderId="21" xfId="61" applyNumberFormat="1" applyFont="1" applyBorder="1" applyAlignment="1">
      <alignment horizontal="center" vertical="center"/>
      <protection/>
    </xf>
    <xf numFmtId="176" fontId="22" fillId="0" borderId="25" xfId="61" applyNumberFormat="1" applyFont="1" applyBorder="1" applyAlignment="1">
      <alignment horizontal="center" vertical="center"/>
      <protection/>
    </xf>
    <xf numFmtId="176" fontId="22" fillId="0" borderId="22" xfId="61" applyNumberFormat="1" applyFont="1" applyBorder="1" applyAlignment="1">
      <alignment horizontal="distributed" vertical="center"/>
      <protection/>
    </xf>
    <xf numFmtId="176" fontId="22" fillId="0" borderId="18" xfId="61" applyNumberFormat="1" applyFont="1" applyBorder="1" applyAlignment="1">
      <alignment horizontal="distributed" vertical="center"/>
      <protection/>
    </xf>
    <xf numFmtId="176" fontId="22" fillId="0" borderId="23" xfId="61" applyNumberFormat="1" applyFont="1" applyBorder="1" applyAlignment="1">
      <alignment horizontal="center" vertical="center" wrapText="1"/>
      <protection/>
    </xf>
    <xf numFmtId="176" fontId="22" fillId="0" borderId="23" xfId="61" applyNumberFormat="1" applyFont="1" applyBorder="1" applyAlignment="1">
      <alignment horizontal="center" vertical="center"/>
      <protection/>
    </xf>
    <xf numFmtId="176" fontId="22" fillId="0" borderId="18" xfId="61" applyNumberFormat="1" applyFont="1" applyBorder="1" applyAlignment="1">
      <alignment horizontal="center" vertical="center"/>
      <protection/>
    </xf>
    <xf numFmtId="176" fontId="23" fillId="0" borderId="26" xfId="61" applyNumberFormat="1" applyFont="1" applyBorder="1" applyAlignment="1">
      <alignment horizontal="left" vertical="center"/>
      <protection/>
    </xf>
    <xf numFmtId="176" fontId="23" fillId="0" borderId="0" xfId="61" applyNumberFormat="1" applyFont="1" applyBorder="1" applyAlignment="1">
      <alignment horizontal="left" vertical="center"/>
      <protection/>
    </xf>
    <xf numFmtId="176" fontId="23" fillId="0" borderId="22" xfId="61" applyNumberFormat="1" applyFont="1" applyBorder="1" applyAlignment="1">
      <alignment horizontal="left" vertical="center"/>
      <protection/>
    </xf>
    <xf numFmtId="176" fontId="22" fillId="0" borderId="26" xfId="61" applyNumberFormat="1" applyFont="1" applyBorder="1" applyAlignment="1">
      <alignment horizontal="center" vertical="center"/>
      <protection/>
    </xf>
    <xf numFmtId="176" fontId="22" fillId="0" borderId="0" xfId="61" applyNumberFormat="1" applyFont="1" applyBorder="1" applyAlignment="1">
      <alignment horizontal="left" vertical="center"/>
      <protection/>
    </xf>
    <xf numFmtId="176" fontId="24" fillId="0" borderId="0" xfId="61" applyNumberFormat="1" applyFont="1" applyBorder="1" applyAlignment="1">
      <alignment horizontal="distributed" vertical="center"/>
      <protection/>
    </xf>
    <xf numFmtId="176" fontId="24" fillId="0" borderId="16" xfId="61" applyNumberFormat="1" applyFont="1" applyBorder="1" applyAlignment="1">
      <alignment horizontal="distributed" vertical="center"/>
      <protection/>
    </xf>
    <xf numFmtId="3" fontId="22" fillId="0" borderId="0" xfId="61" applyNumberFormat="1" applyFont="1" applyAlignment="1">
      <alignment horizontal="right" vertical="center"/>
      <protection/>
    </xf>
    <xf numFmtId="176" fontId="24" fillId="0" borderId="0" xfId="61" applyNumberFormat="1" applyFont="1" applyBorder="1" applyAlignment="1" quotePrefix="1">
      <alignment horizontal="center" vertical="center"/>
      <protection/>
    </xf>
    <xf numFmtId="176" fontId="24" fillId="0" borderId="16" xfId="61" applyNumberFormat="1" applyFont="1" applyBorder="1" applyAlignment="1">
      <alignment horizontal="center" vertical="center"/>
      <protection/>
    </xf>
    <xf numFmtId="176" fontId="25" fillId="0" borderId="0" xfId="61" applyNumberFormat="1" applyFont="1" applyBorder="1" applyAlignment="1" quotePrefix="1">
      <alignment horizontal="center" vertical="center"/>
      <protection/>
    </xf>
    <xf numFmtId="176" fontId="25" fillId="0" borderId="16" xfId="61" applyNumberFormat="1" applyFont="1" applyBorder="1" applyAlignment="1">
      <alignment horizontal="center" vertical="center"/>
      <protection/>
    </xf>
    <xf numFmtId="3" fontId="26" fillId="0" borderId="0" xfId="61" applyNumberFormat="1" applyFont="1" applyAlignment="1">
      <alignment horizontal="right" vertical="center"/>
      <protection/>
    </xf>
    <xf numFmtId="176" fontId="26" fillId="0" borderId="0" xfId="61" applyNumberFormat="1" applyFont="1" applyAlignment="1">
      <alignment vertical="center"/>
      <protection/>
    </xf>
    <xf numFmtId="176" fontId="22" fillId="0" borderId="0" xfId="61" applyNumberFormat="1" applyFont="1" applyBorder="1" applyAlignment="1">
      <alignment vertical="center"/>
      <protection/>
    </xf>
    <xf numFmtId="176" fontId="22" fillId="0" borderId="16" xfId="61" applyNumberFormat="1" applyFont="1" applyBorder="1" applyAlignment="1">
      <alignment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176" fontId="22" fillId="0" borderId="16" xfId="61" applyNumberFormat="1" applyFont="1" applyBorder="1" applyAlignment="1">
      <alignment horizontal="distributed" vertical="center"/>
      <protection/>
    </xf>
    <xf numFmtId="3" fontId="22" fillId="0" borderId="0" xfId="61" applyNumberFormat="1" applyFont="1" applyBorder="1" applyAlignment="1">
      <alignment horizontal="right" vertical="center"/>
      <protection/>
    </xf>
    <xf numFmtId="41" fontId="22" fillId="0" borderId="22" xfId="61" applyNumberFormat="1" applyFont="1" applyBorder="1" applyAlignment="1">
      <alignment horizontal="right" vertical="center"/>
      <protection/>
    </xf>
    <xf numFmtId="176" fontId="23" fillId="0" borderId="26" xfId="61" applyNumberFormat="1" applyFont="1" applyBorder="1" applyAlignment="1">
      <alignment vertical="center"/>
      <protection/>
    </xf>
    <xf numFmtId="176" fontId="23" fillId="0" borderId="0" xfId="61" applyNumberFormat="1" applyFont="1" applyBorder="1" applyAlignment="1">
      <alignment vertical="center"/>
      <protection/>
    </xf>
    <xf numFmtId="176" fontId="23" fillId="0" borderId="22" xfId="61" applyNumberFormat="1" applyFont="1" applyBorder="1" applyAlignment="1">
      <alignment vertical="center"/>
      <protection/>
    </xf>
    <xf numFmtId="176" fontId="22" fillId="0" borderId="26" xfId="61" applyNumberFormat="1" applyFont="1" applyBorder="1" applyAlignment="1">
      <alignment vertical="center"/>
      <protection/>
    </xf>
    <xf numFmtId="176" fontId="22" fillId="0" borderId="21" xfId="61" applyNumberFormat="1" applyFont="1" applyBorder="1" applyAlignment="1">
      <alignment vertical="center"/>
      <protection/>
    </xf>
    <xf numFmtId="177" fontId="22" fillId="0" borderId="0" xfId="61" applyNumberFormat="1" applyFont="1" applyAlignment="1">
      <alignment horizontal="distributed" vertical="center"/>
      <protection/>
    </xf>
    <xf numFmtId="177" fontId="26" fillId="0" borderId="0" xfId="61" applyNumberFormat="1" applyFont="1" applyAlignment="1">
      <alignment horizontal="distributed" vertical="center"/>
      <protection/>
    </xf>
    <xf numFmtId="176" fontId="22" fillId="0" borderId="22" xfId="61" applyNumberFormat="1" applyFont="1" applyBorder="1" applyAlignment="1">
      <alignment vertical="center"/>
      <protection/>
    </xf>
    <xf numFmtId="176" fontId="22" fillId="0" borderId="18" xfId="61" applyNumberFormat="1" applyFont="1" applyBorder="1" applyAlignment="1">
      <alignment vertical="center"/>
      <protection/>
    </xf>
    <xf numFmtId="0" fontId="24" fillId="0" borderId="0" xfId="61" applyFont="1" applyFill="1" applyBorder="1" applyAlignment="1">
      <alignment horizontal="left" vertical="center"/>
      <protection/>
    </xf>
    <xf numFmtId="0" fontId="18" fillId="0" borderId="0" xfId="61" applyFill="1" applyBorder="1" applyAlignment="1">
      <alignment horizontal="left" vertical="center"/>
      <protection/>
    </xf>
    <xf numFmtId="0" fontId="24" fillId="0" borderId="13" xfId="61" applyFont="1" applyFill="1" applyBorder="1" applyAlignment="1">
      <alignment horizontal="left" vertical="center"/>
      <protection/>
    </xf>
    <xf numFmtId="0" fontId="18" fillId="0" borderId="14" xfId="61" applyBorder="1" applyAlignment="1">
      <alignment horizontal="left"/>
      <protection/>
    </xf>
    <xf numFmtId="0" fontId="18" fillId="0" borderId="15" xfId="61" applyBorder="1" applyAlignment="1">
      <alignment horizontal="left"/>
      <protection/>
    </xf>
    <xf numFmtId="0" fontId="24" fillId="0" borderId="14" xfId="61" applyFont="1" applyFill="1" applyBorder="1" applyAlignment="1">
      <alignment horizontal="left" vertical="center"/>
      <protection/>
    </xf>
    <xf numFmtId="0" fontId="24" fillId="0" borderId="15" xfId="61" applyFont="1" applyFill="1" applyBorder="1" applyAlignment="1">
      <alignment horizontal="left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1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 wrapText="1"/>
      <protection/>
    </xf>
    <xf numFmtId="0" fontId="24" fillId="0" borderId="24" xfId="61" applyFont="1" applyFill="1" applyBorder="1" applyAlignment="1">
      <alignment horizontal="center" vertical="center" wrapText="1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25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 wrapText="1"/>
      <protection/>
    </xf>
    <xf numFmtId="0" fontId="27" fillId="0" borderId="26" xfId="61" applyFont="1" applyFill="1" applyBorder="1" applyAlignment="1">
      <alignment horizontal="left" vertical="center"/>
      <protection/>
    </xf>
    <xf numFmtId="0" fontId="27" fillId="0" borderId="0" xfId="61" applyFont="1" applyFill="1" applyBorder="1" applyAlignment="1">
      <alignment horizontal="left" vertical="center"/>
      <protection/>
    </xf>
    <xf numFmtId="0" fontId="27" fillId="0" borderId="22" xfId="61" applyFont="1" applyFill="1" applyBorder="1" applyAlignment="1">
      <alignment horizontal="left" vertical="center"/>
      <protection/>
    </xf>
    <xf numFmtId="176" fontId="22" fillId="0" borderId="0" xfId="61" applyNumberFormat="1" applyFont="1" applyBorder="1" applyAlignment="1">
      <alignment horizontal="center" vertical="center"/>
      <protection/>
    </xf>
    <xf numFmtId="176" fontId="22" fillId="0" borderId="16" xfId="61" applyNumberFormat="1" applyFont="1" applyBorder="1" applyAlignment="1">
      <alignment horizontal="center" vertical="center"/>
      <protection/>
    </xf>
    <xf numFmtId="3" fontId="24" fillId="0" borderId="0" xfId="61" applyNumberFormat="1" applyFont="1" applyFill="1" applyBorder="1" applyAlignment="1">
      <alignment horizontal="right" vertical="center"/>
      <protection/>
    </xf>
    <xf numFmtId="3" fontId="25" fillId="0" borderId="0" xfId="61" applyNumberFormat="1" applyFont="1" applyFill="1" applyBorder="1" applyAlignment="1">
      <alignment horizontal="right" vertical="center"/>
      <protection/>
    </xf>
    <xf numFmtId="177" fontId="25" fillId="0" borderId="0" xfId="61" applyNumberFormat="1" applyFont="1" applyFill="1" applyBorder="1" applyAlignment="1">
      <alignment horizontal="distributed" vertical="center"/>
      <protection/>
    </xf>
    <xf numFmtId="0" fontId="28" fillId="0" borderId="0" xfId="61" applyFont="1" applyFill="1" applyBorder="1" applyAlignment="1">
      <alignment horizontal="left" vertical="center"/>
      <protection/>
    </xf>
    <xf numFmtId="3" fontId="24" fillId="0" borderId="0" xfId="61" applyNumberFormat="1" applyFont="1" applyFill="1" applyBorder="1" applyAlignment="1">
      <alignment horizontal="left" vertical="center"/>
      <protection/>
    </xf>
    <xf numFmtId="177" fontId="24" fillId="0" borderId="0" xfId="61" applyNumberFormat="1" applyFont="1" applyFill="1" applyBorder="1" applyAlignment="1">
      <alignment horizontal="distributed" vertical="center"/>
      <protection/>
    </xf>
    <xf numFmtId="3" fontId="24" fillId="0" borderId="17" xfId="61" applyNumberFormat="1" applyFont="1" applyFill="1" applyBorder="1" applyAlignment="1">
      <alignment horizontal="left" vertical="center"/>
      <protection/>
    </xf>
    <xf numFmtId="0" fontId="24" fillId="0" borderId="22" xfId="61" applyFont="1" applyFill="1" applyBorder="1" applyAlignment="1">
      <alignment horizontal="left" vertical="center"/>
      <protection/>
    </xf>
    <xf numFmtId="3" fontId="24" fillId="0" borderId="22" xfId="61" applyNumberFormat="1" applyFont="1" applyFill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昭和44年度22-2保健衛生264-274xls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3&#28797;&#23475;&#12362;&#12424;&#12403;&#20107;&#25925;271-27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1"/>
      <sheetName val="272"/>
      <sheetName val="273"/>
      <sheetName val="274A.B"/>
      <sheetName val="274C.D"/>
      <sheetName val="275 "/>
      <sheetName val="276A"/>
      <sheetName val="27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39"/>
  <sheetViews>
    <sheetView showGridLines="0" tabSelected="1" zoomScalePageLayoutView="0" workbookViewId="0" topLeftCell="A1">
      <selection activeCell="A1" sqref="A1:AF1"/>
    </sheetView>
  </sheetViews>
  <sheetFormatPr defaultColWidth="13.421875" defaultRowHeight="12" customHeight="1"/>
  <cols>
    <col min="1" max="1" width="1.8515625" style="3" customWidth="1"/>
    <col min="2" max="2" width="13.140625" style="3" customWidth="1"/>
    <col min="3" max="3" width="7.140625" style="3" customWidth="1"/>
    <col min="4" max="4" width="7.28125" style="3" customWidth="1"/>
    <col min="5" max="5" width="7.140625" style="3" customWidth="1"/>
    <col min="6" max="6" width="7.28125" style="3" customWidth="1"/>
    <col min="7" max="7" width="7.140625" style="3" customWidth="1"/>
    <col min="8" max="8" width="7.28125" style="3" customWidth="1"/>
    <col min="9" max="9" width="7.140625" style="3" customWidth="1"/>
    <col min="10" max="10" width="7.28125" style="3" customWidth="1"/>
    <col min="11" max="11" width="7.140625" style="3" customWidth="1"/>
    <col min="12" max="12" width="7.28125" style="3" customWidth="1"/>
    <col min="13" max="13" width="7.140625" style="3" customWidth="1"/>
    <col min="14" max="14" width="7.28125" style="3" customWidth="1"/>
    <col min="15" max="15" width="7.140625" style="3" customWidth="1"/>
    <col min="16" max="16" width="7.28125" style="3" customWidth="1"/>
    <col min="17" max="17" width="7.140625" style="3" customWidth="1"/>
    <col min="18" max="18" width="7.28125" style="3" customWidth="1"/>
    <col min="19" max="19" width="7.140625" style="3" customWidth="1"/>
    <col min="20" max="20" width="7.28125" style="3" customWidth="1"/>
    <col min="21" max="21" width="7.140625" style="3" customWidth="1"/>
    <col min="22" max="22" width="7.28125" style="3" customWidth="1"/>
    <col min="23" max="24" width="7.7109375" style="3" customWidth="1"/>
    <col min="25" max="25" width="7.140625" style="3" customWidth="1"/>
    <col min="26" max="26" width="7.28125" style="3" customWidth="1"/>
    <col min="27" max="27" width="7.140625" style="3" customWidth="1"/>
    <col min="28" max="28" width="7.28125" style="3" customWidth="1"/>
    <col min="29" max="29" width="7.140625" style="3" customWidth="1"/>
    <col min="30" max="30" width="7.28125" style="3" customWidth="1"/>
    <col min="31" max="32" width="8.28125" style="3" customWidth="1"/>
    <col min="33" max="16384" width="13.421875" style="3" customWidth="1"/>
  </cols>
  <sheetData>
    <row r="1" spans="1:32" s="2" customFormat="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ht="12.75" customHeight="1" thickBot="1">
      <c r="A2" s="3" t="s">
        <v>1</v>
      </c>
    </row>
    <row r="3" spans="1:32" ht="15" customHeight="1" thickTop="1">
      <c r="A3" s="4"/>
      <c r="B3" s="5"/>
      <c r="C3" s="6" t="s">
        <v>2</v>
      </c>
      <c r="D3" s="7"/>
      <c r="E3" s="8" t="s">
        <v>3</v>
      </c>
      <c r="F3" s="9"/>
      <c r="G3" s="9"/>
      <c r="H3" s="9"/>
      <c r="I3" s="9"/>
      <c r="J3" s="9"/>
      <c r="K3" s="9"/>
      <c r="L3" s="9"/>
      <c r="M3" s="9"/>
      <c r="N3" s="10"/>
      <c r="O3" s="11" t="s">
        <v>4</v>
      </c>
      <c r="P3" s="12"/>
      <c r="Q3" s="12"/>
      <c r="R3" s="12"/>
      <c r="S3" s="12"/>
      <c r="T3" s="12"/>
      <c r="U3" s="12"/>
      <c r="V3" s="13"/>
      <c r="W3" s="8" t="s">
        <v>5</v>
      </c>
      <c r="X3" s="9"/>
      <c r="Y3" s="9"/>
      <c r="Z3" s="9"/>
      <c r="AA3" s="9"/>
      <c r="AB3" s="9"/>
      <c r="AC3" s="9"/>
      <c r="AD3" s="10"/>
      <c r="AE3" s="6" t="s">
        <v>6</v>
      </c>
      <c r="AF3" s="14"/>
    </row>
    <row r="4" spans="1:32" ht="12" customHeight="1">
      <c r="A4" s="15" t="s">
        <v>7</v>
      </c>
      <c r="B4" s="16"/>
      <c r="C4" s="17"/>
      <c r="D4" s="18"/>
      <c r="E4" s="19" t="s">
        <v>8</v>
      </c>
      <c r="F4" s="19"/>
      <c r="G4" s="19" t="s">
        <v>9</v>
      </c>
      <c r="H4" s="19"/>
      <c r="I4" s="19" t="s">
        <v>10</v>
      </c>
      <c r="J4" s="19"/>
      <c r="K4" s="19" t="s">
        <v>11</v>
      </c>
      <c r="L4" s="19"/>
      <c r="M4" s="19" t="s">
        <v>12</v>
      </c>
      <c r="N4" s="19"/>
      <c r="O4" s="19" t="s">
        <v>13</v>
      </c>
      <c r="P4" s="20"/>
      <c r="Q4" s="21" t="s">
        <v>14</v>
      </c>
      <c r="R4" s="19"/>
      <c r="S4" s="19" t="s">
        <v>15</v>
      </c>
      <c r="T4" s="19"/>
      <c r="U4" s="19" t="s">
        <v>16</v>
      </c>
      <c r="V4" s="19"/>
      <c r="W4" s="19" t="s">
        <v>13</v>
      </c>
      <c r="X4" s="19"/>
      <c r="Y4" s="19" t="s">
        <v>17</v>
      </c>
      <c r="Z4" s="19"/>
      <c r="AA4" s="19" t="s">
        <v>18</v>
      </c>
      <c r="AB4" s="19"/>
      <c r="AC4" s="19" t="s">
        <v>16</v>
      </c>
      <c r="AD4" s="19"/>
      <c r="AE4" s="17"/>
      <c r="AF4" s="22"/>
    </row>
    <row r="5" spans="1:32" ht="12" customHeight="1">
      <c r="A5" s="15"/>
      <c r="B5" s="16"/>
      <c r="C5" s="23" t="s">
        <v>19</v>
      </c>
      <c r="D5" s="19" t="s">
        <v>20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17"/>
      <c r="Q5" s="18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19" t="s">
        <v>21</v>
      </c>
      <c r="AF5" s="20" t="s">
        <v>22</v>
      </c>
    </row>
    <row r="6" spans="1:32" ht="12" customHeight="1">
      <c r="A6" s="15" t="s">
        <v>23</v>
      </c>
      <c r="B6" s="16"/>
      <c r="C6" s="25"/>
      <c r="D6" s="26"/>
      <c r="E6" s="27" t="s">
        <v>24</v>
      </c>
      <c r="F6" s="19" t="s">
        <v>20</v>
      </c>
      <c r="G6" s="27" t="s">
        <v>24</v>
      </c>
      <c r="H6" s="19" t="s">
        <v>20</v>
      </c>
      <c r="I6" s="27" t="s">
        <v>24</v>
      </c>
      <c r="J6" s="19" t="s">
        <v>20</v>
      </c>
      <c r="K6" s="27" t="s">
        <v>24</v>
      </c>
      <c r="L6" s="19" t="s">
        <v>20</v>
      </c>
      <c r="M6" s="27" t="s">
        <v>24</v>
      </c>
      <c r="N6" s="19" t="s">
        <v>20</v>
      </c>
      <c r="O6" s="27" t="s">
        <v>25</v>
      </c>
      <c r="P6" s="20" t="s">
        <v>20</v>
      </c>
      <c r="Q6" s="28" t="s">
        <v>24</v>
      </c>
      <c r="R6" s="19" t="s">
        <v>20</v>
      </c>
      <c r="S6" s="27" t="s">
        <v>24</v>
      </c>
      <c r="T6" s="19" t="s">
        <v>20</v>
      </c>
      <c r="U6" s="27" t="s">
        <v>24</v>
      </c>
      <c r="V6" s="19" t="s">
        <v>20</v>
      </c>
      <c r="W6" s="27" t="s">
        <v>24</v>
      </c>
      <c r="X6" s="19" t="s">
        <v>20</v>
      </c>
      <c r="Y6" s="27" t="s">
        <v>24</v>
      </c>
      <c r="Z6" s="19" t="s">
        <v>20</v>
      </c>
      <c r="AA6" s="27" t="s">
        <v>24</v>
      </c>
      <c r="AB6" s="19" t="s">
        <v>20</v>
      </c>
      <c r="AC6" s="27" t="s">
        <v>24</v>
      </c>
      <c r="AD6" s="19" t="s">
        <v>20</v>
      </c>
      <c r="AE6" s="26"/>
      <c r="AF6" s="29"/>
    </row>
    <row r="7" spans="1:32" ht="12" customHeight="1">
      <c r="A7" s="30"/>
      <c r="B7" s="31"/>
      <c r="C7" s="32"/>
      <c r="D7" s="24"/>
      <c r="E7" s="33" t="s">
        <v>26</v>
      </c>
      <c r="F7" s="24"/>
      <c r="G7" s="33" t="s">
        <v>26</v>
      </c>
      <c r="H7" s="24"/>
      <c r="I7" s="33" t="s">
        <v>26</v>
      </c>
      <c r="J7" s="24"/>
      <c r="K7" s="33" t="s">
        <v>26</v>
      </c>
      <c r="L7" s="24"/>
      <c r="M7" s="33" t="s">
        <v>26</v>
      </c>
      <c r="N7" s="24"/>
      <c r="O7" s="33" t="s">
        <v>27</v>
      </c>
      <c r="P7" s="17"/>
      <c r="Q7" s="34" t="s">
        <v>26</v>
      </c>
      <c r="R7" s="24"/>
      <c r="S7" s="33" t="s">
        <v>26</v>
      </c>
      <c r="T7" s="24"/>
      <c r="U7" s="33" t="s">
        <v>26</v>
      </c>
      <c r="V7" s="24"/>
      <c r="W7" s="33" t="s">
        <v>26</v>
      </c>
      <c r="X7" s="24"/>
      <c r="Y7" s="33" t="s">
        <v>26</v>
      </c>
      <c r="Z7" s="24"/>
      <c r="AA7" s="33" t="s">
        <v>26</v>
      </c>
      <c r="AB7" s="24"/>
      <c r="AC7" s="33" t="s">
        <v>26</v>
      </c>
      <c r="AD7" s="24"/>
      <c r="AE7" s="24"/>
      <c r="AF7" s="17"/>
    </row>
    <row r="8" spans="1:32" ht="12" customHeight="1">
      <c r="A8" s="35" t="s">
        <v>28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2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ht="12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32" ht="6" customHeight="1">
      <c r="A11" s="38"/>
      <c r="B11" s="21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spans="1:32" ht="12" customHeight="1">
      <c r="A12" s="40" t="s">
        <v>29</v>
      </c>
      <c r="B12" s="41"/>
      <c r="C12" s="42">
        <v>73200</v>
      </c>
      <c r="D12" s="42">
        <v>21800</v>
      </c>
      <c r="E12" s="42">
        <v>23400</v>
      </c>
      <c r="F12" s="42">
        <v>13300</v>
      </c>
      <c r="G12" s="42">
        <v>20300</v>
      </c>
      <c r="H12" s="42">
        <v>11300</v>
      </c>
      <c r="I12" s="42">
        <v>3120</v>
      </c>
      <c r="J12" s="42">
        <v>1970</v>
      </c>
      <c r="K12" s="42" t="s">
        <v>30</v>
      </c>
      <c r="L12" s="42" t="s">
        <v>30</v>
      </c>
      <c r="M12" s="42" t="s">
        <v>30</v>
      </c>
      <c r="N12" s="42" t="s">
        <v>30</v>
      </c>
      <c r="O12" s="42">
        <f>SUM(Q12+S12+U12)</f>
        <v>27800</v>
      </c>
      <c r="P12" s="42">
        <f>SUM(R12+T12+V12)</f>
        <v>3570</v>
      </c>
      <c r="Q12" s="42">
        <v>9240</v>
      </c>
      <c r="R12" s="42">
        <v>1370</v>
      </c>
      <c r="S12" s="42">
        <v>9170</v>
      </c>
      <c r="T12" s="42">
        <v>1120</v>
      </c>
      <c r="U12" s="42">
        <v>9390</v>
      </c>
      <c r="V12" s="42">
        <v>1080</v>
      </c>
      <c r="W12" s="42">
        <v>21800</v>
      </c>
      <c r="X12" s="42">
        <f>SUM(Z12+AB12+AD12)</f>
        <v>4740</v>
      </c>
      <c r="Y12" s="42">
        <v>13700</v>
      </c>
      <c r="Z12" s="42">
        <v>1950</v>
      </c>
      <c r="AA12" s="42">
        <v>7820</v>
      </c>
      <c r="AB12" s="42">
        <v>2770</v>
      </c>
      <c r="AC12" s="42">
        <v>250</v>
      </c>
      <c r="AD12" s="42">
        <v>20</v>
      </c>
      <c r="AE12" s="42">
        <v>155</v>
      </c>
      <c r="AF12" s="42">
        <v>230</v>
      </c>
    </row>
    <row r="13" spans="1:32" ht="12" customHeight="1">
      <c r="A13" s="43" t="s">
        <v>31</v>
      </c>
      <c r="B13" s="44"/>
      <c r="C13" s="42">
        <v>51800</v>
      </c>
      <c r="D13" s="42">
        <v>25500</v>
      </c>
      <c r="E13" s="42">
        <v>19100</v>
      </c>
      <c r="F13" s="42">
        <v>20900</v>
      </c>
      <c r="G13" s="42">
        <v>2500</v>
      </c>
      <c r="H13" s="42">
        <v>198</v>
      </c>
      <c r="I13" s="42">
        <v>16600</v>
      </c>
      <c r="J13" s="42">
        <v>20700</v>
      </c>
      <c r="K13" s="42" t="s">
        <v>30</v>
      </c>
      <c r="L13" s="42" t="s">
        <v>30</v>
      </c>
      <c r="M13" s="42">
        <v>32</v>
      </c>
      <c r="N13" s="42">
        <v>36</v>
      </c>
      <c r="O13" s="42">
        <f>SUM(Q13+S13+U13)</f>
        <v>21200</v>
      </c>
      <c r="P13" s="42">
        <v>2530</v>
      </c>
      <c r="Q13" s="42">
        <v>4900</v>
      </c>
      <c r="R13" s="42">
        <v>807</v>
      </c>
      <c r="S13" s="42">
        <v>6460</v>
      </c>
      <c r="T13" s="42">
        <v>708</v>
      </c>
      <c r="U13" s="42">
        <v>9840</v>
      </c>
      <c r="V13" s="42">
        <v>1010</v>
      </c>
      <c r="W13" s="42">
        <v>11400</v>
      </c>
      <c r="X13" s="42">
        <v>2000</v>
      </c>
      <c r="Y13" s="42">
        <v>6340</v>
      </c>
      <c r="Z13" s="42">
        <v>871</v>
      </c>
      <c r="AA13" s="42">
        <v>4700</v>
      </c>
      <c r="AB13" s="42">
        <v>1110</v>
      </c>
      <c r="AC13" s="42">
        <v>363</v>
      </c>
      <c r="AD13" s="42">
        <v>23</v>
      </c>
      <c r="AE13" s="42">
        <v>93</v>
      </c>
      <c r="AF13" s="42">
        <v>114</v>
      </c>
    </row>
    <row r="14" spans="1:32" s="48" customFormat="1" ht="12" customHeight="1">
      <c r="A14" s="45" t="s">
        <v>32</v>
      </c>
      <c r="B14" s="46"/>
      <c r="C14" s="47">
        <v>82000</v>
      </c>
      <c r="D14" s="47">
        <v>24600</v>
      </c>
      <c r="E14" s="47">
        <v>18800</v>
      </c>
      <c r="F14" s="47">
        <f aca="true" t="shared" si="0" ref="F14:F22">SUM(H14+J14+L14+N14)</f>
        <v>7060</v>
      </c>
      <c r="G14" s="47">
        <v>6730</v>
      </c>
      <c r="H14" s="47">
        <v>3120</v>
      </c>
      <c r="I14" s="47">
        <v>2780</v>
      </c>
      <c r="J14" s="47">
        <v>1430</v>
      </c>
      <c r="K14" s="47">
        <v>1810</v>
      </c>
      <c r="L14" s="47">
        <v>1090</v>
      </c>
      <c r="M14" s="47">
        <f>SUM(M16:M17,M21:M22)</f>
        <v>7500</v>
      </c>
      <c r="N14" s="47">
        <v>1420</v>
      </c>
      <c r="O14" s="47">
        <v>50700</v>
      </c>
      <c r="P14" s="47">
        <v>15500</v>
      </c>
      <c r="Q14" s="47">
        <v>35000</v>
      </c>
      <c r="R14" s="47">
        <v>13400</v>
      </c>
      <c r="S14" s="47">
        <v>5980</v>
      </c>
      <c r="T14" s="47">
        <f>SUM(T16:T17,T21:T22)</f>
        <v>638</v>
      </c>
      <c r="U14" s="47">
        <v>9750</v>
      </c>
      <c r="V14" s="47">
        <v>1480</v>
      </c>
      <c r="W14" s="47">
        <v>12400</v>
      </c>
      <c r="X14" s="47">
        <v>1910</v>
      </c>
      <c r="Y14" s="47">
        <v>11600</v>
      </c>
      <c r="Z14" s="47">
        <v>1810</v>
      </c>
      <c r="AA14" s="47">
        <f aca="true" t="shared" si="1" ref="AA14:AF14">SUM(AA16:AA17,AA21:AA22)</f>
        <v>588</v>
      </c>
      <c r="AB14" s="47">
        <f t="shared" si="1"/>
        <v>84</v>
      </c>
      <c r="AC14" s="47">
        <f t="shared" si="1"/>
        <v>200</v>
      </c>
      <c r="AD14" s="47">
        <f t="shared" si="1"/>
        <v>14</v>
      </c>
      <c r="AE14" s="47">
        <f t="shared" si="1"/>
        <v>76</v>
      </c>
      <c r="AF14" s="47">
        <f t="shared" si="1"/>
        <v>99</v>
      </c>
    </row>
    <row r="15" spans="1:32" ht="12" customHeight="1">
      <c r="A15" s="49"/>
      <c r="B15" s="50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2" ht="12" customHeight="1">
      <c r="A16" s="15" t="s">
        <v>33</v>
      </c>
      <c r="B16" s="16"/>
      <c r="C16" s="42">
        <v>25670</v>
      </c>
      <c r="D16" s="42">
        <v>9530</v>
      </c>
      <c r="E16" s="42">
        <v>3701</v>
      </c>
      <c r="F16" s="42">
        <f t="shared" si="0"/>
        <v>1257</v>
      </c>
      <c r="G16" s="42">
        <v>827</v>
      </c>
      <c r="H16" s="42">
        <v>617</v>
      </c>
      <c r="I16" s="42">
        <v>525</v>
      </c>
      <c r="J16" s="42">
        <v>114</v>
      </c>
      <c r="K16" s="42">
        <v>30</v>
      </c>
      <c r="L16" s="42">
        <v>33</v>
      </c>
      <c r="M16" s="42">
        <v>2320</v>
      </c>
      <c r="N16" s="42">
        <v>493</v>
      </c>
      <c r="O16" s="42">
        <v>16640</v>
      </c>
      <c r="P16" s="42">
        <v>7170</v>
      </c>
      <c r="Q16" s="42">
        <v>12140</v>
      </c>
      <c r="R16" s="42">
        <v>6463</v>
      </c>
      <c r="S16" s="42">
        <v>2276</v>
      </c>
      <c r="T16" s="42">
        <v>313</v>
      </c>
      <c r="U16" s="42">
        <v>2220</v>
      </c>
      <c r="V16" s="42">
        <v>389</v>
      </c>
      <c r="W16" s="42">
        <f aca="true" t="shared" si="2" ref="W16:W22">SUM(Y16+AA16+AC16)</f>
        <v>5290</v>
      </c>
      <c r="X16" s="42">
        <v>1060</v>
      </c>
      <c r="Y16" s="42">
        <v>5290</v>
      </c>
      <c r="Z16" s="42">
        <v>1067</v>
      </c>
      <c r="AA16" s="42" t="s">
        <v>30</v>
      </c>
      <c r="AB16" s="42" t="s">
        <v>30</v>
      </c>
      <c r="AC16" s="42" t="s">
        <v>30</v>
      </c>
      <c r="AD16" s="42" t="s">
        <v>30</v>
      </c>
      <c r="AE16" s="42">
        <v>25</v>
      </c>
      <c r="AF16" s="42">
        <v>44</v>
      </c>
    </row>
    <row r="17" spans="1:32" ht="12" customHeight="1">
      <c r="A17" s="15" t="s">
        <v>34</v>
      </c>
      <c r="B17" s="16"/>
      <c r="C17" s="42">
        <v>47520</v>
      </c>
      <c r="D17" s="42">
        <v>12741</v>
      </c>
      <c r="E17" s="42">
        <v>13010</v>
      </c>
      <c r="F17" s="42">
        <v>4727</v>
      </c>
      <c r="G17" s="42">
        <v>4936</v>
      </c>
      <c r="H17" s="42">
        <v>2197</v>
      </c>
      <c r="I17" s="42">
        <v>2198</v>
      </c>
      <c r="J17" s="42">
        <v>1302</v>
      </c>
      <c r="K17" s="42">
        <v>705</v>
      </c>
      <c r="L17" s="42">
        <v>316</v>
      </c>
      <c r="M17" s="42">
        <v>5170</v>
      </c>
      <c r="N17" s="42">
        <v>916</v>
      </c>
      <c r="O17" s="42">
        <v>28300</v>
      </c>
      <c r="P17" s="42">
        <v>7237</v>
      </c>
      <c r="Q17" s="42">
        <v>19937</v>
      </c>
      <c r="R17" s="42">
        <v>6274</v>
      </c>
      <c r="S17" s="42">
        <v>3256</v>
      </c>
      <c r="T17" s="42">
        <v>289</v>
      </c>
      <c r="U17" s="42">
        <v>5108</v>
      </c>
      <c r="V17" s="42">
        <v>671</v>
      </c>
      <c r="W17" s="42">
        <v>6251</v>
      </c>
      <c r="X17" s="42">
        <f aca="true" t="shared" si="3" ref="X17:X22">SUM(Z17+AB17+AD17)</f>
        <v>760</v>
      </c>
      <c r="Y17" s="42">
        <v>5670</v>
      </c>
      <c r="Z17" s="42">
        <v>679</v>
      </c>
      <c r="AA17" s="42">
        <v>380</v>
      </c>
      <c r="AB17" s="42">
        <v>67</v>
      </c>
      <c r="AC17" s="42">
        <v>200</v>
      </c>
      <c r="AD17" s="42">
        <v>14</v>
      </c>
      <c r="AE17" s="42">
        <v>28</v>
      </c>
      <c r="AF17" s="42">
        <v>24</v>
      </c>
    </row>
    <row r="18" spans="1:32" ht="12" customHeight="1">
      <c r="A18" s="51"/>
      <c r="B18" s="52" t="s">
        <v>35</v>
      </c>
      <c r="C18" s="42">
        <v>15350</v>
      </c>
      <c r="D18" s="42">
        <v>3900</v>
      </c>
      <c r="E18" s="42">
        <v>5490</v>
      </c>
      <c r="F18" s="42">
        <f t="shared" si="0"/>
        <v>1507</v>
      </c>
      <c r="G18" s="42">
        <v>1599</v>
      </c>
      <c r="H18" s="42">
        <v>822</v>
      </c>
      <c r="I18" s="42">
        <v>238</v>
      </c>
      <c r="J18" s="42">
        <v>112</v>
      </c>
      <c r="K18" s="42" t="s">
        <v>30</v>
      </c>
      <c r="L18" s="42" t="s">
        <v>30</v>
      </c>
      <c r="M18" s="42">
        <v>3650</v>
      </c>
      <c r="N18" s="42">
        <v>573</v>
      </c>
      <c r="O18" s="42">
        <v>6540</v>
      </c>
      <c r="P18" s="42">
        <v>1956</v>
      </c>
      <c r="Q18" s="42">
        <v>3760</v>
      </c>
      <c r="R18" s="42">
        <v>1676</v>
      </c>
      <c r="S18" s="42">
        <v>1011</v>
      </c>
      <c r="T18" s="42">
        <v>83</v>
      </c>
      <c r="U18" s="42">
        <v>1766</v>
      </c>
      <c r="V18" s="42">
        <v>194</v>
      </c>
      <c r="W18" s="42">
        <f t="shared" si="2"/>
        <v>3370</v>
      </c>
      <c r="X18" s="42">
        <f t="shared" si="3"/>
        <v>440</v>
      </c>
      <c r="Y18" s="42">
        <v>3270</v>
      </c>
      <c r="Z18" s="42">
        <v>420</v>
      </c>
      <c r="AA18" s="42">
        <v>100</v>
      </c>
      <c r="AB18" s="42">
        <v>20</v>
      </c>
      <c r="AC18" s="42" t="s">
        <v>30</v>
      </c>
      <c r="AD18" s="42" t="s">
        <v>30</v>
      </c>
      <c r="AE18" s="42" t="s">
        <v>30</v>
      </c>
      <c r="AF18" s="42" t="s">
        <v>30</v>
      </c>
    </row>
    <row r="19" spans="1:32" ht="12" customHeight="1">
      <c r="A19" s="51"/>
      <c r="B19" s="52" t="s">
        <v>36</v>
      </c>
      <c r="C19" s="42">
        <v>14210</v>
      </c>
      <c r="D19" s="42">
        <v>3061</v>
      </c>
      <c r="E19" s="42">
        <v>2750</v>
      </c>
      <c r="F19" s="42">
        <f t="shared" si="0"/>
        <v>674</v>
      </c>
      <c r="G19" s="42">
        <v>1523</v>
      </c>
      <c r="H19" s="42">
        <v>403</v>
      </c>
      <c r="I19" s="42" t="s">
        <v>30</v>
      </c>
      <c r="J19" s="42" t="s">
        <v>30</v>
      </c>
      <c r="K19" s="42" t="s">
        <v>30</v>
      </c>
      <c r="L19" s="42" t="s">
        <v>30</v>
      </c>
      <c r="M19" s="42">
        <v>1230</v>
      </c>
      <c r="N19" s="42">
        <v>271</v>
      </c>
      <c r="O19" s="42">
        <v>9120</v>
      </c>
      <c r="P19" s="42">
        <v>2109</v>
      </c>
      <c r="Q19" s="42">
        <v>6247</v>
      </c>
      <c r="R19" s="42">
        <v>1862</v>
      </c>
      <c r="S19" s="42">
        <v>1295</v>
      </c>
      <c r="T19" s="42">
        <v>122</v>
      </c>
      <c r="U19" s="42">
        <v>1582</v>
      </c>
      <c r="V19" s="42">
        <v>130</v>
      </c>
      <c r="W19" s="42">
        <v>2341</v>
      </c>
      <c r="X19" s="42">
        <f t="shared" si="3"/>
        <v>268</v>
      </c>
      <c r="Y19" s="42">
        <v>2100</v>
      </c>
      <c r="Z19" s="42">
        <v>229</v>
      </c>
      <c r="AA19" s="42">
        <v>240</v>
      </c>
      <c r="AB19" s="42">
        <v>39</v>
      </c>
      <c r="AC19" s="42" t="s">
        <v>30</v>
      </c>
      <c r="AD19" s="42" t="s">
        <v>30</v>
      </c>
      <c r="AE19" s="42">
        <v>23</v>
      </c>
      <c r="AF19" s="42">
        <v>8</v>
      </c>
    </row>
    <row r="20" spans="1:32" ht="12" customHeight="1">
      <c r="A20" s="51"/>
      <c r="B20" s="52" t="s">
        <v>37</v>
      </c>
      <c r="C20" s="42">
        <v>17960</v>
      </c>
      <c r="D20" s="42">
        <v>5780</v>
      </c>
      <c r="E20" s="42">
        <v>4770</v>
      </c>
      <c r="F20" s="42">
        <v>2546</v>
      </c>
      <c r="G20" s="42">
        <v>1814</v>
      </c>
      <c r="H20" s="42">
        <v>972</v>
      </c>
      <c r="I20" s="42">
        <v>1960</v>
      </c>
      <c r="J20" s="42">
        <v>1190</v>
      </c>
      <c r="K20" s="42">
        <v>705</v>
      </c>
      <c r="L20" s="42">
        <v>316</v>
      </c>
      <c r="M20" s="42">
        <v>290</v>
      </c>
      <c r="N20" s="42">
        <v>72</v>
      </c>
      <c r="O20" s="42">
        <f>SUM(Q20+S20+U20)</f>
        <v>12640</v>
      </c>
      <c r="P20" s="42">
        <v>3172</v>
      </c>
      <c r="Q20" s="42">
        <v>9930</v>
      </c>
      <c r="R20" s="42">
        <v>2736</v>
      </c>
      <c r="S20" s="42">
        <v>950</v>
      </c>
      <c r="T20" s="42">
        <v>84</v>
      </c>
      <c r="U20" s="42">
        <v>1760</v>
      </c>
      <c r="V20" s="42">
        <v>347</v>
      </c>
      <c r="W20" s="42">
        <f t="shared" si="2"/>
        <v>540</v>
      </c>
      <c r="X20" s="42">
        <f t="shared" si="3"/>
        <v>52</v>
      </c>
      <c r="Y20" s="42">
        <v>300</v>
      </c>
      <c r="Z20" s="42">
        <v>30</v>
      </c>
      <c r="AA20" s="42">
        <v>40</v>
      </c>
      <c r="AB20" s="42">
        <v>8</v>
      </c>
      <c r="AC20" s="42">
        <v>200</v>
      </c>
      <c r="AD20" s="42">
        <v>14</v>
      </c>
      <c r="AE20" s="42">
        <v>5</v>
      </c>
      <c r="AF20" s="42">
        <v>16</v>
      </c>
    </row>
    <row r="21" spans="1:32" ht="12" customHeight="1">
      <c r="A21" s="15" t="s">
        <v>38</v>
      </c>
      <c r="B21" s="16"/>
      <c r="C21" s="42">
        <v>2770</v>
      </c>
      <c r="D21" s="42">
        <v>318</v>
      </c>
      <c r="E21" s="42">
        <f>SUM(G21+I21+K21+M21)</f>
        <v>65</v>
      </c>
      <c r="F21" s="42">
        <f t="shared" si="0"/>
        <v>61</v>
      </c>
      <c r="G21" s="42">
        <v>36</v>
      </c>
      <c r="H21" s="42">
        <v>8</v>
      </c>
      <c r="I21" s="42" t="s">
        <v>30</v>
      </c>
      <c r="J21" s="42" t="s">
        <v>30</v>
      </c>
      <c r="K21" s="42">
        <v>19</v>
      </c>
      <c r="L21" s="42">
        <v>40</v>
      </c>
      <c r="M21" s="42">
        <v>10</v>
      </c>
      <c r="N21" s="42">
        <v>13</v>
      </c>
      <c r="O21" s="42">
        <v>2530</v>
      </c>
      <c r="P21" s="42">
        <f>SUM(R21+T21+V21)</f>
        <v>222</v>
      </c>
      <c r="Q21" s="42">
        <v>1600</v>
      </c>
      <c r="R21" s="42">
        <v>163</v>
      </c>
      <c r="S21" s="42">
        <v>96</v>
      </c>
      <c r="T21" s="42">
        <v>5</v>
      </c>
      <c r="U21" s="42">
        <v>833</v>
      </c>
      <c r="V21" s="42">
        <v>54</v>
      </c>
      <c r="W21" s="42">
        <f t="shared" si="2"/>
        <v>168</v>
      </c>
      <c r="X21" s="42">
        <f t="shared" si="3"/>
        <v>9</v>
      </c>
      <c r="Y21" s="42">
        <v>120</v>
      </c>
      <c r="Z21" s="42">
        <v>7</v>
      </c>
      <c r="AA21" s="42">
        <v>48</v>
      </c>
      <c r="AB21" s="42">
        <v>2</v>
      </c>
      <c r="AC21" s="42" t="s">
        <v>30</v>
      </c>
      <c r="AD21" s="42" t="s">
        <v>30</v>
      </c>
      <c r="AE21" s="42">
        <v>12</v>
      </c>
      <c r="AF21" s="42">
        <v>26</v>
      </c>
    </row>
    <row r="22" spans="1:32" ht="12" customHeight="1">
      <c r="A22" s="15" t="s">
        <v>39</v>
      </c>
      <c r="B22" s="16"/>
      <c r="C22" s="42">
        <v>6010</v>
      </c>
      <c r="D22" s="42">
        <v>1986</v>
      </c>
      <c r="E22" s="42">
        <v>2049</v>
      </c>
      <c r="F22" s="42">
        <f t="shared" si="0"/>
        <v>1003</v>
      </c>
      <c r="G22" s="53">
        <v>934</v>
      </c>
      <c r="H22" s="53">
        <v>294</v>
      </c>
      <c r="I22" s="53">
        <v>60</v>
      </c>
      <c r="J22" s="53">
        <v>13</v>
      </c>
      <c r="K22" s="53">
        <v>1058</v>
      </c>
      <c r="L22" s="53">
        <v>696</v>
      </c>
      <c r="M22" s="53" t="s">
        <v>30</v>
      </c>
      <c r="N22" s="53" t="s">
        <v>30</v>
      </c>
      <c r="O22" s="42">
        <f>SUM(Q22+S22+U22)</f>
        <v>3290</v>
      </c>
      <c r="P22" s="42">
        <f>SUM(R22+T22+V22)</f>
        <v>904</v>
      </c>
      <c r="Q22" s="53">
        <v>1342</v>
      </c>
      <c r="R22" s="53">
        <v>506</v>
      </c>
      <c r="S22" s="53">
        <v>348</v>
      </c>
      <c r="T22" s="53">
        <v>31</v>
      </c>
      <c r="U22" s="53">
        <v>1600</v>
      </c>
      <c r="V22" s="53">
        <v>367</v>
      </c>
      <c r="W22" s="42">
        <f t="shared" si="2"/>
        <v>665</v>
      </c>
      <c r="X22" s="42">
        <f t="shared" si="3"/>
        <v>70</v>
      </c>
      <c r="Y22" s="53">
        <v>505</v>
      </c>
      <c r="Z22" s="53">
        <v>55</v>
      </c>
      <c r="AA22" s="53">
        <v>160</v>
      </c>
      <c r="AB22" s="53">
        <v>15</v>
      </c>
      <c r="AC22" s="53" t="s">
        <v>30</v>
      </c>
      <c r="AD22" s="53" t="s">
        <v>30</v>
      </c>
      <c r="AE22" s="53">
        <v>11</v>
      </c>
      <c r="AF22" s="53">
        <v>5</v>
      </c>
    </row>
    <row r="23" spans="1:32" ht="6" customHeight="1">
      <c r="A23" s="22"/>
      <c r="B23" s="18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</row>
    <row r="24" spans="1:32" ht="12" customHeight="1">
      <c r="A24" s="55" t="s">
        <v>40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</row>
    <row r="25" spans="1:32" ht="12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</row>
    <row r="26" spans="1:32" ht="12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</row>
    <row r="27" spans="1:2" ht="6" customHeight="1">
      <c r="A27" s="58"/>
      <c r="B27" s="59"/>
    </row>
    <row r="28" spans="1:32" ht="12" customHeight="1">
      <c r="A28" s="40" t="s">
        <v>29</v>
      </c>
      <c r="B28" s="41"/>
      <c r="C28" s="42">
        <v>2890</v>
      </c>
      <c r="D28" s="42">
        <v>456</v>
      </c>
      <c r="E28" s="42">
        <v>2110</v>
      </c>
      <c r="F28" s="42">
        <f aca="true" t="shared" si="4" ref="E28:F30">SUM(H28+J28+L28+N28)</f>
        <v>385</v>
      </c>
      <c r="G28" s="42">
        <v>355</v>
      </c>
      <c r="H28" s="42">
        <v>37</v>
      </c>
      <c r="I28" s="42">
        <v>1750</v>
      </c>
      <c r="J28" s="42">
        <v>348</v>
      </c>
      <c r="K28" s="42" t="s">
        <v>30</v>
      </c>
      <c r="L28" s="42" t="s">
        <v>30</v>
      </c>
      <c r="M28" s="42" t="s">
        <v>30</v>
      </c>
      <c r="N28" s="42" t="s">
        <v>30</v>
      </c>
      <c r="O28" s="42">
        <f aca="true" t="shared" si="5" ref="O28:P30">SUM(Q28+S28+U28)</f>
        <v>691</v>
      </c>
      <c r="P28" s="42">
        <f t="shared" si="5"/>
        <v>66</v>
      </c>
      <c r="Q28" s="42">
        <v>547</v>
      </c>
      <c r="R28" s="42">
        <v>58</v>
      </c>
      <c r="S28" s="42">
        <v>90</v>
      </c>
      <c r="T28" s="42">
        <v>4</v>
      </c>
      <c r="U28" s="42">
        <v>54</v>
      </c>
      <c r="V28" s="42">
        <v>4</v>
      </c>
      <c r="W28" s="42">
        <f>SUM(Y28+AA28+AC28)</f>
        <v>59</v>
      </c>
      <c r="X28" s="42">
        <v>3</v>
      </c>
      <c r="Y28" s="42">
        <v>19</v>
      </c>
      <c r="Z28" s="42">
        <v>2</v>
      </c>
      <c r="AA28" s="42">
        <v>40</v>
      </c>
      <c r="AB28" s="42">
        <v>1</v>
      </c>
      <c r="AC28" s="42" t="s">
        <v>30</v>
      </c>
      <c r="AD28" s="42" t="s">
        <v>30</v>
      </c>
      <c r="AE28" s="42">
        <v>34</v>
      </c>
      <c r="AF28" s="42">
        <v>2</v>
      </c>
    </row>
    <row r="29" spans="1:32" ht="12" customHeight="1">
      <c r="A29" s="43" t="s">
        <v>31</v>
      </c>
      <c r="B29" s="44"/>
      <c r="C29" s="42">
        <v>3180</v>
      </c>
      <c r="D29" s="42">
        <v>3050</v>
      </c>
      <c r="E29" s="42">
        <f t="shared" si="4"/>
        <v>2460</v>
      </c>
      <c r="F29" s="42">
        <f t="shared" si="4"/>
        <v>2940</v>
      </c>
      <c r="G29" s="42" t="s">
        <v>30</v>
      </c>
      <c r="H29" s="42" t="s">
        <v>30</v>
      </c>
      <c r="I29" s="42">
        <v>2460</v>
      </c>
      <c r="J29" s="42">
        <v>2940</v>
      </c>
      <c r="K29" s="42" t="s">
        <v>30</v>
      </c>
      <c r="L29" s="42" t="s">
        <v>30</v>
      </c>
      <c r="M29" s="42" t="s">
        <v>30</v>
      </c>
      <c r="N29" s="42" t="s">
        <v>30</v>
      </c>
      <c r="O29" s="42">
        <f t="shared" si="5"/>
        <v>719</v>
      </c>
      <c r="P29" s="42">
        <f t="shared" si="5"/>
        <v>113</v>
      </c>
      <c r="Q29" s="42">
        <v>719</v>
      </c>
      <c r="R29" s="42">
        <v>113</v>
      </c>
      <c r="S29" s="42" t="s">
        <v>30</v>
      </c>
      <c r="T29" s="42" t="s">
        <v>30</v>
      </c>
      <c r="U29" s="42" t="s">
        <v>30</v>
      </c>
      <c r="V29" s="42" t="s">
        <v>30</v>
      </c>
      <c r="W29" s="60">
        <f>SUM(Y29+AA29+AC29)</f>
        <v>0</v>
      </c>
      <c r="X29" s="60">
        <f>SUM(Z29+AB29+AD29)</f>
        <v>0</v>
      </c>
      <c r="Y29" s="42" t="s">
        <v>30</v>
      </c>
      <c r="Z29" s="42" t="s">
        <v>30</v>
      </c>
      <c r="AA29" s="42" t="s">
        <v>30</v>
      </c>
      <c r="AB29" s="42" t="s">
        <v>30</v>
      </c>
      <c r="AC29" s="42" t="s">
        <v>30</v>
      </c>
      <c r="AD29" s="42" t="s">
        <v>30</v>
      </c>
      <c r="AE29" s="42" t="s">
        <v>30</v>
      </c>
      <c r="AF29" s="42" t="s">
        <v>30</v>
      </c>
    </row>
    <row r="30" spans="1:32" s="48" customFormat="1" ht="12" customHeight="1">
      <c r="A30" s="45" t="s">
        <v>32</v>
      </c>
      <c r="B30" s="46"/>
      <c r="C30" s="47">
        <v>2980</v>
      </c>
      <c r="D30" s="47">
        <v>435</v>
      </c>
      <c r="E30" s="47">
        <f t="shared" si="4"/>
        <v>551</v>
      </c>
      <c r="F30" s="47">
        <f t="shared" si="4"/>
        <v>147</v>
      </c>
      <c r="G30" s="47">
        <f>SUM(G32:G33,G37:G38)</f>
        <v>105</v>
      </c>
      <c r="H30" s="47">
        <f aca="true" t="shared" si="6" ref="H30:N30">SUM(H32:H33,H37:H38)</f>
        <v>18</v>
      </c>
      <c r="I30" s="47">
        <f t="shared" si="6"/>
        <v>108</v>
      </c>
      <c r="J30" s="47">
        <f t="shared" si="6"/>
        <v>29</v>
      </c>
      <c r="K30" s="47">
        <f t="shared" si="6"/>
        <v>338</v>
      </c>
      <c r="L30" s="47">
        <f t="shared" si="6"/>
        <v>100</v>
      </c>
      <c r="M30" s="61">
        <f t="shared" si="6"/>
        <v>0</v>
      </c>
      <c r="N30" s="61">
        <f t="shared" si="6"/>
        <v>0</v>
      </c>
      <c r="O30" s="47">
        <f t="shared" si="5"/>
        <v>1960</v>
      </c>
      <c r="P30" s="47">
        <f t="shared" si="5"/>
        <v>201</v>
      </c>
      <c r="Q30" s="47">
        <v>1780</v>
      </c>
      <c r="R30" s="47">
        <f>SUM(R32:R33,R37:R38)</f>
        <v>191</v>
      </c>
      <c r="S30" s="47">
        <f>SUM(S32:S33,S37:S38)</f>
        <v>180</v>
      </c>
      <c r="T30" s="47">
        <f>SUM(T32:T33,T37:T38)</f>
        <v>10</v>
      </c>
      <c r="U30" s="61">
        <f>SUM(U32:U33,U37:U38)</f>
        <v>0</v>
      </c>
      <c r="V30" s="61">
        <f>SUM(V32:V33,V37:V38)</f>
        <v>0</v>
      </c>
      <c r="W30" s="47" t="s">
        <v>30</v>
      </c>
      <c r="X30" s="47" t="s">
        <v>30</v>
      </c>
      <c r="Y30" s="47">
        <f aca="true" t="shared" si="7" ref="Y30:AF30">SUM(Y32:Y33,Y37:Y38)</f>
        <v>53</v>
      </c>
      <c r="Z30" s="47">
        <f t="shared" si="7"/>
        <v>3</v>
      </c>
      <c r="AA30" s="61">
        <f t="shared" si="7"/>
        <v>0</v>
      </c>
      <c r="AB30" s="61">
        <f t="shared" si="7"/>
        <v>0</v>
      </c>
      <c r="AC30" s="61">
        <f t="shared" si="7"/>
        <v>0</v>
      </c>
      <c r="AD30" s="61">
        <f t="shared" si="7"/>
        <v>0</v>
      </c>
      <c r="AE30" s="47">
        <f t="shared" si="7"/>
        <v>420</v>
      </c>
      <c r="AF30" s="47">
        <f t="shared" si="7"/>
        <v>84</v>
      </c>
    </row>
    <row r="31" spans="1:32" ht="12" customHeight="1">
      <c r="A31" s="49"/>
      <c r="B31" s="50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</row>
    <row r="32" spans="1:32" ht="12" customHeight="1">
      <c r="A32" s="15" t="s">
        <v>33</v>
      </c>
      <c r="B32" s="16"/>
      <c r="C32" s="42">
        <v>22</v>
      </c>
      <c r="D32" s="42">
        <v>2</v>
      </c>
      <c r="E32" s="60">
        <f aca="true" t="shared" si="8" ref="E32:E38">SUM(G32+I32+K32+M32)</f>
        <v>0</v>
      </c>
      <c r="F32" s="60">
        <f aca="true" t="shared" si="9" ref="F32:F38">SUM(H32+J32+L32+N32)</f>
        <v>0</v>
      </c>
      <c r="G32" s="42" t="s">
        <v>30</v>
      </c>
      <c r="H32" s="42" t="s">
        <v>30</v>
      </c>
      <c r="I32" s="42" t="s">
        <v>30</v>
      </c>
      <c r="J32" s="42" t="s">
        <v>30</v>
      </c>
      <c r="K32" s="42" t="s">
        <v>30</v>
      </c>
      <c r="L32" s="42" t="s">
        <v>30</v>
      </c>
      <c r="M32" s="42" t="s">
        <v>30</v>
      </c>
      <c r="N32" s="42" t="s">
        <v>30</v>
      </c>
      <c r="O32" s="42">
        <f aca="true" t="shared" si="10" ref="O32:O38">SUM(Q32+S32+U32)</f>
        <v>14</v>
      </c>
      <c r="P32" s="42">
        <f aca="true" t="shared" si="11" ref="P32:P38">SUM(R32+T32+V32)</f>
        <v>1</v>
      </c>
      <c r="Q32" s="42">
        <v>14</v>
      </c>
      <c r="R32" s="42">
        <v>1</v>
      </c>
      <c r="S32" s="42" t="s">
        <v>30</v>
      </c>
      <c r="T32" s="42" t="s">
        <v>30</v>
      </c>
      <c r="U32" s="42" t="s">
        <v>30</v>
      </c>
      <c r="V32" s="42" t="s">
        <v>30</v>
      </c>
      <c r="W32" s="42" t="s">
        <v>30</v>
      </c>
      <c r="X32" s="42" t="s">
        <v>30</v>
      </c>
      <c r="Y32" s="42">
        <v>8</v>
      </c>
      <c r="Z32" s="42">
        <v>1</v>
      </c>
      <c r="AA32" s="42" t="s">
        <v>30</v>
      </c>
      <c r="AB32" s="42" t="s">
        <v>30</v>
      </c>
      <c r="AC32" s="42" t="s">
        <v>30</v>
      </c>
      <c r="AD32" s="42" t="s">
        <v>30</v>
      </c>
      <c r="AE32" s="42" t="s">
        <v>30</v>
      </c>
      <c r="AF32" s="42" t="s">
        <v>30</v>
      </c>
    </row>
    <row r="33" spans="1:32" ht="12" customHeight="1">
      <c r="A33" s="15" t="s">
        <v>34</v>
      </c>
      <c r="B33" s="16"/>
      <c r="C33" s="42">
        <v>2899</v>
      </c>
      <c r="D33" s="42">
        <v>417</v>
      </c>
      <c r="E33" s="42">
        <f t="shared" si="8"/>
        <v>503</v>
      </c>
      <c r="F33" s="42">
        <f t="shared" si="9"/>
        <v>133</v>
      </c>
      <c r="G33" s="42">
        <v>105</v>
      </c>
      <c r="H33" s="42">
        <v>18</v>
      </c>
      <c r="I33" s="42">
        <v>60</v>
      </c>
      <c r="J33" s="42">
        <v>15</v>
      </c>
      <c r="K33" s="42">
        <v>338</v>
      </c>
      <c r="L33" s="42">
        <v>100</v>
      </c>
      <c r="M33" s="42" t="s">
        <v>30</v>
      </c>
      <c r="N33" s="42" t="s">
        <v>30</v>
      </c>
      <c r="O33" s="42">
        <f t="shared" si="10"/>
        <v>1931</v>
      </c>
      <c r="P33" s="42">
        <f t="shared" si="11"/>
        <v>198</v>
      </c>
      <c r="Q33" s="42">
        <v>1751</v>
      </c>
      <c r="R33" s="42">
        <v>188</v>
      </c>
      <c r="S33" s="42">
        <v>180</v>
      </c>
      <c r="T33" s="42">
        <v>10</v>
      </c>
      <c r="U33" s="42" t="s">
        <v>30</v>
      </c>
      <c r="V33" s="42" t="s">
        <v>30</v>
      </c>
      <c r="W33" s="42" t="s">
        <v>30</v>
      </c>
      <c r="X33" s="42" t="s">
        <v>30</v>
      </c>
      <c r="Y33" s="42">
        <v>45</v>
      </c>
      <c r="Z33" s="42">
        <v>2</v>
      </c>
      <c r="AA33" s="42" t="s">
        <v>30</v>
      </c>
      <c r="AB33" s="42" t="s">
        <v>30</v>
      </c>
      <c r="AC33" s="42" t="s">
        <v>30</v>
      </c>
      <c r="AD33" s="42" t="s">
        <v>30</v>
      </c>
      <c r="AE33" s="42">
        <v>420</v>
      </c>
      <c r="AF33" s="42">
        <v>84</v>
      </c>
    </row>
    <row r="34" spans="1:32" ht="12" customHeight="1">
      <c r="A34" s="51"/>
      <c r="B34" s="52" t="s">
        <v>35</v>
      </c>
      <c r="C34" s="42">
        <f>SUM(E34+O34+W34)</f>
        <v>76</v>
      </c>
      <c r="D34" s="42">
        <f>SUM(F34+P34+X34)</f>
        <v>9</v>
      </c>
      <c r="E34" s="42">
        <f t="shared" si="8"/>
        <v>58</v>
      </c>
      <c r="F34" s="42">
        <f t="shared" si="9"/>
        <v>7</v>
      </c>
      <c r="G34" s="42" t="s">
        <v>30</v>
      </c>
      <c r="H34" s="42" t="s">
        <v>30</v>
      </c>
      <c r="I34" s="42" t="s">
        <v>30</v>
      </c>
      <c r="J34" s="42" t="s">
        <v>30</v>
      </c>
      <c r="K34" s="42">
        <v>58</v>
      </c>
      <c r="L34" s="42">
        <v>7</v>
      </c>
      <c r="M34" s="42" t="s">
        <v>30</v>
      </c>
      <c r="N34" s="42" t="s">
        <v>30</v>
      </c>
      <c r="O34" s="42">
        <f t="shared" si="10"/>
        <v>18</v>
      </c>
      <c r="P34" s="42">
        <f t="shared" si="11"/>
        <v>2</v>
      </c>
      <c r="Q34" s="42">
        <v>18</v>
      </c>
      <c r="R34" s="42">
        <v>2</v>
      </c>
      <c r="S34" s="42" t="s">
        <v>30</v>
      </c>
      <c r="T34" s="42" t="s">
        <v>30</v>
      </c>
      <c r="U34" s="42" t="s">
        <v>30</v>
      </c>
      <c r="V34" s="42" t="s">
        <v>30</v>
      </c>
      <c r="W34" s="42" t="s">
        <v>30</v>
      </c>
      <c r="X34" s="42" t="s">
        <v>30</v>
      </c>
      <c r="Y34" s="42" t="s">
        <v>30</v>
      </c>
      <c r="Z34" s="42" t="s">
        <v>30</v>
      </c>
      <c r="AA34" s="42" t="s">
        <v>30</v>
      </c>
      <c r="AB34" s="42" t="s">
        <v>30</v>
      </c>
      <c r="AC34" s="42" t="s">
        <v>30</v>
      </c>
      <c r="AD34" s="42" t="s">
        <v>30</v>
      </c>
      <c r="AE34" s="42" t="s">
        <v>30</v>
      </c>
      <c r="AF34" s="42" t="s">
        <v>30</v>
      </c>
    </row>
    <row r="35" spans="1:32" ht="12" customHeight="1">
      <c r="A35" s="51"/>
      <c r="B35" s="52" t="s">
        <v>36</v>
      </c>
      <c r="C35" s="42">
        <v>173</v>
      </c>
      <c r="D35" s="42">
        <v>13</v>
      </c>
      <c r="E35" s="42">
        <f t="shared" si="8"/>
        <v>45</v>
      </c>
      <c r="F35" s="42">
        <v>7</v>
      </c>
      <c r="G35" s="42">
        <v>45</v>
      </c>
      <c r="H35" s="42">
        <v>77</v>
      </c>
      <c r="I35" s="42" t="s">
        <v>30</v>
      </c>
      <c r="J35" s="42" t="s">
        <v>30</v>
      </c>
      <c r="K35" s="42" t="s">
        <v>30</v>
      </c>
      <c r="L35" s="42" t="s">
        <v>30</v>
      </c>
      <c r="M35" s="42" t="s">
        <v>30</v>
      </c>
      <c r="N35" s="42" t="s">
        <v>30</v>
      </c>
      <c r="O35" s="42">
        <f t="shared" si="10"/>
        <v>83</v>
      </c>
      <c r="P35" s="42">
        <f t="shared" si="11"/>
        <v>4</v>
      </c>
      <c r="Q35" s="42">
        <v>83</v>
      </c>
      <c r="R35" s="42">
        <v>4</v>
      </c>
      <c r="S35" s="42" t="s">
        <v>30</v>
      </c>
      <c r="T35" s="42" t="s">
        <v>30</v>
      </c>
      <c r="U35" s="42" t="s">
        <v>30</v>
      </c>
      <c r="V35" s="42" t="s">
        <v>30</v>
      </c>
      <c r="W35" s="42" t="s">
        <v>30</v>
      </c>
      <c r="X35" s="42" t="s">
        <v>30</v>
      </c>
      <c r="Y35" s="42">
        <v>45</v>
      </c>
      <c r="Z35" s="42">
        <v>2</v>
      </c>
      <c r="AA35" s="42" t="s">
        <v>30</v>
      </c>
      <c r="AB35" s="42" t="s">
        <v>30</v>
      </c>
      <c r="AC35" s="42" t="s">
        <v>30</v>
      </c>
      <c r="AD35" s="42" t="s">
        <v>30</v>
      </c>
      <c r="AE35" s="42" t="s">
        <v>30</v>
      </c>
      <c r="AF35" s="42" t="s">
        <v>30</v>
      </c>
    </row>
    <row r="36" spans="1:32" ht="12" customHeight="1">
      <c r="A36" s="51"/>
      <c r="B36" s="52" t="s">
        <v>37</v>
      </c>
      <c r="C36" s="42">
        <v>2650</v>
      </c>
      <c r="D36" s="42">
        <v>395</v>
      </c>
      <c r="E36" s="42">
        <f t="shared" si="8"/>
        <v>400</v>
      </c>
      <c r="F36" s="42">
        <f t="shared" si="9"/>
        <v>119</v>
      </c>
      <c r="G36" s="42">
        <v>60</v>
      </c>
      <c r="H36" s="42">
        <v>11</v>
      </c>
      <c r="I36" s="42">
        <v>60</v>
      </c>
      <c r="J36" s="42">
        <v>15</v>
      </c>
      <c r="K36" s="42">
        <v>280</v>
      </c>
      <c r="L36" s="42">
        <v>93</v>
      </c>
      <c r="M36" s="42" t="s">
        <v>30</v>
      </c>
      <c r="N36" s="42" t="s">
        <v>30</v>
      </c>
      <c r="O36" s="42">
        <f t="shared" si="10"/>
        <v>1830</v>
      </c>
      <c r="P36" s="42">
        <f t="shared" si="11"/>
        <v>192</v>
      </c>
      <c r="Q36" s="42">
        <v>1650</v>
      </c>
      <c r="R36" s="42">
        <v>182</v>
      </c>
      <c r="S36" s="42">
        <v>180</v>
      </c>
      <c r="T36" s="42">
        <v>10</v>
      </c>
      <c r="U36" s="42" t="s">
        <v>30</v>
      </c>
      <c r="V36" s="42" t="s">
        <v>30</v>
      </c>
      <c r="W36" s="60">
        <f aca="true" t="shared" si="12" ref="W36:X38">SUM(Y36+AA36+AC36)</f>
        <v>0</v>
      </c>
      <c r="X36" s="60">
        <f t="shared" si="12"/>
        <v>0</v>
      </c>
      <c r="Y36" s="42" t="s">
        <v>30</v>
      </c>
      <c r="Z36" s="42" t="s">
        <v>30</v>
      </c>
      <c r="AA36" s="42" t="s">
        <v>30</v>
      </c>
      <c r="AB36" s="42" t="s">
        <v>30</v>
      </c>
      <c r="AC36" s="42" t="s">
        <v>30</v>
      </c>
      <c r="AD36" s="42" t="s">
        <v>30</v>
      </c>
      <c r="AE36" s="42">
        <v>420</v>
      </c>
      <c r="AF36" s="42">
        <v>84</v>
      </c>
    </row>
    <row r="37" spans="1:32" ht="12" customHeight="1">
      <c r="A37" s="15" t="s">
        <v>38</v>
      </c>
      <c r="B37" s="16"/>
      <c r="C37" s="60">
        <f>SUM(E37+O37+W37)</f>
        <v>0</v>
      </c>
      <c r="D37" s="60">
        <f>SUM(F37+P37+X37)</f>
        <v>0</v>
      </c>
      <c r="E37" s="60">
        <f t="shared" si="8"/>
        <v>0</v>
      </c>
      <c r="F37" s="60">
        <f t="shared" si="9"/>
        <v>0</v>
      </c>
      <c r="G37" s="42" t="s">
        <v>30</v>
      </c>
      <c r="H37" s="42" t="s">
        <v>30</v>
      </c>
      <c r="I37" s="42" t="s">
        <v>30</v>
      </c>
      <c r="J37" s="42" t="s">
        <v>30</v>
      </c>
      <c r="K37" s="42" t="s">
        <v>30</v>
      </c>
      <c r="L37" s="42" t="s">
        <v>30</v>
      </c>
      <c r="M37" s="42" t="s">
        <v>30</v>
      </c>
      <c r="N37" s="42" t="s">
        <v>30</v>
      </c>
      <c r="O37" s="60">
        <f t="shared" si="10"/>
        <v>0</v>
      </c>
      <c r="P37" s="60">
        <f t="shared" si="11"/>
        <v>0</v>
      </c>
      <c r="Q37" s="42" t="s">
        <v>30</v>
      </c>
      <c r="R37" s="42" t="s">
        <v>30</v>
      </c>
      <c r="S37" s="42" t="s">
        <v>30</v>
      </c>
      <c r="T37" s="42" t="s">
        <v>30</v>
      </c>
      <c r="U37" s="42" t="s">
        <v>30</v>
      </c>
      <c r="V37" s="42" t="s">
        <v>30</v>
      </c>
      <c r="W37" s="60">
        <f t="shared" si="12"/>
        <v>0</v>
      </c>
      <c r="X37" s="60">
        <f t="shared" si="12"/>
        <v>0</v>
      </c>
      <c r="Y37" s="42" t="s">
        <v>30</v>
      </c>
      <c r="Z37" s="42" t="s">
        <v>30</v>
      </c>
      <c r="AA37" s="42" t="s">
        <v>30</v>
      </c>
      <c r="AB37" s="42" t="s">
        <v>30</v>
      </c>
      <c r="AC37" s="42" t="s">
        <v>30</v>
      </c>
      <c r="AD37" s="42" t="s">
        <v>30</v>
      </c>
      <c r="AE37" s="42" t="s">
        <v>30</v>
      </c>
      <c r="AF37" s="42" t="s">
        <v>30</v>
      </c>
    </row>
    <row r="38" spans="1:32" ht="12" customHeight="1">
      <c r="A38" s="15" t="s">
        <v>41</v>
      </c>
      <c r="B38" s="16"/>
      <c r="C38" s="42">
        <f>SUM(E38+O38+W38)</f>
        <v>64</v>
      </c>
      <c r="D38" s="42">
        <f>SUM(F38+P38+X38)</f>
        <v>16</v>
      </c>
      <c r="E38" s="42">
        <f t="shared" si="8"/>
        <v>48</v>
      </c>
      <c r="F38" s="42">
        <f t="shared" si="9"/>
        <v>14</v>
      </c>
      <c r="G38" s="53" t="s">
        <v>30</v>
      </c>
      <c r="H38" s="53" t="s">
        <v>30</v>
      </c>
      <c r="I38" s="53">
        <v>48</v>
      </c>
      <c r="J38" s="53">
        <v>14</v>
      </c>
      <c r="K38" s="53" t="s">
        <v>30</v>
      </c>
      <c r="L38" s="53" t="s">
        <v>30</v>
      </c>
      <c r="M38" s="53" t="s">
        <v>30</v>
      </c>
      <c r="N38" s="53" t="s">
        <v>30</v>
      </c>
      <c r="O38" s="42">
        <f t="shared" si="10"/>
        <v>16</v>
      </c>
      <c r="P38" s="42">
        <f t="shared" si="11"/>
        <v>2</v>
      </c>
      <c r="Q38" s="53">
        <v>16</v>
      </c>
      <c r="R38" s="53">
        <v>2</v>
      </c>
      <c r="S38" s="53" t="s">
        <v>30</v>
      </c>
      <c r="T38" s="53" t="s">
        <v>30</v>
      </c>
      <c r="U38" s="42" t="s">
        <v>30</v>
      </c>
      <c r="V38" s="42" t="s">
        <v>30</v>
      </c>
      <c r="W38" s="60">
        <f t="shared" si="12"/>
        <v>0</v>
      </c>
      <c r="X38" s="60">
        <f t="shared" si="12"/>
        <v>0</v>
      </c>
      <c r="Y38" s="53" t="s">
        <v>30</v>
      </c>
      <c r="Z38" s="53" t="s">
        <v>30</v>
      </c>
      <c r="AA38" s="42" t="s">
        <v>30</v>
      </c>
      <c r="AB38" s="42" t="s">
        <v>30</v>
      </c>
      <c r="AC38" s="42" t="s">
        <v>30</v>
      </c>
      <c r="AD38" s="42" t="s">
        <v>30</v>
      </c>
      <c r="AE38" s="53" t="s">
        <v>30</v>
      </c>
      <c r="AF38" s="53" t="s">
        <v>30</v>
      </c>
    </row>
    <row r="39" spans="1:32" ht="6" customHeight="1">
      <c r="A39" s="62"/>
      <c r="B39" s="63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</row>
  </sheetData>
  <sheetProtection/>
  <mergeCells count="59">
    <mergeCell ref="A30:B30"/>
    <mergeCell ref="A32:B32"/>
    <mergeCell ref="A33:B33"/>
    <mergeCell ref="A37:B37"/>
    <mergeCell ref="A38:B38"/>
    <mergeCell ref="A21:B21"/>
    <mergeCell ref="A22:B22"/>
    <mergeCell ref="A23:B23"/>
    <mergeCell ref="A24:AF26"/>
    <mergeCell ref="A28:B28"/>
    <mergeCell ref="A29:B29"/>
    <mergeCell ref="A11:B11"/>
    <mergeCell ref="A12:B12"/>
    <mergeCell ref="A13:B13"/>
    <mergeCell ref="A14:B14"/>
    <mergeCell ref="A16:B16"/>
    <mergeCell ref="A17:B17"/>
    <mergeCell ref="X6:X7"/>
    <mergeCell ref="Z6:Z7"/>
    <mergeCell ref="AB6:AB7"/>
    <mergeCell ref="AD6:AD7"/>
    <mergeCell ref="A7:B7"/>
    <mergeCell ref="A8:AF10"/>
    <mergeCell ref="AE5:AE7"/>
    <mergeCell ref="AF5:AF7"/>
    <mergeCell ref="A6:B6"/>
    <mergeCell ref="F6:F7"/>
    <mergeCell ref="H6:H7"/>
    <mergeCell ref="J6:J7"/>
    <mergeCell ref="L6:L7"/>
    <mergeCell ref="N6:N7"/>
    <mergeCell ref="P6:P7"/>
    <mergeCell ref="R6:R7"/>
    <mergeCell ref="U4:V5"/>
    <mergeCell ref="W4:X5"/>
    <mergeCell ref="Y4:Z5"/>
    <mergeCell ref="AA4:AB5"/>
    <mergeCell ref="AC4:AD5"/>
    <mergeCell ref="A5:B5"/>
    <mergeCell ref="C5:C7"/>
    <mergeCell ref="D5:D7"/>
    <mergeCell ref="T6:T7"/>
    <mergeCell ref="V6:V7"/>
    <mergeCell ref="I4:J5"/>
    <mergeCell ref="K4:L5"/>
    <mergeCell ref="M4:N5"/>
    <mergeCell ref="O4:P5"/>
    <mergeCell ref="Q4:R5"/>
    <mergeCell ref="S4:T5"/>
    <mergeCell ref="A1:AF1"/>
    <mergeCell ref="A3:B3"/>
    <mergeCell ref="C3:D4"/>
    <mergeCell ref="E3:N3"/>
    <mergeCell ref="O3:V3"/>
    <mergeCell ref="W3:AD3"/>
    <mergeCell ref="AE3:AF4"/>
    <mergeCell ref="A4:B4"/>
    <mergeCell ref="E4:F5"/>
    <mergeCell ref="G4:H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4"/>
  <sheetViews>
    <sheetView zoomScalePageLayoutView="0" workbookViewId="0" topLeftCell="A1">
      <selection activeCell="A1" sqref="A1:AF1"/>
    </sheetView>
  </sheetViews>
  <sheetFormatPr defaultColWidth="10.8515625" defaultRowHeight="12" customHeight="1"/>
  <cols>
    <col min="1" max="1" width="1.8515625" style="65" customWidth="1"/>
    <col min="2" max="2" width="14.00390625" style="65" customWidth="1"/>
    <col min="3" max="3" width="7.140625" style="65" customWidth="1"/>
    <col min="4" max="4" width="7.28125" style="65" customWidth="1"/>
    <col min="5" max="5" width="7.140625" style="65" customWidth="1"/>
    <col min="6" max="6" width="7.28125" style="65" customWidth="1"/>
    <col min="7" max="7" width="7.140625" style="65" customWidth="1"/>
    <col min="8" max="8" width="7.28125" style="65" customWidth="1"/>
    <col min="9" max="9" width="7.140625" style="65" customWidth="1"/>
    <col min="10" max="10" width="7.28125" style="65" customWidth="1"/>
    <col min="11" max="11" width="7.140625" style="65" customWidth="1"/>
    <col min="12" max="12" width="7.28125" style="65" customWidth="1"/>
    <col min="13" max="13" width="7.140625" style="65" customWidth="1"/>
    <col min="14" max="14" width="7.28125" style="65" customWidth="1"/>
    <col min="15" max="15" width="7.140625" style="65" customWidth="1"/>
    <col min="16" max="16" width="7.28125" style="65" customWidth="1"/>
    <col min="17" max="17" width="7.140625" style="65" customWidth="1"/>
    <col min="18" max="18" width="7.28125" style="65" customWidth="1"/>
    <col min="19" max="20" width="7.7109375" style="65" customWidth="1"/>
    <col min="21" max="21" width="7.140625" style="65" customWidth="1"/>
    <col min="22" max="22" width="7.28125" style="65" customWidth="1"/>
    <col min="23" max="23" width="7.140625" style="65" customWidth="1"/>
    <col min="24" max="24" width="7.28125" style="65" customWidth="1"/>
    <col min="25" max="25" width="7.140625" style="65" customWidth="1"/>
    <col min="26" max="26" width="7.28125" style="65" customWidth="1"/>
    <col min="27" max="27" width="7.140625" style="65" customWidth="1"/>
    <col min="28" max="28" width="7.28125" style="65" customWidth="1"/>
    <col min="29" max="29" width="7.140625" style="65" customWidth="1"/>
    <col min="30" max="30" width="7.28125" style="65" customWidth="1"/>
    <col min="31" max="31" width="8.8515625" style="65" customWidth="1"/>
    <col min="32" max="32" width="8.28125" style="65" customWidth="1"/>
    <col min="33" max="16384" width="10.8515625" style="65" customWidth="1"/>
  </cols>
  <sheetData>
    <row r="1" spans="1:32" ht="12" customHeight="1" thickBo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2" ht="12" customHeight="1" thickTop="1">
      <c r="A2" s="4"/>
      <c r="B2" s="5"/>
      <c r="C2" s="6" t="s">
        <v>42</v>
      </c>
      <c r="D2" s="7"/>
      <c r="E2" s="66" t="s">
        <v>43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  <c r="S2" s="66" t="s">
        <v>44</v>
      </c>
      <c r="T2" s="69"/>
      <c r="U2" s="69"/>
      <c r="V2" s="69"/>
      <c r="W2" s="69"/>
      <c r="X2" s="69"/>
      <c r="Y2" s="69"/>
      <c r="Z2" s="69"/>
      <c r="AA2" s="69"/>
      <c r="AB2" s="70"/>
      <c r="AC2" s="71" t="s">
        <v>45</v>
      </c>
      <c r="AD2" s="71"/>
      <c r="AE2" s="71" t="s">
        <v>46</v>
      </c>
      <c r="AF2" s="72"/>
    </row>
    <row r="3" spans="1:32" ht="12" customHeight="1">
      <c r="A3" s="15" t="s">
        <v>7</v>
      </c>
      <c r="B3" s="16"/>
      <c r="C3" s="17"/>
      <c r="D3" s="18"/>
      <c r="E3" s="19" t="s">
        <v>8</v>
      </c>
      <c r="F3" s="19"/>
      <c r="G3" s="19" t="s">
        <v>9</v>
      </c>
      <c r="H3" s="19"/>
      <c r="I3" s="73" t="s">
        <v>47</v>
      </c>
      <c r="J3" s="73"/>
      <c r="K3" s="73" t="s">
        <v>48</v>
      </c>
      <c r="L3" s="73"/>
      <c r="M3" s="73" t="s">
        <v>49</v>
      </c>
      <c r="N3" s="73"/>
      <c r="O3" s="73" t="s">
        <v>50</v>
      </c>
      <c r="P3" s="74"/>
      <c r="Q3" s="75" t="s">
        <v>16</v>
      </c>
      <c r="R3" s="76"/>
      <c r="S3" s="19" t="s">
        <v>8</v>
      </c>
      <c r="T3" s="19"/>
      <c r="U3" s="73" t="s">
        <v>51</v>
      </c>
      <c r="V3" s="73"/>
      <c r="W3" s="73" t="s">
        <v>52</v>
      </c>
      <c r="X3" s="73"/>
      <c r="Y3" s="73" t="s">
        <v>53</v>
      </c>
      <c r="Z3" s="73"/>
      <c r="AA3" s="73" t="s">
        <v>16</v>
      </c>
      <c r="AB3" s="73"/>
      <c r="AC3" s="77"/>
      <c r="AD3" s="77"/>
      <c r="AE3" s="77"/>
      <c r="AF3" s="78"/>
    </row>
    <row r="4" spans="1:32" ht="12" customHeight="1">
      <c r="A4" s="15"/>
      <c r="B4" s="16"/>
      <c r="C4" s="23" t="s">
        <v>19</v>
      </c>
      <c r="D4" s="19" t="s">
        <v>20</v>
      </c>
      <c r="E4" s="24"/>
      <c r="F4" s="24"/>
      <c r="G4" s="24"/>
      <c r="H4" s="24"/>
      <c r="I4" s="77"/>
      <c r="J4" s="77"/>
      <c r="K4" s="77"/>
      <c r="L4" s="77"/>
      <c r="M4" s="77"/>
      <c r="N4" s="77"/>
      <c r="O4" s="77"/>
      <c r="P4" s="78"/>
      <c r="Q4" s="79"/>
      <c r="R4" s="80"/>
      <c r="S4" s="24"/>
      <c r="T4" s="24"/>
      <c r="U4" s="77"/>
      <c r="V4" s="77"/>
      <c r="W4" s="77"/>
      <c r="X4" s="77"/>
      <c r="Y4" s="77"/>
      <c r="Z4" s="77"/>
      <c r="AA4" s="77"/>
      <c r="AB4" s="77"/>
      <c r="AC4" s="81" t="s">
        <v>54</v>
      </c>
      <c r="AD4" s="73" t="s">
        <v>20</v>
      </c>
      <c r="AE4" s="73" t="s">
        <v>21</v>
      </c>
      <c r="AF4" s="74" t="s">
        <v>55</v>
      </c>
    </row>
    <row r="5" spans="1:32" ht="12" customHeight="1">
      <c r="A5" s="15" t="s">
        <v>56</v>
      </c>
      <c r="B5" s="16"/>
      <c r="C5" s="25"/>
      <c r="D5" s="26"/>
      <c r="E5" s="27" t="s">
        <v>24</v>
      </c>
      <c r="F5" s="19" t="s">
        <v>20</v>
      </c>
      <c r="G5" s="27" t="s">
        <v>24</v>
      </c>
      <c r="H5" s="19" t="s">
        <v>20</v>
      </c>
      <c r="I5" s="27" t="s">
        <v>24</v>
      </c>
      <c r="J5" s="19" t="s">
        <v>20</v>
      </c>
      <c r="K5" s="27" t="s">
        <v>24</v>
      </c>
      <c r="L5" s="19" t="s">
        <v>20</v>
      </c>
      <c r="M5" s="27" t="s">
        <v>24</v>
      </c>
      <c r="N5" s="19" t="s">
        <v>20</v>
      </c>
      <c r="O5" s="27" t="s">
        <v>24</v>
      </c>
      <c r="P5" s="20" t="s">
        <v>20</v>
      </c>
      <c r="Q5" s="28" t="s">
        <v>24</v>
      </c>
      <c r="R5" s="19" t="s">
        <v>20</v>
      </c>
      <c r="S5" s="27" t="s">
        <v>57</v>
      </c>
      <c r="T5" s="19" t="s">
        <v>20</v>
      </c>
      <c r="U5" s="27" t="s">
        <v>24</v>
      </c>
      <c r="V5" s="19" t="s">
        <v>20</v>
      </c>
      <c r="W5" s="27" t="s">
        <v>24</v>
      </c>
      <c r="X5" s="19" t="s">
        <v>20</v>
      </c>
      <c r="Y5" s="27" t="s">
        <v>24</v>
      </c>
      <c r="Z5" s="19" t="s">
        <v>20</v>
      </c>
      <c r="AA5" s="27" t="s">
        <v>24</v>
      </c>
      <c r="AB5" s="19" t="s">
        <v>20</v>
      </c>
      <c r="AC5" s="82"/>
      <c r="AD5" s="83"/>
      <c r="AE5" s="83"/>
      <c r="AF5" s="84"/>
    </row>
    <row r="6" spans="1:32" ht="12" customHeight="1">
      <c r="A6" s="30"/>
      <c r="B6" s="31"/>
      <c r="C6" s="32"/>
      <c r="D6" s="24"/>
      <c r="E6" s="33" t="s">
        <v>26</v>
      </c>
      <c r="F6" s="24"/>
      <c r="G6" s="33" t="s">
        <v>26</v>
      </c>
      <c r="H6" s="24"/>
      <c r="I6" s="33" t="s">
        <v>26</v>
      </c>
      <c r="J6" s="24"/>
      <c r="K6" s="33" t="s">
        <v>26</v>
      </c>
      <c r="L6" s="24"/>
      <c r="M6" s="33" t="s">
        <v>26</v>
      </c>
      <c r="N6" s="24"/>
      <c r="O6" s="33" t="s">
        <v>26</v>
      </c>
      <c r="P6" s="17"/>
      <c r="Q6" s="34" t="s">
        <v>26</v>
      </c>
      <c r="R6" s="24"/>
      <c r="S6" s="33" t="s">
        <v>58</v>
      </c>
      <c r="T6" s="24"/>
      <c r="U6" s="33" t="s">
        <v>26</v>
      </c>
      <c r="V6" s="24"/>
      <c r="W6" s="33" t="s">
        <v>26</v>
      </c>
      <c r="X6" s="24"/>
      <c r="Y6" s="33" t="s">
        <v>26</v>
      </c>
      <c r="Z6" s="24"/>
      <c r="AA6" s="33" t="s">
        <v>26</v>
      </c>
      <c r="AB6" s="24"/>
      <c r="AC6" s="85"/>
      <c r="AD6" s="77"/>
      <c r="AE6" s="77"/>
      <c r="AF6" s="78"/>
    </row>
    <row r="7" spans="1:32" ht="12" customHeight="1">
      <c r="A7" s="86" t="s">
        <v>59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</row>
    <row r="8" spans="1:32" ht="12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</row>
    <row r="9" spans="1:32" ht="12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</row>
    <row r="10" spans="1:32" ht="6" customHeight="1">
      <c r="A10" s="89"/>
      <c r="B10" s="90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</row>
    <row r="11" spans="1:32" ht="12" customHeight="1">
      <c r="A11" s="40" t="s">
        <v>60</v>
      </c>
      <c r="B11" s="41"/>
      <c r="C11" s="91">
        <v>22700</v>
      </c>
      <c r="D11" s="91">
        <v>10200</v>
      </c>
      <c r="E11" s="91">
        <v>7350</v>
      </c>
      <c r="F11" s="91">
        <v>3970</v>
      </c>
      <c r="G11" s="91">
        <v>182</v>
      </c>
      <c r="H11" s="91">
        <v>32</v>
      </c>
      <c r="I11" s="91">
        <v>252</v>
      </c>
      <c r="J11" s="91">
        <v>12</v>
      </c>
      <c r="K11" s="91" t="s">
        <v>61</v>
      </c>
      <c r="L11" s="91" t="s">
        <v>61</v>
      </c>
      <c r="M11" s="91">
        <v>6920</v>
      </c>
      <c r="N11" s="91">
        <v>3920</v>
      </c>
      <c r="O11" s="91" t="s">
        <v>61</v>
      </c>
      <c r="P11" s="91" t="s">
        <v>61</v>
      </c>
      <c r="Q11" s="91">
        <v>0</v>
      </c>
      <c r="R11" s="91">
        <v>1</v>
      </c>
      <c r="S11" s="91">
        <v>15300</v>
      </c>
      <c r="T11" s="91">
        <v>6220</v>
      </c>
      <c r="U11" s="91">
        <v>9790</v>
      </c>
      <c r="V11" s="91">
        <v>5530</v>
      </c>
      <c r="W11" s="91">
        <v>897</v>
      </c>
      <c r="X11" s="91">
        <v>77</v>
      </c>
      <c r="Y11" s="91">
        <v>4090</v>
      </c>
      <c r="Z11" s="91">
        <v>562</v>
      </c>
      <c r="AA11" s="91">
        <v>495</v>
      </c>
      <c r="AB11" s="91">
        <v>54</v>
      </c>
      <c r="AC11" s="91" t="s">
        <v>61</v>
      </c>
      <c r="AD11" s="91" t="s">
        <v>61</v>
      </c>
      <c r="AE11" s="91">
        <v>1</v>
      </c>
      <c r="AF11" s="91">
        <v>1</v>
      </c>
    </row>
    <row r="12" spans="1:32" ht="12" customHeight="1">
      <c r="A12" s="43" t="s">
        <v>62</v>
      </c>
      <c r="B12" s="44"/>
      <c r="C12" s="91">
        <v>17400</v>
      </c>
      <c r="D12" s="91">
        <v>4530</v>
      </c>
      <c r="E12" s="91">
        <f>SUM(G12,I12,K12,M12,O12,Q12)</f>
        <v>11900</v>
      </c>
      <c r="F12" s="91">
        <f>SUM(H12,J12,L12,N12,P12,R12)</f>
        <v>3878</v>
      </c>
      <c r="G12" s="91">
        <v>170</v>
      </c>
      <c r="H12" s="91">
        <v>48</v>
      </c>
      <c r="I12" s="91" t="s">
        <v>61</v>
      </c>
      <c r="J12" s="91" t="s">
        <v>61</v>
      </c>
      <c r="K12" s="91" t="s">
        <v>61</v>
      </c>
      <c r="L12" s="91" t="s">
        <v>61</v>
      </c>
      <c r="M12" s="91">
        <v>3440</v>
      </c>
      <c r="N12" s="91">
        <v>1320</v>
      </c>
      <c r="O12" s="91" t="s">
        <v>61</v>
      </c>
      <c r="P12" s="91" t="s">
        <v>61</v>
      </c>
      <c r="Q12" s="91">
        <v>8290</v>
      </c>
      <c r="R12" s="91">
        <v>2510</v>
      </c>
      <c r="S12" s="91">
        <f>SUM(U12+W12+Y12+AA12)</f>
        <v>5483</v>
      </c>
      <c r="T12" s="91">
        <f>SUM(V12+X12+Z12+AB12)</f>
        <v>651</v>
      </c>
      <c r="U12" s="91">
        <v>238</v>
      </c>
      <c r="V12" s="91">
        <v>13</v>
      </c>
      <c r="W12" s="91">
        <v>291</v>
      </c>
      <c r="X12" s="91">
        <v>17</v>
      </c>
      <c r="Y12" s="91">
        <v>4500</v>
      </c>
      <c r="Z12" s="91">
        <v>581</v>
      </c>
      <c r="AA12" s="91">
        <v>454</v>
      </c>
      <c r="AB12" s="91">
        <v>40</v>
      </c>
      <c r="AC12" s="91" t="s">
        <v>61</v>
      </c>
      <c r="AD12" s="91" t="s">
        <v>61</v>
      </c>
      <c r="AE12" s="91" t="s">
        <v>61</v>
      </c>
      <c r="AF12" s="91" t="s">
        <v>61</v>
      </c>
    </row>
    <row r="13" spans="1:32" s="94" customFormat="1" ht="12" customHeight="1">
      <c r="A13" s="45" t="s">
        <v>63</v>
      </c>
      <c r="B13" s="46"/>
      <c r="C13" s="92">
        <v>4124</v>
      </c>
      <c r="D13" s="92">
        <f>SUM(F13+T13)</f>
        <v>1039</v>
      </c>
      <c r="E13" s="92">
        <v>1400</v>
      </c>
      <c r="F13" s="92">
        <f>SUM(H13+J13+L13+N13+P13+R13)</f>
        <v>670</v>
      </c>
      <c r="G13" s="92">
        <f>SUM(G15:G16,G20:G21)</f>
        <v>632</v>
      </c>
      <c r="H13" s="92">
        <f aca="true" t="shared" si="0" ref="H13:R13">SUM(H15:H16,H20:H21)</f>
        <v>150</v>
      </c>
      <c r="I13" s="92">
        <f t="shared" si="0"/>
        <v>752</v>
      </c>
      <c r="J13" s="92">
        <f t="shared" si="0"/>
        <v>514</v>
      </c>
      <c r="K13" s="93">
        <f t="shared" si="0"/>
        <v>0</v>
      </c>
      <c r="L13" s="93">
        <f t="shared" si="0"/>
        <v>0</v>
      </c>
      <c r="M13" s="92">
        <f t="shared" si="0"/>
        <v>15</v>
      </c>
      <c r="N13" s="92">
        <f t="shared" si="0"/>
        <v>6</v>
      </c>
      <c r="O13" s="93">
        <f t="shared" si="0"/>
        <v>0</v>
      </c>
      <c r="P13" s="93">
        <f t="shared" si="0"/>
        <v>0</v>
      </c>
      <c r="Q13" s="93">
        <f t="shared" si="0"/>
        <v>0</v>
      </c>
      <c r="R13" s="93">
        <f t="shared" si="0"/>
        <v>0</v>
      </c>
      <c r="S13" s="92">
        <f>SUM(U13+W13+Y13+AA13)</f>
        <v>2720</v>
      </c>
      <c r="T13" s="92">
        <f>SUM(V13+X13+Z13+AB13)</f>
        <v>369</v>
      </c>
      <c r="U13" s="92">
        <f aca="true" t="shared" si="1" ref="U13:AF13">SUM(U15:U16,U20:U21)</f>
        <v>8</v>
      </c>
      <c r="V13" s="92">
        <f t="shared" si="1"/>
        <v>2</v>
      </c>
      <c r="W13" s="92">
        <f t="shared" si="1"/>
        <v>63</v>
      </c>
      <c r="X13" s="92">
        <f t="shared" si="1"/>
        <v>5</v>
      </c>
      <c r="Y13" s="92">
        <f t="shared" si="1"/>
        <v>127</v>
      </c>
      <c r="Z13" s="92">
        <f t="shared" si="1"/>
        <v>9</v>
      </c>
      <c r="AA13" s="92">
        <f t="shared" si="1"/>
        <v>2522</v>
      </c>
      <c r="AB13" s="92">
        <f t="shared" si="1"/>
        <v>353</v>
      </c>
      <c r="AC13" s="93">
        <f t="shared" si="1"/>
        <v>0</v>
      </c>
      <c r="AD13" s="93">
        <f t="shared" si="1"/>
        <v>0</v>
      </c>
      <c r="AE13" s="93">
        <f t="shared" si="1"/>
        <v>0</v>
      </c>
      <c r="AF13" s="93">
        <f t="shared" si="1"/>
        <v>0</v>
      </c>
    </row>
    <row r="14" spans="1:32" ht="12" customHeight="1">
      <c r="A14" s="49"/>
      <c r="B14" s="50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</row>
    <row r="15" spans="1:32" ht="12" customHeight="1">
      <c r="A15" s="15" t="s">
        <v>33</v>
      </c>
      <c r="B15" s="16"/>
      <c r="C15" s="91">
        <v>2997</v>
      </c>
      <c r="D15" s="91">
        <f>SUM(F15,T15)</f>
        <v>824</v>
      </c>
      <c r="E15" s="91">
        <f>SUM(G15,I15,K15,M15,O15,Q15)</f>
        <v>864</v>
      </c>
      <c r="F15" s="91">
        <f>SUM(H15,J15,L15,N15,P15,R15)</f>
        <v>522</v>
      </c>
      <c r="G15" s="91">
        <v>199</v>
      </c>
      <c r="H15" s="91">
        <v>36</v>
      </c>
      <c r="I15" s="91">
        <v>650</v>
      </c>
      <c r="J15" s="91">
        <v>480</v>
      </c>
      <c r="K15" s="91" t="s">
        <v>61</v>
      </c>
      <c r="L15" s="91" t="s">
        <v>61</v>
      </c>
      <c r="M15" s="91">
        <v>15</v>
      </c>
      <c r="N15" s="91">
        <v>6</v>
      </c>
      <c r="O15" s="91" t="s">
        <v>61</v>
      </c>
      <c r="P15" s="91" t="s">
        <v>61</v>
      </c>
      <c r="Q15" s="91" t="s">
        <v>61</v>
      </c>
      <c r="R15" s="91" t="s">
        <v>61</v>
      </c>
      <c r="S15" s="91">
        <f>SUM(U15,W15,Y15,AA15)</f>
        <v>2128</v>
      </c>
      <c r="T15" s="91">
        <f>SUM(V15,X15,Z15,AB15)</f>
        <v>302</v>
      </c>
      <c r="U15" s="91" t="s">
        <v>61</v>
      </c>
      <c r="V15" s="91" t="s">
        <v>61</v>
      </c>
      <c r="W15" s="91" t="s">
        <v>61</v>
      </c>
      <c r="X15" s="91" t="s">
        <v>61</v>
      </c>
      <c r="Y15" s="91">
        <v>3</v>
      </c>
      <c r="Z15" s="91">
        <v>0</v>
      </c>
      <c r="AA15" s="91">
        <v>2125</v>
      </c>
      <c r="AB15" s="91">
        <v>302</v>
      </c>
      <c r="AC15" s="91" t="s">
        <v>61</v>
      </c>
      <c r="AD15" s="91" t="s">
        <v>61</v>
      </c>
      <c r="AE15" s="91" t="s">
        <v>61</v>
      </c>
      <c r="AF15" s="91" t="s">
        <v>61</v>
      </c>
    </row>
    <row r="16" spans="1:32" ht="12" customHeight="1">
      <c r="A16" s="15" t="s">
        <v>34</v>
      </c>
      <c r="B16" s="16"/>
      <c r="C16" s="91">
        <f aca="true" t="shared" si="2" ref="C16:D21">SUM(E16,S16)</f>
        <v>922</v>
      </c>
      <c r="D16" s="91">
        <f t="shared" si="2"/>
        <v>186</v>
      </c>
      <c r="E16" s="91">
        <f aca="true" t="shared" si="3" ref="E16:F21">SUM(G16,I16,K16,M16,O16,Q16)</f>
        <v>420</v>
      </c>
      <c r="F16" s="91">
        <f t="shared" si="3"/>
        <v>124</v>
      </c>
      <c r="G16" s="91">
        <v>384</v>
      </c>
      <c r="H16" s="91">
        <v>105</v>
      </c>
      <c r="I16" s="91">
        <v>36</v>
      </c>
      <c r="J16" s="91">
        <v>19</v>
      </c>
      <c r="K16" s="91" t="s">
        <v>61</v>
      </c>
      <c r="L16" s="91" t="s">
        <v>61</v>
      </c>
      <c r="M16" s="91" t="s">
        <v>61</v>
      </c>
      <c r="N16" s="91" t="s">
        <v>61</v>
      </c>
      <c r="O16" s="91" t="s">
        <v>61</v>
      </c>
      <c r="P16" s="91" t="s">
        <v>61</v>
      </c>
      <c r="Q16" s="91" t="s">
        <v>61</v>
      </c>
      <c r="R16" s="91" t="s">
        <v>61</v>
      </c>
      <c r="S16" s="91">
        <f aca="true" t="shared" si="4" ref="S16:T21">SUM(U16,W16,Y16,AA16)</f>
        <v>502</v>
      </c>
      <c r="T16" s="91">
        <f t="shared" si="4"/>
        <v>62</v>
      </c>
      <c r="U16" s="91">
        <v>8</v>
      </c>
      <c r="V16" s="91">
        <v>2</v>
      </c>
      <c r="W16" s="91">
        <v>50</v>
      </c>
      <c r="X16" s="91">
        <v>4</v>
      </c>
      <c r="Y16" s="91">
        <v>124</v>
      </c>
      <c r="Z16" s="91">
        <v>9</v>
      </c>
      <c r="AA16" s="91">
        <v>320</v>
      </c>
      <c r="AB16" s="91">
        <v>47</v>
      </c>
      <c r="AC16" s="91" t="s">
        <v>61</v>
      </c>
      <c r="AD16" s="91" t="s">
        <v>61</v>
      </c>
      <c r="AE16" s="91" t="s">
        <v>61</v>
      </c>
      <c r="AF16" s="91" t="s">
        <v>61</v>
      </c>
    </row>
    <row r="17" spans="1:32" ht="12" customHeight="1">
      <c r="A17" s="51"/>
      <c r="B17" s="52" t="s">
        <v>35</v>
      </c>
      <c r="C17" s="91">
        <f t="shared" si="2"/>
        <v>331</v>
      </c>
      <c r="D17" s="91">
        <f t="shared" si="2"/>
        <v>97</v>
      </c>
      <c r="E17" s="91">
        <f t="shared" si="3"/>
        <v>251</v>
      </c>
      <c r="F17" s="91">
        <f t="shared" si="3"/>
        <v>90</v>
      </c>
      <c r="G17" s="91">
        <v>251</v>
      </c>
      <c r="H17" s="91">
        <v>90</v>
      </c>
      <c r="I17" s="91" t="s">
        <v>61</v>
      </c>
      <c r="J17" s="91" t="s">
        <v>61</v>
      </c>
      <c r="K17" s="91" t="s">
        <v>61</v>
      </c>
      <c r="L17" s="91" t="s">
        <v>61</v>
      </c>
      <c r="M17" s="91" t="s">
        <v>61</v>
      </c>
      <c r="N17" s="91" t="s">
        <v>61</v>
      </c>
      <c r="O17" s="91" t="s">
        <v>61</v>
      </c>
      <c r="P17" s="91" t="s">
        <v>61</v>
      </c>
      <c r="Q17" s="91" t="s">
        <v>61</v>
      </c>
      <c r="R17" s="91" t="s">
        <v>61</v>
      </c>
      <c r="S17" s="91">
        <f t="shared" si="4"/>
        <v>80</v>
      </c>
      <c r="T17" s="91">
        <f t="shared" si="4"/>
        <v>7</v>
      </c>
      <c r="U17" s="91" t="s">
        <v>61</v>
      </c>
      <c r="V17" s="91" t="s">
        <v>61</v>
      </c>
      <c r="W17" s="91">
        <v>25</v>
      </c>
      <c r="X17" s="91">
        <v>1</v>
      </c>
      <c r="Y17" s="91">
        <v>17</v>
      </c>
      <c r="Z17" s="91">
        <v>1</v>
      </c>
      <c r="AA17" s="91">
        <v>38</v>
      </c>
      <c r="AB17" s="91">
        <v>5</v>
      </c>
      <c r="AC17" s="91" t="s">
        <v>61</v>
      </c>
      <c r="AD17" s="91" t="s">
        <v>61</v>
      </c>
      <c r="AE17" s="91" t="s">
        <v>61</v>
      </c>
      <c r="AF17" s="91" t="s">
        <v>61</v>
      </c>
    </row>
    <row r="18" spans="1:32" ht="12" customHeight="1">
      <c r="A18" s="51"/>
      <c r="B18" s="52" t="s">
        <v>36</v>
      </c>
      <c r="C18" s="91">
        <f t="shared" si="2"/>
        <v>333</v>
      </c>
      <c r="D18" s="91">
        <f t="shared" si="2"/>
        <v>33</v>
      </c>
      <c r="E18" s="91">
        <f t="shared" si="3"/>
        <v>23</v>
      </c>
      <c r="F18" s="91">
        <f t="shared" si="3"/>
        <v>6</v>
      </c>
      <c r="G18" s="91">
        <v>23</v>
      </c>
      <c r="H18" s="91">
        <v>6</v>
      </c>
      <c r="I18" s="91" t="s">
        <v>61</v>
      </c>
      <c r="J18" s="91" t="s">
        <v>61</v>
      </c>
      <c r="K18" s="91" t="s">
        <v>61</v>
      </c>
      <c r="L18" s="91" t="s">
        <v>61</v>
      </c>
      <c r="M18" s="91" t="s">
        <v>61</v>
      </c>
      <c r="N18" s="91" t="s">
        <v>61</v>
      </c>
      <c r="O18" s="91" t="s">
        <v>61</v>
      </c>
      <c r="P18" s="91" t="s">
        <v>61</v>
      </c>
      <c r="Q18" s="91" t="s">
        <v>61</v>
      </c>
      <c r="R18" s="91" t="s">
        <v>61</v>
      </c>
      <c r="S18" s="91">
        <f t="shared" si="4"/>
        <v>310</v>
      </c>
      <c r="T18" s="91">
        <f t="shared" si="4"/>
        <v>27</v>
      </c>
      <c r="U18" s="91">
        <v>8</v>
      </c>
      <c r="V18" s="91">
        <v>2</v>
      </c>
      <c r="W18" s="91">
        <v>25</v>
      </c>
      <c r="X18" s="91">
        <v>3</v>
      </c>
      <c r="Y18" s="91">
        <v>107</v>
      </c>
      <c r="Z18" s="91">
        <v>8</v>
      </c>
      <c r="AA18" s="91">
        <v>170</v>
      </c>
      <c r="AB18" s="91">
        <v>14</v>
      </c>
      <c r="AC18" s="91" t="s">
        <v>61</v>
      </c>
      <c r="AD18" s="91" t="s">
        <v>61</v>
      </c>
      <c r="AE18" s="91" t="s">
        <v>61</v>
      </c>
      <c r="AF18" s="91" t="s">
        <v>61</v>
      </c>
    </row>
    <row r="19" spans="1:32" ht="12" customHeight="1">
      <c r="A19" s="51"/>
      <c r="B19" s="52" t="s">
        <v>37</v>
      </c>
      <c r="C19" s="91">
        <f t="shared" si="2"/>
        <v>258</v>
      </c>
      <c r="D19" s="91">
        <f t="shared" si="2"/>
        <v>56</v>
      </c>
      <c r="E19" s="91">
        <f t="shared" si="3"/>
        <v>146</v>
      </c>
      <c r="F19" s="91">
        <f t="shared" si="3"/>
        <v>28</v>
      </c>
      <c r="G19" s="91">
        <v>110</v>
      </c>
      <c r="H19" s="91">
        <v>9</v>
      </c>
      <c r="I19" s="91">
        <v>36</v>
      </c>
      <c r="J19" s="91">
        <v>19</v>
      </c>
      <c r="K19" s="91" t="s">
        <v>61</v>
      </c>
      <c r="L19" s="91" t="s">
        <v>61</v>
      </c>
      <c r="M19" s="91" t="s">
        <v>61</v>
      </c>
      <c r="N19" s="91" t="s">
        <v>61</v>
      </c>
      <c r="O19" s="91" t="s">
        <v>61</v>
      </c>
      <c r="P19" s="91" t="s">
        <v>61</v>
      </c>
      <c r="Q19" s="91" t="s">
        <v>61</v>
      </c>
      <c r="R19" s="91" t="s">
        <v>61</v>
      </c>
      <c r="S19" s="91">
        <f t="shared" si="4"/>
        <v>112</v>
      </c>
      <c r="T19" s="91">
        <f t="shared" si="4"/>
        <v>28</v>
      </c>
      <c r="U19" s="91" t="s">
        <v>61</v>
      </c>
      <c r="V19" s="91" t="s">
        <v>61</v>
      </c>
      <c r="W19" s="91" t="s">
        <v>61</v>
      </c>
      <c r="X19" s="91" t="s">
        <v>61</v>
      </c>
      <c r="Y19" s="91" t="s">
        <v>61</v>
      </c>
      <c r="Z19" s="91" t="s">
        <v>61</v>
      </c>
      <c r="AA19" s="91">
        <v>112</v>
      </c>
      <c r="AB19" s="91">
        <v>28</v>
      </c>
      <c r="AC19" s="91" t="s">
        <v>61</v>
      </c>
      <c r="AD19" s="91" t="s">
        <v>61</v>
      </c>
      <c r="AE19" s="91" t="s">
        <v>61</v>
      </c>
      <c r="AF19" s="91" t="s">
        <v>61</v>
      </c>
    </row>
    <row r="20" spans="1:32" ht="12" customHeight="1">
      <c r="A20" s="15" t="s">
        <v>38</v>
      </c>
      <c r="B20" s="16"/>
      <c r="C20" s="91">
        <f t="shared" si="2"/>
        <v>105</v>
      </c>
      <c r="D20" s="91">
        <f t="shared" si="2"/>
        <v>7</v>
      </c>
      <c r="E20" s="91">
        <f t="shared" si="3"/>
        <v>33</v>
      </c>
      <c r="F20" s="91">
        <f t="shared" si="3"/>
        <v>4</v>
      </c>
      <c r="G20" s="91">
        <v>33</v>
      </c>
      <c r="H20" s="91">
        <v>4</v>
      </c>
      <c r="I20" s="91" t="s">
        <v>61</v>
      </c>
      <c r="J20" s="91" t="s">
        <v>61</v>
      </c>
      <c r="K20" s="91" t="s">
        <v>61</v>
      </c>
      <c r="L20" s="91" t="s">
        <v>61</v>
      </c>
      <c r="M20" s="91" t="s">
        <v>61</v>
      </c>
      <c r="N20" s="91" t="s">
        <v>61</v>
      </c>
      <c r="O20" s="91" t="s">
        <v>61</v>
      </c>
      <c r="P20" s="91" t="s">
        <v>61</v>
      </c>
      <c r="Q20" s="91" t="s">
        <v>61</v>
      </c>
      <c r="R20" s="91" t="s">
        <v>61</v>
      </c>
      <c r="S20" s="91">
        <f t="shared" si="4"/>
        <v>72</v>
      </c>
      <c r="T20" s="91">
        <f t="shared" si="4"/>
        <v>3</v>
      </c>
      <c r="U20" s="91" t="s">
        <v>61</v>
      </c>
      <c r="V20" s="91" t="s">
        <v>61</v>
      </c>
      <c r="W20" s="91">
        <v>13</v>
      </c>
      <c r="X20" s="91">
        <v>1</v>
      </c>
      <c r="Y20" s="91" t="s">
        <v>61</v>
      </c>
      <c r="Z20" s="91" t="s">
        <v>61</v>
      </c>
      <c r="AA20" s="91">
        <v>59</v>
      </c>
      <c r="AB20" s="91">
        <v>2</v>
      </c>
      <c r="AC20" s="91" t="s">
        <v>61</v>
      </c>
      <c r="AD20" s="91" t="s">
        <v>61</v>
      </c>
      <c r="AE20" s="91" t="s">
        <v>61</v>
      </c>
      <c r="AF20" s="91" t="s">
        <v>61</v>
      </c>
    </row>
    <row r="21" spans="1:32" ht="12" customHeight="1">
      <c r="A21" s="15" t="s">
        <v>41</v>
      </c>
      <c r="B21" s="16"/>
      <c r="C21" s="91">
        <f t="shared" si="2"/>
        <v>100</v>
      </c>
      <c r="D21" s="91">
        <f t="shared" si="2"/>
        <v>22</v>
      </c>
      <c r="E21" s="91">
        <f t="shared" si="3"/>
        <v>82</v>
      </c>
      <c r="F21" s="91">
        <f t="shared" si="3"/>
        <v>20</v>
      </c>
      <c r="G21" s="91">
        <v>16</v>
      </c>
      <c r="H21" s="91">
        <v>5</v>
      </c>
      <c r="I21" s="91">
        <v>66</v>
      </c>
      <c r="J21" s="91">
        <v>15</v>
      </c>
      <c r="K21" s="91" t="s">
        <v>61</v>
      </c>
      <c r="L21" s="91" t="s">
        <v>61</v>
      </c>
      <c r="M21" s="91" t="s">
        <v>61</v>
      </c>
      <c r="N21" s="91" t="s">
        <v>61</v>
      </c>
      <c r="O21" s="91" t="s">
        <v>61</v>
      </c>
      <c r="P21" s="91" t="s">
        <v>61</v>
      </c>
      <c r="Q21" s="91" t="s">
        <v>61</v>
      </c>
      <c r="R21" s="91" t="s">
        <v>61</v>
      </c>
      <c r="S21" s="91">
        <f t="shared" si="4"/>
        <v>18</v>
      </c>
      <c r="T21" s="91">
        <f t="shared" si="4"/>
        <v>2</v>
      </c>
      <c r="U21" s="91" t="s">
        <v>61</v>
      </c>
      <c r="V21" s="91" t="s">
        <v>61</v>
      </c>
      <c r="W21" s="91" t="s">
        <v>61</v>
      </c>
      <c r="X21" s="91" t="s">
        <v>61</v>
      </c>
      <c r="Y21" s="91" t="s">
        <v>61</v>
      </c>
      <c r="Z21" s="91" t="s">
        <v>61</v>
      </c>
      <c r="AA21" s="91">
        <v>18</v>
      </c>
      <c r="AB21" s="91">
        <v>2</v>
      </c>
      <c r="AC21" s="91" t="s">
        <v>61</v>
      </c>
      <c r="AD21" s="91" t="s">
        <v>61</v>
      </c>
      <c r="AE21" s="91" t="s">
        <v>61</v>
      </c>
      <c r="AF21" s="91" t="s">
        <v>61</v>
      </c>
    </row>
    <row r="22" spans="1:32" ht="6" customHeight="1">
      <c r="A22" s="89"/>
      <c r="B22" s="90"/>
      <c r="C22" s="95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</row>
    <row r="23" spans="1:32" ht="12" customHeight="1">
      <c r="A23" s="86" t="s">
        <v>64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</row>
    <row r="24" spans="1:32" ht="12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</row>
    <row r="25" spans="1:32" ht="12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</row>
    <row r="26" spans="1:32" ht="6" customHeight="1">
      <c r="A26" s="89"/>
      <c r="B26" s="90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</row>
    <row r="27" spans="1:32" ht="12" customHeight="1">
      <c r="A27" s="40" t="s">
        <v>60</v>
      </c>
      <c r="B27" s="41"/>
      <c r="C27" s="91">
        <v>10128</v>
      </c>
      <c r="D27" s="91">
        <f>SUM(F27,T27)</f>
        <v>2616</v>
      </c>
      <c r="E27" s="91">
        <v>4568</v>
      </c>
      <c r="F27" s="91">
        <v>1474</v>
      </c>
      <c r="G27" s="91">
        <v>1016</v>
      </c>
      <c r="H27" s="91">
        <v>167</v>
      </c>
      <c r="I27" s="91">
        <v>216</v>
      </c>
      <c r="J27" s="91">
        <v>8</v>
      </c>
      <c r="K27" s="91" t="s">
        <v>61</v>
      </c>
      <c r="L27" s="91" t="s">
        <v>61</v>
      </c>
      <c r="M27" s="91">
        <v>3339</v>
      </c>
      <c r="N27" s="91">
        <v>1298</v>
      </c>
      <c r="O27" s="91" t="s">
        <v>61</v>
      </c>
      <c r="P27" s="91" t="s">
        <v>61</v>
      </c>
      <c r="Q27" s="91" t="s">
        <v>61</v>
      </c>
      <c r="R27" s="91" t="s">
        <v>61</v>
      </c>
      <c r="S27" s="91">
        <v>5550</v>
      </c>
      <c r="T27" s="91">
        <v>1142</v>
      </c>
      <c r="U27" s="91">
        <v>1090</v>
      </c>
      <c r="V27" s="91">
        <v>268</v>
      </c>
      <c r="W27" s="91">
        <v>657</v>
      </c>
      <c r="X27" s="91">
        <v>85</v>
      </c>
      <c r="Y27" s="91">
        <v>3240</v>
      </c>
      <c r="Z27" s="91">
        <v>753</v>
      </c>
      <c r="AA27" s="91">
        <v>562</v>
      </c>
      <c r="AB27" s="91">
        <v>39</v>
      </c>
      <c r="AC27" s="91">
        <v>10</v>
      </c>
      <c r="AD27" s="91">
        <v>3</v>
      </c>
      <c r="AE27" s="91" t="s">
        <v>61</v>
      </c>
      <c r="AF27" s="91" t="s">
        <v>61</v>
      </c>
    </row>
    <row r="28" spans="1:32" ht="12" customHeight="1">
      <c r="A28" s="43" t="s">
        <v>62</v>
      </c>
      <c r="B28" s="44"/>
      <c r="C28" s="91">
        <v>14126</v>
      </c>
      <c r="D28" s="91">
        <v>3040</v>
      </c>
      <c r="E28" s="91">
        <v>7274</v>
      </c>
      <c r="F28" s="91">
        <v>2117</v>
      </c>
      <c r="G28" s="91">
        <v>594</v>
      </c>
      <c r="H28" s="91">
        <v>162</v>
      </c>
      <c r="I28" s="91" t="s">
        <v>61</v>
      </c>
      <c r="J28" s="91" t="s">
        <v>61</v>
      </c>
      <c r="K28" s="91" t="s">
        <v>61</v>
      </c>
      <c r="L28" s="91" t="s">
        <v>61</v>
      </c>
      <c r="M28" s="91">
        <v>2206</v>
      </c>
      <c r="N28" s="91">
        <v>485</v>
      </c>
      <c r="O28" s="91" t="s">
        <v>61</v>
      </c>
      <c r="P28" s="91" t="s">
        <v>61</v>
      </c>
      <c r="Q28" s="91">
        <v>4472</v>
      </c>
      <c r="R28" s="91">
        <v>1473</v>
      </c>
      <c r="S28" s="91">
        <v>6892</v>
      </c>
      <c r="T28" s="91">
        <f>SUM(V28,X28,Z28,AB28)</f>
        <v>927</v>
      </c>
      <c r="U28" s="91">
        <v>211</v>
      </c>
      <c r="V28" s="91">
        <v>12</v>
      </c>
      <c r="W28" s="91">
        <v>199</v>
      </c>
      <c r="X28" s="91">
        <v>28</v>
      </c>
      <c r="Y28" s="91">
        <v>5842</v>
      </c>
      <c r="Z28" s="91">
        <v>838</v>
      </c>
      <c r="AA28" s="91">
        <v>638</v>
      </c>
      <c r="AB28" s="91">
        <v>49</v>
      </c>
      <c r="AC28" s="91" t="s">
        <v>61</v>
      </c>
      <c r="AD28" s="91" t="s">
        <v>61</v>
      </c>
      <c r="AE28" s="91" t="s">
        <v>61</v>
      </c>
      <c r="AF28" s="91" t="s">
        <v>61</v>
      </c>
    </row>
    <row r="29" spans="1:32" s="94" customFormat="1" ht="12" customHeight="1">
      <c r="A29" s="45" t="s">
        <v>63</v>
      </c>
      <c r="B29" s="46"/>
      <c r="C29" s="92">
        <f>SUM(E29,S29)</f>
        <v>3109</v>
      </c>
      <c r="D29" s="92">
        <f>SUM(F29,T29)</f>
        <v>713</v>
      </c>
      <c r="E29" s="92">
        <v>2521</v>
      </c>
      <c r="F29" s="92">
        <f>SUM(H29,J29,L29,N29,P29,R29)</f>
        <v>674</v>
      </c>
      <c r="G29" s="92">
        <f>SUM(G31:G32,G36:G37)</f>
        <v>2092</v>
      </c>
      <c r="H29" s="92">
        <f aca="true" t="shared" si="5" ref="H29:R29">SUM(H31:H32,H36:H37)</f>
        <v>379</v>
      </c>
      <c r="I29" s="92">
        <v>404</v>
      </c>
      <c r="J29" s="92">
        <f t="shared" si="5"/>
        <v>282</v>
      </c>
      <c r="K29" s="93">
        <f t="shared" si="5"/>
        <v>0</v>
      </c>
      <c r="L29" s="93">
        <f t="shared" si="5"/>
        <v>0</v>
      </c>
      <c r="M29" s="92">
        <f t="shared" si="5"/>
        <v>25</v>
      </c>
      <c r="N29" s="92">
        <f t="shared" si="5"/>
        <v>10</v>
      </c>
      <c r="O29" s="92">
        <f t="shared" si="5"/>
        <v>3</v>
      </c>
      <c r="P29" s="92">
        <f t="shared" si="5"/>
        <v>3</v>
      </c>
      <c r="Q29" s="93">
        <f t="shared" si="5"/>
        <v>0</v>
      </c>
      <c r="R29" s="93">
        <f t="shared" si="5"/>
        <v>0</v>
      </c>
      <c r="S29" s="92">
        <f>SUM(U29+W29+Y29+AA29)</f>
        <v>588</v>
      </c>
      <c r="T29" s="92">
        <f>SUM(V29+X29+Z29+AB29)</f>
        <v>39</v>
      </c>
      <c r="U29" s="93">
        <f aca="true" t="shared" si="6" ref="U29:AF29">SUM(U31:U32,U36:U37)</f>
        <v>0</v>
      </c>
      <c r="V29" s="93">
        <f t="shared" si="6"/>
        <v>0</v>
      </c>
      <c r="W29" s="92">
        <f t="shared" si="6"/>
        <v>6</v>
      </c>
      <c r="X29" s="92">
        <f t="shared" si="6"/>
        <v>1</v>
      </c>
      <c r="Y29" s="92">
        <f t="shared" si="6"/>
        <v>108</v>
      </c>
      <c r="Z29" s="92">
        <f t="shared" si="6"/>
        <v>12</v>
      </c>
      <c r="AA29" s="92">
        <f t="shared" si="6"/>
        <v>474</v>
      </c>
      <c r="AB29" s="92">
        <f t="shared" si="6"/>
        <v>26</v>
      </c>
      <c r="AC29" s="93">
        <f t="shared" si="6"/>
        <v>0</v>
      </c>
      <c r="AD29" s="93">
        <f t="shared" si="6"/>
        <v>0</v>
      </c>
      <c r="AE29" s="93">
        <f t="shared" si="6"/>
        <v>0</v>
      </c>
      <c r="AF29" s="93">
        <f t="shared" si="6"/>
        <v>0</v>
      </c>
    </row>
    <row r="30" spans="1:32" ht="12" customHeight="1">
      <c r="A30" s="49"/>
      <c r="B30" s="5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</row>
    <row r="31" spans="1:32" ht="12" customHeight="1">
      <c r="A31" s="15" t="s">
        <v>33</v>
      </c>
      <c r="B31" s="16"/>
      <c r="C31" s="91">
        <f aca="true" t="shared" si="7" ref="C31:D37">SUM(E31,S31)</f>
        <v>654</v>
      </c>
      <c r="D31" s="91">
        <f t="shared" si="7"/>
        <v>279</v>
      </c>
      <c r="E31" s="91">
        <f aca="true" t="shared" si="8" ref="E31:F37">SUM(G31,I31,K31,M31,O31,Q31)</f>
        <v>651</v>
      </c>
      <c r="F31" s="91">
        <f t="shared" si="8"/>
        <v>279</v>
      </c>
      <c r="G31" s="91">
        <v>356</v>
      </c>
      <c r="H31" s="91">
        <v>35</v>
      </c>
      <c r="I31" s="91">
        <v>270</v>
      </c>
      <c r="J31" s="91">
        <v>234</v>
      </c>
      <c r="K31" s="91" t="s">
        <v>61</v>
      </c>
      <c r="L31" s="91" t="s">
        <v>61</v>
      </c>
      <c r="M31" s="91">
        <v>25</v>
      </c>
      <c r="N31" s="91">
        <v>10</v>
      </c>
      <c r="O31" s="91" t="s">
        <v>61</v>
      </c>
      <c r="P31" s="91" t="s">
        <v>61</v>
      </c>
      <c r="Q31" s="91" t="s">
        <v>61</v>
      </c>
      <c r="R31" s="91" t="s">
        <v>61</v>
      </c>
      <c r="S31" s="91">
        <f aca="true" t="shared" si="9" ref="S31:T37">SUM(U31,W31,Y31,AA31)</f>
        <v>3</v>
      </c>
      <c r="T31" s="96">
        <f t="shared" si="9"/>
        <v>0</v>
      </c>
      <c r="U31" s="91" t="s">
        <v>61</v>
      </c>
      <c r="V31" s="91" t="s">
        <v>61</v>
      </c>
      <c r="W31" s="91" t="s">
        <v>61</v>
      </c>
      <c r="X31" s="91" t="s">
        <v>61</v>
      </c>
      <c r="Y31" s="91" t="s">
        <v>61</v>
      </c>
      <c r="Z31" s="91" t="s">
        <v>61</v>
      </c>
      <c r="AA31" s="91">
        <v>3</v>
      </c>
      <c r="AB31" s="91" t="s">
        <v>61</v>
      </c>
      <c r="AC31" s="91" t="s">
        <v>61</v>
      </c>
      <c r="AD31" s="91" t="s">
        <v>61</v>
      </c>
      <c r="AE31" s="91" t="s">
        <v>61</v>
      </c>
      <c r="AF31" s="91" t="s">
        <v>61</v>
      </c>
    </row>
    <row r="32" spans="1:32" ht="12" customHeight="1">
      <c r="A32" s="15" t="s">
        <v>34</v>
      </c>
      <c r="B32" s="16"/>
      <c r="C32" s="91">
        <f t="shared" si="7"/>
        <v>1839</v>
      </c>
      <c r="D32" s="91">
        <f t="shared" si="7"/>
        <v>336</v>
      </c>
      <c r="E32" s="91">
        <f t="shared" si="8"/>
        <v>1534</v>
      </c>
      <c r="F32" s="91">
        <f t="shared" si="8"/>
        <v>314</v>
      </c>
      <c r="G32" s="91">
        <v>1478</v>
      </c>
      <c r="H32" s="91">
        <v>285</v>
      </c>
      <c r="I32" s="91">
        <v>56</v>
      </c>
      <c r="J32" s="91">
        <v>29</v>
      </c>
      <c r="K32" s="91" t="s">
        <v>61</v>
      </c>
      <c r="L32" s="91" t="s">
        <v>61</v>
      </c>
      <c r="M32" s="91" t="s">
        <v>61</v>
      </c>
      <c r="N32" s="91" t="s">
        <v>61</v>
      </c>
      <c r="O32" s="91" t="s">
        <v>61</v>
      </c>
      <c r="P32" s="91" t="s">
        <v>61</v>
      </c>
      <c r="Q32" s="91" t="s">
        <v>61</v>
      </c>
      <c r="R32" s="91" t="s">
        <v>61</v>
      </c>
      <c r="S32" s="91">
        <f t="shared" si="9"/>
        <v>305</v>
      </c>
      <c r="T32" s="91">
        <f t="shared" si="9"/>
        <v>22</v>
      </c>
      <c r="U32" s="91" t="s">
        <v>61</v>
      </c>
      <c r="V32" s="91" t="s">
        <v>61</v>
      </c>
      <c r="W32" s="91">
        <v>6</v>
      </c>
      <c r="X32" s="91">
        <v>1</v>
      </c>
      <c r="Y32" s="91">
        <v>108</v>
      </c>
      <c r="Z32" s="91">
        <v>12</v>
      </c>
      <c r="AA32" s="91">
        <v>191</v>
      </c>
      <c r="AB32" s="91">
        <v>9</v>
      </c>
      <c r="AC32" s="91" t="s">
        <v>61</v>
      </c>
      <c r="AD32" s="91" t="s">
        <v>61</v>
      </c>
      <c r="AE32" s="91" t="s">
        <v>61</v>
      </c>
      <c r="AF32" s="91" t="s">
        <v>61</v>
      </c>
    </row>
    <row r="33" spans="1:32" ht="12" customHeight="1">
      <c r="A33" s="51"/>
      <c r="B33" s="52" t="s">
        <v>35</v>
      </c>
      <c r="C33" s="91">
        <f t="shared" si="7"/>
        <v>1168</v>
      </c>
      <c r="D33" s="91">
        <f t="shared" si="7"/>
        <v>215</v>
      </c>
      <c r="E33" s="91">
        <f t="shared" si="8"/>
        <v>1062</v>
      </c>
      <c r="F33" s="91">
        <f t="shared" si="8"/>
        <v>210</v>
      </c>
      <c r="G33" s="91">
        <v>1062</v>
      </c>
      <c r="H33" s="91">
        <v>210</v>
      </c>
      <c r="I33" s="91" t="s">
        <v>61</v>
      </c>
      <c r="J33" s="91" t="s">
        <v>61</v>
      </c>
      <c r="K33" s="91" t="s">
        <v>61</v>
      </c>
      <c r="L33" s="91" t="s">
        <v>61</v>
      </c>
      <c r="M33" s="91" t="s">
        <v>61</v>
      </c>
      <c r="N33" s="91" t="s">
        <v>61</v>
      </c>
      <c r="O33" s="91" t="s">
        <v>61</v>
      </c>
      <c r="P33" s="91" t="s">
        <v>61</v>
      </c>
      <c r="Q33" s="91" t="s">
        <v>61</v>
      </c>
      <c r="R33" s="91" t="s">
        <v>61</v>
      </c>
      <c r="S33" s="91">
        <f t="shared" si="9"/>
        <v>106</v>
      </c>
      <c r="T33" s="91">
        <f t="shared" si="9"/>
        <v>5</v>
      </c>
      <c r="U33" s="91" t="s">
        <v>61</v>
      </c>
      <c r="V33" s="91" t="s">
        <v>61</v>
      </c>
      <c r="W33" s="91" t="s">
        <v>61</v>
      </c>
      <c r="X33" s="91" t="s">
        <v>61</v>
      </c>
      <c r="Y33" s="91">
        <v>25</v>
      </c>
      <c r="Z33" s="91">
        <v>1</v>
      </c>
      <c r="AA33" s="91">
        <v>81</v>
      </c>
      <c r="AB33" s="91">
        <v>4</v>
      </c>
      <c r="AC33" s="91" t="s">
        <v>61</v>
      </c>
      <c r="AD33" s="91" t="s">
        <v>61</v>
      </c>
      <c r="AE33" s="91" t="s">
        <v>61</v>
      </c>
      <c r="AF33" s="91" t="s">
        <v>61</v>
      </c>
    </row>
    <row r="34" spans="1:32" ht="12" customHeight="1">
      <c r="A34" s="51"/>
      <c r="B34" s="52" t="s">
        <v>36</v>
      </c>
      <c r="C34" s="91">
        <f t="shared" si="7"/>
        <v>337</v>
      </c>
      <c r="D34" s="91">
        <f t="shared" si="7"/>
        <v>63</v>
      </c>
      <c r="E34" s="91">
        <f t="shared" si="8"/>
        <v>138</v>
      </c>
      <c r="F34" s="91">
        <f t="shared" si="8"/>
        <v>46</v>
      </c>
      <c r="G34" s="91">
        <v>138</v>
      </c>
      <c r="H34" s="91">
        <v>46</v>
      </c>
      <c r="I34" s="91" t="s">
        <v>61</v>
      </c>
      <c r="J34" s="91" t="s">
        <v>61</v>
      </c>
      <c r="K34" s="91" t="s">
        <v>61</v>
      </c>
      <c r="L34" s="91" t="s">
        <v>61</v>
      </c>
      <c r="M34" s="91" t="s">
        <v>61</v>
      </c>
      <c r="N34" s="91" t="s">
        <v>61</v>
      </c>
      <c r="O34" s="91" t="s">
        <v>61</v>
      </c>
      <c r="P34" s="91" t="s">
        <v>61</v>
      </c>
      <c r="Q34" s="91" t="s">
        <v>61</v>
      </c>
      <c r="R34" s="91" t="s">
        <v>61</v>
      </c>
      <c r="S34" s="91">
        <f t="shared" si="9"/>
        <v>199</v>
      </c>
      <c r="T34" s="91">
        <f t="shared" si="9"/>
        <v>17</v>
      </c>
      <c r="U34" s="91" t="s">
        <v>61</v>
      </c>
      <c r="V34" s="91" t="s">
        <v>61</v>
      </c>
      <c r="W34" s="91">
        <v>6</v>
      </c>
      <c r="X34" s="91">
        <v>1</v>
      </c>
      <c r="Y34" s="91">
        <v>83</v>
      </c>
      <c r="Z34" s="91">
        <v>11</v>
      </c>
      <c r="AA34" s="91">
        <v>110</v>
      </c>
      <c r="AB34" s="91">
        <v>5</v>
      </c>
      <c r="AC34" s="91" t="s">
        <v>61</v>
      </c>
      <c r="AD34" s="91" t="s">
        <v>61</v>
      </c>
      <c r="AE34" s="91" t="s">
        <v>61</v>
      </c>
      <c r="AF34" s="91" t="s">
        <v>61</v>
      </c>
    </row>
    <row r="35" spans="1:32" ht="12" customHeight="1">
      <c r="A35" s="51"/>
      <c r="B35" s="52" t="s">
        <v>37</v>
      </c>
      <c r="C35" s="91">
        <f t="shared" si="7"/>
        <v>334</v>
      </c>
      <c r="D35" s="91">
        <f t="shared" si="7"/>
        <v>58</v>
      </c>
      <c r="E35" s="91">
        <f t="shared" si="8"/>
        <v>334</v>
      </c>
      <c r="F35" s="91">
        <f t="shared" si="8"/>
        <v>58</v>
      </c>
      <c r="G35" s="91">
        <v>278</v>
      </c>
      <c r="H35" s="91">
        <v>29</v>
      </c>
      <c r="I35" s="91">
        <v>56</v>
      </c>
      <c r="J35" s="91">
        <v>29</v>
      </c>
      <c r="K35" s="91" t="s">
        <v>61</v>
      </c>
      <c r="L35" s="91" t="s">
        <v>61</v>
      </c>
      <c r="M35" s="91" t="s">
        <v>61</v>
      </c>
      <c r="N35" s="91" t="s">
        <v>61</v>
      </c>
      <c r="O35" s="91" t="s">
        <v>61</v>
      </c>
      <c r="P35" s="91" t="s">
        <v>61</v>
      </c>
      <c r="Q35" s="91" t="s">
        <v>61</v>
      </c>
      <c r="R35" s="91" t="s">
        <v>61</v>
      </c>
      <c r="S35" s="96">
        <f t="shared" si="9"/>
        <v>0</v>
      </c>
      <c r="T35" s="96">
        <f t="shared" si="9"/>
        <v>0</v>
      </c>
      <c r="U35" s="91" t="s">
        <v>61</v>
      </c>
      <c r="V35" s="91" t="s">
        <v>61</v>
      </c>
      <c r="W35" s="91" t="s">
        <v>61</v>
      </c>
      <c r="X35" s="91" t="s">
        <v>61</v>
      </c>
      <c r="Y35" s="91" t="s">
        <v>61</v>
      </c>
      <c r="Z35" s="91" t="s">
        <v>61</v>
      </c>
      <c r="AA35" s="91" t="s">
        <v>61</v>
      </c>
      <c r="AB35" s="91" t="s">
        <v>61</v>
      </c>
      <c r="AC35" s="91" t="s">
        <v>61</v>
      </c>
      <c r="AD35" s="91" t="s">
        <v>61</v>
      </c>
      <c r="AE35" s="91" t="s">
        <v>61</v>
      </c>
      <c r="AF35" s="91" t="s">
        <v>61</v>
      </c>
    </row>
    <row r="36" spans="1:32" ht="12" customHeight="1">
      <c r="A36" s="15" t="s">
        <v>38</v>
      </c>
      <c r="B36" s="16"/>
      <c r="C36" s="91">
        <f t="shared" si="7"/>
        <v>384</v>
      </c>
      <c r="D36" s="91">
        <f t="shared" si="7"/>
        <v>54</v>
      </c>
      <c r="E36" s="91">
        <f t="shared" si="8"/>
        <v>221</v>
      </c>
      <c r="F36" s="91">
        <f t="shared" si="8"/>
        <v>44</v>
      </c>
      <c r="G36" s="91">
        <v>221</v>
      </c>
      <c r="H36" s="91">
        <v>44</v>
      </c>
      <c r="I36" s="91" t="s">
        <v>61</v>
      </c>
      <c r="J36" s="91" t="s">
        <v>61</v>
      </c>
      <c r="K36" s="91" t="s">
        <v>61</v>
      </c>
      <c r="L36" s="91" t="s">
        <v>61</v>
      </c>
      <c r="M36" s="91" t="s">
        <v>61</v>
      </c>
      <c r="N36" s="91" t="s">
        <v>61</v>
      </c>
      <c r="O36" s="91" t="s">
        <v>61</v>
      </c>
      <c r="P36" s="91" t="s">
        <v>61</v>
      </c>
      <c r="Q36" s="91" t="s">
        <v>61</v>
      </c>
      <c r="R36" s="91" t="s">
        <v>61</v>
      </c>
      <c r="S36" s="91">
        <f t="shared" si="9"/>
        <v>163</v>
      </c>
      <c r="T36" s="91">
        <f t="shared" si="9"/>
        <v>10</v>
      </c>
      <c r="U36" s="91" t="s">
        <v>61</v>
      </c>
      <c r="V36" s="91" t="s">
        <v>61</v>
      </c>
      <c r="W36" s="91" t="s">
        <v>61</v>
      </c>
      <c r="X36" s="91" t="s">
        <v>61</v>
      </c>
      <c r="Y36" s="91" t="s">
        <v>61</v>
      </c>
      <c r="Z36" s="91" t="s">
        <v>61</v>
      </c>
      <c r="AA36" s="91">
        <v>163</v>
      </c>
      <c r="AB36" s="91">
        <v>10</v>
      </c>
      <c r="AC36" s="91" t="s">
        <v>61</v>
      </c>
      <c r="AD36" s="91" t="s">
        <v>61</v>
      </c>
      <c r="AE36" s="91" t="s">
        <v>61</v>
      </c>
      <c r="AF36" s="91" t="s">
        <v>61</v>
      </c>
    </row>
    <row r="37" spans="1:32" ht="12" customHeight="1">
      <c r="A37" s="15" t="s">
        <v>41</v>
      </c>
      <c r="B37" s="16"/>
      <c r="C37" s="91">
        <f t="shared" si="7"/>
        <v>232</v>
      </c>
      <c r="D37" s="91">
        <f t="shared" si="7"/>
        <v>44</v>
      </c>
      <c r="E37" s="91">
        <f t="shared" si="8"/>
        <v>115</v>
      </c>
      <c r="F37" s="91">
        <f t="shared" si="8"/>
        <v>37</v>
      </c>
      <c r="G37" s="91">
        <v>37</v>
      </c>
      <c r="H37" s="91">
        <v>15</v>
      </c>
      <c r="I37" s="91">
        <v>75</v>
      </c>
      <c r="J37" s="91">
        <v>19</v>
      </c>
      <c r="K37" s="91" t="s">
        <v>61</v>
      </c>
      <c r="L37" s="91" t="s">
        <v>61</v>
      </c>
      <c r="M37" s="91" t="s">
        <v>61</v>
      </c>
      <c r="N37" s="91" t="s">
        <v>61</v>
      </c>
      <c r="O37" s="91">
        <v>3</v>
      </c>
      <c r="P37" s="91">
        <v>3</v>
      </c>
      <c r="Q37" s="91" t="s">
        <v>61</v>
      </c>
      <c r="R37" s="91" t="s">
        <v>61</v>
      </c>
      <c r="S37" s="91">
        <f t="shared" si="9"/>
        <v>117</v>
      </c>
      <c r="T37" s="91">
        <f t="shared" si="9"/>
        <v>7</v>
      </c>
      <c r="U37" s="91" t="s">
        <v>61</v>
      </c>
      <c r="V37" s="91" t="s">
        <v>61</v>
      </c>
      <c r="W37" s="91" t="s">
        <v>61</v>
      </c>
      <c r="X37" s="91" t="s">
        <v>61</v>
      </c>
      <c r="Y37" s="91" t="s">
        <v>61</v>
      </c>
      <c r="Z37" s="91" t="s">
        <v>61</v>
      </c>
      <c r="AA37" s="91">
        <v>117</v>
      </c>
      <c r="AB37" s="91">
        <v>7</v>
      </c>
      <c r="AC37" s="91" t="s">
        <v>61</v>
      </c>
      <c r="AD37" s="91" t="s">
        <v>61</v>
      </c>
      <c r="AE37" s="91" t="s">
        <v>61</v>
      </c>
      <c r="AF37" s="91" t="s">
        <v>61</v>
      </c>
    </row>
    <row r="38" spans="1:32" ht="6" customHeight="1">
      <c r="A38" s="22"/>
      <c r="B38" s="18"/>
      <c r="C38" s="97"/>
      <c r="D38" s="98"/>
      <c r="E38" s="99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</row>
    <row r="39" spans="1:32" ht="12" customHeight="1">
      <c r="A39" s="64" t="s">
        <v>65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</row>
    <row r="40" spans="1:32" ht="12" customHeight="1">
      <c r="A40" s="64" t="s">
        <v>66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</row>
    <row r="41" spans="1:32" ht="12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</row>
    <row r="42" spans="1:32" ht="12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</row>
    <row r="43" spans="1:32" ht="12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</row>
    <row r="44" spans="1:32" ht="12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</row>
  </sheetData>
  <sheetProtection/>
  <mergeCells count="60">
    <mergeCell ref="A29:B29"/>
    <mergeCell ref="A31:B31"/>
    <mergeCell ref="A32:B32"/>
    <mergeCell ref="A36:B36"/>
    <mergeCell ref="A37:B37"/>
    <mergeCell ref="A38:B38"/>
    <mergeCell ref="A21:B21"/>
    <mergeCell ref="A22:B22"/>
    <mergeCell ref="A23:AF25"/>
    <mergeCell ref="A26:B26"/>
    <mergeCell ref="A27:B27"/>
    <mergeCell ref="A28:B28"/>
    <mergeCell ref="A11:B11"/>
    <mergeCell ref="A12:B12"/>
    <mergeCell ref="A13:B13"/>
    <mergeCell ref="A15:B15"/>
    <mergeCell ref="A16:B16"/>
    <mergeCell ref="A20:B20"/>
    <mergeCell ref="X5:X6"/>
    <mergeCell ref="Z5:Z6"/>
    <mergeCell ref="AB5:AB6"/>
    <mergeCell ref="A6:B6"/>
    <mergeCell ref="A7:AF9"/>
    <mergeCell ref="A10:B10"/>
    <mergeCell ref="AC4:AC6"/>
    <mergeCell ref="AD4:AD6"/>
    <mergeCell ref="AE4:AE6"/>
    <mergeCell ref="AF4:AF6"/>
    <mergeCell ref="A5:B5"/>
    <mergeCell ref="F5:F6"/>
    <mergeCell ref="H5:H6"/>
    <mergeCell ref="J5:J6"/>
    <mergeCell ref="L5:L6"/>
    <mergeCell ref="N5:N6"/>
    <mergeCell ref="W3:X4"/>
    <mergeCell ref="Y3:Z4"/>
    <mergeCell ref="AA3:AB4"/>
    <mergeCell ref="A4:B4"/>
    <mergeCell ref="C4:C6"/>
    <mergeCell ref="D4:D6"/>
    <mergeCell ref="P5:P6"/>
    <mergeCell ref="R5:R6"/>
    <mergeCell ref="T5:T6"/>
    <mergeCell ref="V5:V6"/>
    <mergeCell ref="K3:L4"/>
    <mergeCell ref="M3:N4"/>
    <mergeCell ref="O3:P4"/>
    <mergeCell ref="Q3:R4"/>
    <mergeCell ref="S3:T4"/>
    <mergeCell ref="U3:V4"/>
    <mergeCell ref="A2:B2"/>
    <mergeCell ref="C2:D3"/>
    <mergeCell ref="E2:R2"/>
    <mergeCell ref="S2:AB2"/>
    <mergeCell ref="AC2:AD3"/>
    <mergeCell ref="AE2:AF3"/>
    <mergeCell ref="A3:B3"/>
    <mergeCell ref="E3:F4"/>
    <mergeCell ref="G3:H4"/>
    <mergeCell ref="I3:J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2009-05-18T02:59:00Z</dcterms:created>
  <dcterms:modified xsi:type="dcterms:W3CDTF">2009-05-18T02:59:04Z</dcterms:modified>
  <cp:category/>
  <cp:version/>
  <cp:contentType/>
  <cp:contentStatus/>
</cp:coreProperties>
</file>