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'23'!$A$2:$Q$128</definedName>
    <definedName name="Print_Area_MI" localSheetId="0">'23'!$B$2:$K$59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<sst xmlns="http://schemas.openxmlformats.org/spreadsheetml/2006/main" count="303" uniqueCount="104">
  <si>
    <t>23. 市     町     村     別     男     女     別     人     口</t>
  </si>
  <si>
    <t>昭和40年10月1日現在</t>
  </si>
  <si>
    <t>人口</t>
  </si>
  <si>
    <t>性比</t>
  </si>
  <si>
    <t>面積</t>
  </si>
  <si>
    <t>人口密度</t>
  </si>
  <si>
    <t>昭和40年</t>
  </si>
  <si>
    <t>昭和35年人口との比較</t>
  </si>
  <si>
    <t>市町村</t>
  </si>
  <si>
    <t>総数</t>
  </si>
  <si>
    <t>男</t>
  </si>
  <si>
    <t>女</t>
  </si>
  <si>
    <t>女100人につき男</t>
  </si>
  <si>
    <t>（昭和35年）</t>
  </si>
  <si>
    <t>1k㎡当り</t>
  </si>
  <si>
    <t>世帯数</t>
  </si>
  <si>
    <t>昭和35年</t>
  </si>
  <si>
    <t>増減数</t>
  </si>
  <si>
    <t>増減率</t>
  </si>
  <si>
    <t>k㎡</t>
  </si>
  <si>
    <t>％</t>
  </si>
  <si>
    <t>総　　数</t>
  </si>
  <si>
    <t>△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</si>
  <si>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</si>
  <si>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</si>
  <si>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</si>
  <si>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</si>
  <si>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</si>
  <si>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</si>
  <si>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</si>
  <si>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</si>
  <si>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</si>
  <si>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</si>
  <si>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</si>
  <si>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</si>
  <si>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</si>
  <si>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</si>
  <si>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</si>
  <si>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</si>
  <si>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</si>
  <si>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</si>
  <si>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</si>
  <si>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</si>
  <si>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</si>
  <si>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</si>
  <si>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</si>
  <si>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</si>
  <si>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</si>
  <si>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</si>
  <si>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</si>
  <si>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</si>
  <si>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</si>
  <si>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</si>
  <si>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</si>
  <si>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</si>
  <si>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資料：統計調査課</t>
  </si>
  <si>
    <t>市     町     村     別、   男     女     別     人     口     (続き)</t>
  </si>
  <si>
    <t>世 帯 数</t>
  </si>
  <si>
    <t>昭和35年人口</t>
  </si>
  <si>
    <t>南海部郡</t>
  </si>
  <si>
    <t>上 浦 町</t>
  </si>
  <si>
    <t>弥 生 町</t>
  </si>
  <si>
    <t>本 匠 村</t>
  </si>
  <si>
    <t>宇 目 町</t>
  </si>
  <si>
    <t xml:space="preserve"> </t>
  </si>
  <si>
    <t>直 川 村</t>
  </si>
  <si>
    <t>鶴 見 町</t>
  </si>
  <si>
    <t>米水津村</t>
  </si>
  <si>
    <t>蒲 江 町</t>
  </si>
  <si>
    <t>大 野 郡</t>
  </si>
  <si>
    <t xml:space="preserve">       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</si>
  <si>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</si>
  <si>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</si>
  <si>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</si>
  <si>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</si>
  <si>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</si>
  <si>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</si>
  <si>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</si>
  <si>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</si>
  <si>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</si>
  <si>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</si>
  <si>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</si>
  <si>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</si>
  <si>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</si>
  <si>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</si>
  <si>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</si>
  <si>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</si>
  <si>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</si>
  <si>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</si>
  <si>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</si>
  <si>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村</t>
  </si>
  <si>
    <t>栄村</t>
  </si>
  <si>
    <t>下 毛 郡</t>
  </si>
  <si>
    <t>三 光 村</t>
  </si>
  <si>
    <t>本耶馬溪町</t>
  </si>
  <si>
    <t>耶馬溪町</t>
  </si>
  <si>
    <t>山 国 町</t>
  </si>
  <si>
    <t>宇 佐 郡</t>
  </si>
  <si>
    <t>院 内 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</si>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</sst>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\(0.00\)"/>
    <numFmt numFmtId="178" formatCode="_ * #,##0.0_ ;_ * \-#,##0.0_ ;_ * &quot;-&quot;?_ ;_ @_ "/>
    <numFmt numFmtId="179" formatCode="#,##0.0_);\(#,##0.0\)"/>
    <numFmt numFmtId="180" formatCode="#,##0;&quot;△ &quot;#,##0"/>
    <numFmt numFmtId="181" formatCode="0.0;&quot;△ &quot;0.0"/>
    <numFmt numFmtId="182" formatCode="#,##0_);\(#,##0\)"/>
    <numFmt numFmtId="183" formatCode="#,##0.0"/>
    <numFmt numFmtId="184" formatCode="0.0_);\(0.0\)"/>
    <numFmt numFmtId="185" formatCode="0;&quot;△ &quot;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37" fontId="18" fillId="0" borderId="0">
      <alignment/>
      <protection/>
    </xf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>
      <alignment horizontal="centerContinuous" vertical="center"/>
      <protection/>
    </xf>
    <xf numFmtId="177" fontId="22" fillId="0" borderId="0" xfId="60" applyNumberFormat="1" applyFont="1" applyAlignment="1" applyProtection="1">
      <alignment horizontal="centerContinuous" vertical="center"/>
      <protection locked="0"/>
    </xf>
    <xf numFmtId="0" fontId="19" fillId="0" borderId="0" xfId="60" applyNumberFormat="1" applyFont="1" applyAlignment="1">
      <alignment horizontal="centerContinuous" vertical="center"/>
      <protection/>
    </xf>
    <xf numFmtId="0" fontId="22" fillId="0" borderId="0" xfId="60" applyNumberFormat="1" applyFont="1" applyAlignment="1" applyProtection="1">
      <alignment horizontal="centerContinuous" vertical="center"/>
      <protection locked="0"/>
    </xf>
    <xf numFmtId="37" fontId="19" fillId="0" borderId="0" xfId="60" applyFont="1" applyAlignment="1">
      <alignment vertical="center"/>
      <protection/>
    </xf>
    <xf numFmtId="37" fontId="23" fillId="0" borderId="0" xfId="60" applyFont="1" applyAlignment="1">
      <alignment vertical="center"/>
      <protection/>
    </xf>
    <xf numFmtId="37" fontId="23" fillId="0" borderId="0" xfId="60" applyFont="1" applyBorder="1" applyAlignment="1" applyProtection="1">
      <alignment horizontal="left" vertical="center"/>
      <protection locked="0"/>
    </xf>
    <xf numFmtId="37" fontId="23" fillId="0" borderId="10" xfId="60" applyFont="1" applyBorder="1" applyAlignment="1" applyProtection="1">
      <alignment vertical="center"/>
      <protection locked="0"/>
    </xf>
    <xf numFmtId="176" fontId="23" fillId="0" borderId="10" xfId="60" applyNumberFormat="1" applyFont="1" applyBorder="1" applyAlignment="1" applyProtection="1">
      <alignment vertical="center"/>
      <protection locked="0"/>
    </xf>
    <xf numFmtId="177" fontId="23" fillId="0" borderId="10" xfId="60" applyNumberFormat="1" applyFont="1" applyBorder="1" applyAlignment="1" applyProtection="1">
      <alignment vertical="center"/>
      <protection locked="0"/>
    </xf>
    <xf numFmtId="37" fontId="23" fillId="0" borderId="10" xfId="60" applyFont="1" applyBorder="1" applyAlignment="1" applyProtection="1">
      <alignment horizontal="right" vertical="center"/>
      <protection locked="0"/>
    </xf>
    <xf numFmtId="37" fontId="24" fillId="0" borderId="11" xfId="60" applyFont="1" applyBorder="1" applyAlignment="1" applyProtection="1">
      <alignment horizontal="distributed" vertical="center"/>
      <protection locked="0"/>
    </xf>
    <xf numFmtId="37" fontId="24" fillId="0" borderId="12" xfId="60" applyFont="1" applyBorder="1" applyAlignment="1" applyProtection="1">
      <alignment horizontal="distributed" vertical="center"/>
      <protection locked="0"/>
    </xf>
    <xf numFmtId="37" fontId="24" fillId="0" borderId="13" xfId="60" applyFont="1" applyBorder="1" applyAlignment="1" applyProtection="1">
      <alignment horizontal="distributed" vertical="center"/>
      <protection locked="0"/>
    </xf>
    <xf numFmtId="37" fontId="24" fillId="0" borderId="11" xfId="60" applyFont="1" applyBorder="1" applyAlignment="1" applyProtection="1">
      <alignment horizontal="distributed" vertical="center"/>
      <protection locked="0"/>
    </xf>
    <xf numFmtId="37" fontId="24" fillId="0" borderId="12" xfId="60" applyFont="1" applyBorder="1" applyAlignment="1" applyProtection="1">
      <alignment horizontal="distributed" vertical="center"/>
      <protection locked="0"/>
    </xf>
    <xf numFmtId="177" fontId="24" fillId="0" borderId="13" xfId="60" applyNumberFormat="1" applyFont="1" applyBorder="1" applyAlignment="1" applyProtection="1">
      <alignment horizontal="distributed" vertical="center"/>
      <protection locked="0"/>
    </xf>
    <xf numFmtId="177" fontId="24" fillId="0" borderId="12" xfId="60" applyNumberFormat="1" applyFont="1" applyBorder="1" applyAlignment="1" applyProtection="1">
      <alignment horizontal="distributed" vertical="center"/>
      <protection locked="0"/>
    </xf>
    <xf numFmtId="37" fontId="24" fillId="0" borderId="14" xfId="60" applyFont="1" applyBorder="1" applyAlignment="1" applyProtection="1">
      <alignment horizontal="distributed" vertical="center"/>
      <protection locked="0"/>
    </xf>
    <xf numFmtId="0" fontId="24" fillId="0" borderId="13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37" fontId="24" fillId="0" borderId="0" xfId="60" applyFont="1" applyBorder="1" applyAlignment="1" applyProtection="1">
      <alignment horizontal="distributed" vertical="center"/>
      <protection locked="0"/>
    </xf>
    <xf numFmtId="37" fontId="24" fillId="0" borderId="15" xfId="60" applyFont="1" applyBorder="1" applyAlignment="1" applyProtection="1">
      <alignment horizontal="distributed" vertical="center"/>
      <protection locked="0"/>
    </xf>
    <xf numFmtId="37" fontId="24" fillId="0" borderId="16" xfId="60" applyFont="1" applyBorder="1" applyAlignment="1" applyProtection="1">
      <alignment horizontal="distributed" vertical="center"/>
      <protection locked="0"/>
    </xf>
    <xf numFmtId="37" fontId="24" fillId="0" borderId="17" xfId="60" applyFont="1" applyBorder="1" applyAlignment="1" applyProtection="1">
      <alignment horizontal="distributed" vertical="center"/>
      <protection locked="0"/>
    </xf>
    <xf numFmtId="37" fontId="24" fillId="0" borderId="18" xfId="60" applyFont="1" applyBorder="1" applyAlignment="1" applyProtection="1">
      <alignment horizontal="distributed" vertical="center"/>
      <protection locked="0"/>
    </xf>
    <xf numFmtId="177" fontId="24" fillId="0" borderId="16" xfId="60" applyNumberFormat="1" applyFont="1" applyBorder="1" applyAlignment="1" applyProtection="1">
      <alignment horizontal="distributed" vertical="center"/>
      <protection locked="0"/>
    </xf>
    <xf numFmtId="177" fontId="24" fillId="0" borderId="18" xfId="60" applyNumberFormat="1" applyFont="1" applyBorder="1" applyAlignment="1" applyProtection="1">
      <alignment horizontal="distributed" vertical="center"/>
      <protection locked="0"/>
    </xf>
    <xf numFmtId="37" fontId="24" fillId="0" borderId="19" xfId="60" applyFont="1" applyBorder="1" applyAlignment="1" applyProtection="1">
      <alignment horizontal="distributed" vertical="center"/>
      <protection locked="0"/>
    </xf>
    <xf numFmtId="0" fontId="24" fillId="0" borderId="16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37" fontId="24" fillId="0" borderId="0" xfId="60" applyFont="1" applyAlignment="1">
      <alignment vertical="center"/>
      <protection/>
    </xf>
    <xf numFmtId="37" fontId="24" fillId="0" borderId="20" xfId="60" applyFont="1" applyBorder="1" applyAlignment="1" applyProtection="1">
      <alignment horizontal="distributed" vertical="center"/>
      <protection locked="0"/>
    </xf>
    <xf numFmtId="37" fontId="24" fillId="0" borderId="21" xfId="60" applyFont="1" applyBorder="1" applyAlignment="1" applyProtection="1">
      <alignment horizontal="distributed" vertical="center"/>
      <protection locked="0"/>
    </xf>
    <xf numFmtId="176" fontId="24" fillId="0" borderId="21" xfId="60" applyNumberFormat="1" applyFont="1" applyBorder="1" applyAlignment="1" applyProtection="1">
      <alignment horizontal="center" vertical="center"/>
      <protection locked="0"/>
    </xf>
    <xf numFmtId="177" fontId="24" fillId="0" borderId="22" xfId="60" applyNumberFormat="1" applyFont="1" applyBorder="1" applyAlignment="1" applyProtection="1">
      <alignment horizontal="center" vertical="center"/>
      <protection locked="0"/>
    </xf>
    <xf numFmtId="37" fontId="24" fillId="0" borderId="21" xfId="60" applyFont="1" applyBorder="1" applyAlignment="1" applyProtection="1">
      <alignment horizontal="distributed" vertical="center"/>
      <protection locked="0"/>
    </xf>
    <xf numFmtId="37" fontId="24" fillId="0" borderId="21" xfId="60" applyFont="1" applyBorder="1" applyAlignment="1" applyProtection="1">
      <alignment horizontal="center" vertical="center"/>
      <protection locked="0"/>
    </xf>
    <xf numFmtId="37" fontId="24" fillId="0" borderId="22" xfId="60" applyFont="1" applyBorder="1" applyAlignment="1" applyProtection="1">
      <alignment horizontal="distributed" vertical="center"/>
      <protection locked="0"/>
    </xf>
    <xf numFmtId="37" fontId="24" fillId="0" borderId="23" xfId="60" applyFont="1" applyBorder="1" applyAlignment="1" applyProtection="1">
      <alignment horizontal="distributed" vertical="center"/>
      <protection locked="0"/>
    </xf>
    <xf numFmtId="37" fontId="24" fillId="0" borderId="17" xfId="60" applyFont="1" applyBorder="1" applyAlignment="1" applyProtection="1">
      <alignment horizontal="distributed" vertical="center"/>
      <protection locked="0"/>
    </xf>
    <xf numFmtId="37" fontId="24" fillId="0" borderId="18" xfId="60" applyFont="1" applyBorder="1" applyAlignment="1" applyProtection="1">
      <alignment horizontal="distributed" vertical="center"/>
      <protection locked="0"/>
    </xf>
    <xf numFmtId="0" fontId="25" fillId="0" borderId="18" xfId="0" applyFont="1" applyBorder="1" applyAlignment="1" applyProtection="1">
      <alignment horizontal="distributed" vertical="center"/>
      <protection locked="0"/>
    </xf>
    <xf numFmtId="0" fontId="25" fillId="0" borderId="24" xfId="0" applyFont="1" applyBorder="1" applyAlignment="1" applyProtection="1">
      <alignment horizontal="distributed" vertical="center"/>
      <protection locked="0"/>
    </xf>
    <xf numFmtId="176" fontId="25" fillId="0" borderId="24" xfId="0" applyNumberFormat="1" applyFont="1" applyBorder="1" applyAlignment="1" applyProtection="1">
      <alignment vertical="center"/>
      <protection locked="0"/>
    </xf>
    <xf numFmtId="177" fontId="25" fillId="0" borderId="16" xfId="0" applyNumberFormat="1" applyFont="1" applyBorder="1" applyAlignment="1" applyProtection="1">
      <alignment vertical="center"/>
      <protection locked="0"/>
    </xf>
    <xf numFmtId="37" fontId="24" fillId="0" borderId="24" xfId="60" applyFont="1" applyBorder="1" applyAlignment="1" applyProtection="1">
      <alignment horizontal="right" vertical="center"/>
      <protection locked="0"/>
    </xf>
    <xf numFmtId="37" fontId="24" fillId="0" borderId="24" xfId="60" applyFont="1" applyBorder="1" applyAlignment="1" applyProtection="1">
      <alignment horizontal="distributed" vertical="center"/>
      <protection locked="0"/>
    </xf>
    <xf numFmtId="0" fontId="25" fillId="0" borderId="24" xfId="0" applyFont="1" applyBorder="1" applyAlignment="1" applyProtection="1">
      <alignment vertical="center"/>
      <protection locked="0"/>
    </xf>
    <xf numFmtId="37" fontId="24" fillId="0" borderId="24" xfId="60" applyFont="1" applyBorder="1" applyAlignment="1" applyProtection="1">
      <alignment horizontal="distributed" vertical="center"/>
      <protection locked="0"/>
    </xf>
    <xf numFmtId="37" fontId="24" fillId="0" borderId="0" xfId="60" applyFont="1" applyAlignment="1">
      <alignment horizontal="distributed" vertical="center" wrapText="1"/>
      <protection/>
    </xf>
    <xf numFmtId="37" fontId="24" fillId="0" borderId="0" xfId="60" applyFont="1" applyBorder="1" applyAlignment="1" applyProtection="1">
      <alignment horizontal="distributed" vertical="center" wrapText="1"/>
      <protection locked="0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176" fontId="25" fillId="0" borderId="0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Border="1" applyAlignment="1" applyProtection="1">
      <alignment vertical="center"/>
      <protection locked="0"/>
    </xf>
    <xf numFmtId="37" fontId="24" fillId="0" borderId="0" xfId="60" applyFont="1" applyBorder="1" applyAlignment="1" applyProtection="1">
      <alignment horizontal="right" vertical="center"/>
      <protection locked="0"/>
    </xf>
    <xf numFmtId="37" fontId="26" fillId="0" borderId="0" xfId="60" applyFont="1" applyBorder="1" applyAlignment="1" applyProtection="1">
      <alignment horizontal="center" vertical="center"/>
      <protection locked="0"/>
    </xf>
    <xf numFmtId="37" fontId="24" fillId="0" borderId="0" xfId="6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37" fontId="27" fillId="0" borderId="0" xfId="60" applyFont="1" applyBorder="1" applyAlignment="1" applyProtection="1">
      <alignment horizontal="distributed" vertical="center" wrapText="1"/>
      <protection/>
    </xf>
    <xf numFmtId="37" fontId="27" fillId="0" borderId="0" xfId="60" applyFont="1" applyBorder="1" applyAlignment="1" applyProtection="1">
      <alignment horizontal="distributed" vertical="center" wrapText="1"/>
      <protection/>
    </xf>
    <xf numFmtId="37" fontId="27" fillId="0" borderId="25" xfId="60" applyNumberFormat="1" applyFont="1" applyBorder="1" applyAlignment="1" applyProtection="1">
      <alignment vertical="center"/>
      <protection/>
    </xf>
    <xf numFmtId="37" fontId="27" fillId="0" borderId="0" xfId="60" applyNumberFormat="1" applyFont="1" applyBorder="1" applyAlignment="1" applyProtection="1">
      <alignment vertical="center"/>
      <protection/>
    </xf>
    <xf numFmtId="176" fontId="27" fillId="0" borderId="0" xfId="60" applyNumberFormat="1" applyFont="1" applyBorder="1" applyAlignment="1" applyProtection="1">
      <alignment vertical="center"/>
      <protection/>
    </xf>
    <xf numFmtId="177" fontId="27" fillId="0" borderId="0" xfId="60" applyNumberFormat="1" applyFont="1" applyBorder="1" applyAlignment="1" applyProtection="1">
      <alignment vertical="center"/>
      <protection/>
    </xf>
    <xf numFmtId="43" fontId="27" fillId="0" borderId="0" xfId="60" applyNumberFormat="1" applyFont="1" applyBorder="1" applyAlignment="1" applyProtection="1">
      <alignment vertical="center"/>
      <protection/>
    </xf>
    <xf numFmtId="178" fontId="27" fillId="0" borderId="0" xfId="60" applyNumberFormat="1" applyFont="1" applyBorder="1" applyAlignment="1" applyProtection="1">
      <alignment vertical="center"/>
      <protection/>
    </xf>
    <xf numFmtId="179" fontId="27" fillId="0" borderId="0" xfId="60" applyNumberFormat="1" applyFont="1" applyBorder="1" applyAlignment="1" applyProtection="1">
      <alignment vertical="center"/>
      <protection/>
    </xf>
    <xf numFmtId="180" fontId="23" fillId="0" borderId="0" xfId="60" applyNumberFormat="1" applyFont="1" applyBorder="1" applyAlignment="1" applyProtection="1">
      <alignment horizontal="right" vertical="center"/>
      <protection locked="0"/>
    </xf>
    <xf numFmtId="180" fontId="27" fillId="0" borderId="0" xfId="60" applyNumberFormat="1" applyFont="1" applyBorder="1" applyAlignment="1" applyProtection="1">
      <alignment vertical="center"/>
      <protection/>
    </xf>
    <xf numFmtId="181" fontId="27" fillId="0" borderId="0" xfId="60" applyNumberFormat="1" applyFont="1" applyBorder="1" applyAlignment="1" applyProtection="1">
      <alignment vertical="center"/>
      <protection/>
    </xf>
    <xf numFmtId="37" fontId="27" fillId="0" borderId="0" xfId="60" applyFont="1" applyAlignment="1">
      <alignment vertical="center"/>
      <protection/>
    </xf>
    <xf numFmtId="37" fontId="23" fillId="0" borderId="0" xfId="60" applyFont="1" applyAlignment="1">
      <alignment horizontal="distributed" vertical="center" wrapText="1"/>
      <protection/>
    </xf>
    <xf numFmtId="37" fontId="23" fillId="0" borderId="0" xfId="60" applyFont="1" applyBorder="1" applyAlignment="1" applyProtection="1">
      <alignment horizontal="distributed" vertical="center" wrapText="1"/>
      <protection/>
    </xf>
    <xf numFmtId="37" fontId="23" fillId="0" borderId="25" xfId="60" applyNumberFormat="1" applyFont="1" applyBorder="1" applyAlignment="1" applyProtection="1">
      <alignment vertical="center"/>
      <protection/>
    </xf>
    <xf numFmtId="37" fontId="23" fillId="0" borderId="0" xfId="60" applyNumberFormat="1" applyFont="1" applyBorder="1" applyAlignment="1" applyProtection="1">
      <alignment vertical="center"/>
      <protection/>
    </xf>
    <xf numFmtId="176" fontId="23" fillId="0" borderId="0" xfId="60" applyNumberFormat="1" applyFont="1" applyBorder="1" applyAlignment="1" applyProtection="1">
      <alignment vertical="center"/>
      <protection/>
    </xf>
    <xf numFmtId="177" fontId="23" fillId="0" borderId="0" xfId="60" applyNumberFormat="1" applyFont="1" applyBorder="1" applyAlignment="1" applyProtection="1">
      <alignment vertical="center"/>
      <protection/>
    </xf>
    <xf numFmtId="43" fontId="23" fillId="0" borderId="0" xfId="60" applyNumberFormat="1" applyFont="1" applyBorder="1" applyAlignment="1" applyProtection="1">
      <alignment vertical="center"/>
      <protection/>
    </xf>
    <xf numFmtId="178" fontId="23" fillId="0" borderId="0" xfId="60" applyNumberFormat="1" applyFont="1" applyBorder="1" applyAlignment="1" applyProtection="1">
      <alignment vertical="center"/>
      <protection/>
    </xf>
    <xf numFmtId="179" fontId="23" fillId="0" borderId="0" xfId="60" applyNumberFormat="1" applyFont="1" applyBorder="1" applyAlignment="1" applyProtection="1">
      <alignment vertical="center"/>
      <protection/>
    </xf>
    <xf numFmtId="180" fontId="23" fillId="0" borderId="0" xfId="60" applyNumberFormat="1" applyFont="1" applyBorder="1" applyAlignment="1" applyProtection="1">
      <alignment vertical="center"/>
      <protection/>
    </xf>
    <xf numFmtId="181" fontId="23" fillId="0" borderId="0" xfId="60" applyNumberFormat="1" applyFont="1" applyBorder="1" applyAlignment="1" applyProtection="1">
      <alignment vertical="center"/>
      <protection/>
    </xf>
    <xf numFmtId="37" fontId="23" fillId="0" borderId="0" xfId="60" applyFont="1" applyBorder="1" applyAlignment="1" applyProtection="1">
      <alignment horizontal="distributed" vertical="center" wrapText="1"/>
      <protection/>
    </xf>
    <xf numFmtId="37" fontId="23" fillId="0" borderId="0" xfId="60" applyNumberFormat="1" applyFont="1" applyBorder="1" applyAlignment="1" applyProtection="1">
      <alignment vertical="center"/>
      <protection locked="0"/>
    </xf>
    <xf numFmtId="180" fontId="23" fillId="0" borderId="0" xfId="60" applyNumberFormat="1" applyFont="1" applyBorder="1" applyAlignment="1" applyProtection="1">
      <alignment vertical="center"/>
      <protection locked="0"/>
    </xf>
    <xf numFmtId="181" fontId="23" fillId="0" borderId="0" xfId="60" applyNumberFormat="1" applyFont="1" applyBorder="1" applyAlignment="1" applyProtection="1">
      <alignment vertical="center"/>
      <protection locked="0"/>
    </xf>
    <xf numFmtId="37" fontId="23" fillId="0" borderId="0" xfId="60" applyFont="1" applyBorder="1" applyAlignment="1" applyProtection="1">
      <alignment horizontal="distributed" vertical="center"/>
      <protection/>
    </xf>
    <xf numFmtId="37" fontId="23" fillId="0" borderId="15" xfId="60" applyFont="1" applyBorder="1" applyAlignment="1" applyProtection="1">
      <alignment horizontal="distributed" vertical="center"/>
      <protection/>
    </xf>
    <xf numFmtId="37" fontId="23" fillId="0" borderId="25" xfId="60" applyNumberFormat="1" applyFont="1" applyBorder="1" applyAlignment="1" applyProtection="1">
      <alignment vertical="center"/>
      <protection locked="0"/>
    </xf>
    <xf numFmtId="176" fontId="23" fillId="0" borderId="0" xfId="60" applyNumberFormat="1" applyFont="1" applyBorder="1" applyAlignment="1" applyProtection="1">
      <alignment vertical="center"/>
      <protection locked="0"/>
    </xf>
    <xf numFmtId="43" fontId="23" fillId="0" borderId="0" xfId="60" applyNumberFormat="1" applyFont="1" applyBorder="1" applyAlignment="1" applyProtection="1">
      <alignment vertical="center"/>
      <protection locked="0"/>
    </xf>
    <xf numFmtId="178" fontId="23" fillId="0" borderId="0" xfId="60" applyNumberFormat="1" applyFont="1" applyBorder="1" applyAlignment="1" applyProtection="1">
      <alignment vertical="center"/>
      <protection locked="0"/>
    </xf>
    <xf numFmtId="179" fontId="23" fillId="0" borderId="0" xfId="60" applyNumberFormat="1" applyFont="1" applyBorder="1" applyAlignment="1" applyProtection="1">
      <alignment vertical="center"/>
      <protection locked="0"/>
    </xf>
    <xf numFmtId="37" fontId="23" fillId="0" borderId="0" xfId="60" applyFont="1" applyBorder="1" applyAlignment="1" applyProtection="1">
      <alignment horizontal="distributed" vertical="center" wrapText="1"/>
      <protection locked="0"/>
    </xf>
    <xf numFmtId="37" fontId="23" fillId="0" borderId="15" xfId="60" applyFont="1" applyBorder="1" applyAlignment="1" applyProtection="1">
      <alignment horizontal="distributed" vertical="center" wrapText="1"/>
      <protection locked="0"/>
    </xf>
    <xf numFmtId="37" fontId="23" fillId="0" borderId="0" xfId="60" applyFont="1" applyBorder="1" applyAlignment="1" applyProtection="1">
      <alignment horizontal="distributed" vertical="center" wrapText="1"/>
      <protection locked="0"/>
    </xf>
    <xf numFmtId="41" fontId="23" fillId="0" borderId="0" xfId="60" applyNumberFormat="1" applyFont="1" applyBorder="1" applyAlignment="1" applyProtection="1">
      <alignment vertical="center"/>
      <protection/>
    </xf>
    <xf numFmtId="182" fontId="23" fillId="0" borderId="0" xfId="60" applyNumberFormat="1" applyFont="1" applyBorder="1" applyAlignment="1" applyProtection="1">
      <alignment vertical="center"/>
      <protection/>
    </xf>
    <xf numFmtId="3" fontId="23" fillId="0" borderId="0" xfId="60" applyNumberFormat="1" applyFont="1" applyBorder="1" applyAlignment="1" applyProtection="1">
      <alignment vertical="center"/>
      <protection/>
    </xf>
    <xf numFmtId="183" fontId="23" fillId="0" borderId="0" xfId="60" applyNumberFormat="1" applyFont="1" applyBorder="1" applyAlignment="1" applyProtection="1">
      <alignment vertical="center"/>
      <protection/>
    </xf>
    <xf numFmtId="37" fontId="23" fillId="0" borderId="0" xfId="60" applyFont="1" applyBorder="1" applyAlignment="1">
      <alignment vertical="center"/>
      <protection/>
    </xf>
    <xf numFmtId="37" fontId="23" fillId="0" borderId="17" xfId="60" applyFont="1" applyBorder="1" applyAlignment="1">
      <alignment horizontal="distributed" vertical="center" wrapText="1"/>
      <protection/>
    </xf>
    <xf numFmtId="37" fontId="23" fillId="0" borderId="17" xfId="60" applyFont="1" applyBorder="1" applyAlignment="1" applyProtection="1">
      <alignment horizontal="distributed" vertical="center" wrapText="1"/>
      <protection locked="0"/>
    </xf>
    <xf numFmtId="37" fontId="23" fillId="0" borderId="18" xfId="60" applyFont="1" applyBorder="1" applyAlignment="1" applyProtection="1">
      <alignment horizontal="distributed" vertical="center" wrapText="1"/>
      <protection locked="0"/>
    </xf>
    <xf numFmtId="37" fontId="23" fillId="0" borderId="16" xfId="60" applyNumberFormat="1" applyFont="1" applyBorder="1" applyAlignment="1" applyProtection="1">
      <alignment vertical="center"/>
      <protection locked="0"/>
    </xf>
    <xf numFmtId="37" fontId="23" fillId="0" borderId="17" xfId="60" applyNumberFormat="1" applyFont="1" applyBorder="1" applyAlignment="1" applyProtection="1">
      <alignment vertical="center"/>
      <protection locked="0"/>
    </xf>
    <xf numFmtId="176" fontId="23" fillId="0" borderId="17" xfId="60" applyNumberFormat="1" applyFont="1" applyBorder="1" applyAlignment="1" applyProtection="1">
      <alignment vertical="center"/>
      <protection locked="0"/>
    </xf>
    <xf numFmtId="177" fontId="23" fillId="0" borderId="17" xfId="60" applyNumberFormat="1" applyFont="1" applyBorder="1" applyAlignment="1" applyProtection="1">
      <alignment vertical="center"/>
      <protection/>
    </xf>
    <xf numFmtId="43" fontId="23" fillId="0" borderId="17" xfId="60" applyNumberFormat="1" applyFont="1" applyBorder="1" applyAlignment="1" applyProtection="1">
      <alignment vertical="center"/>
      <protection locked="0"/>
    </xf>
    <xf numFmtId="178" fontId="23" fillId="0" borderId="17" xfId="60" applyNumberFormat="1" applyFont="1" applyBorder="1" applyAlignment="1" applyProtection="1">
      <alignment vertical="center"/>
      <protection locked="0"/>
    </xf>
    <xf numFmtId="179" fontId="23" fillId="0" borderId="17" xfId="60" applyNumberFormat="1" applyFont="1" applyBorder="1" applyAlignment="1" applyProtection="1">
      <alignment vertical="center"/>
      <protection locked="0"/>
    </xf>
    <xf numFmtId="180" fontId="23" fillId="0" borderId="17" xfId="60" applyNumberFormat="1" applyFont="1" applyBorder="1" applyAlignment="1" applyProtection="1">
      <alignment vertical="center"/>
      <protection locked="0"/>
    </xf>
    <xf numFmtId="181" fontId="23" fillId="0" borderId="17" xfId="60" applyNumberFormat="1" applyFont="1" applyBorder="1" applyAlignment="1" applyProtection="1">
      <alignment vertical="center"/>
      <protection locked="0"/>
    </xf>
    <xf numFmtId="37" fontId="23" fillId="0" borderId="0" xfId="60" applyFont="1" applyBorder="1" applyAlignment="1" applyProtection="1">
      <alignment vertical="center"/>
      <protection locked="0"/>
    </xf>
    <xf numFmtId="0" fontId="28" fillId="0" borderId="0" xfId="60" applyNumberFormat="1" applyFont="1" applyAlignment="1" applyProtection="1">
      <alignment horizontal="centerContinuous" vertical="center"/>
      <protection locked="0"/>
    </xf>
    <xf numFmtId="37" fontId="24" fillId="0" borderId="0" xfId="60" applyFont="1" applyBorder="1" applyAlignment="1" applyProtection="1">
      <alignment horizontal="distributed" vertical="center"/>
      <protection locked="0"/>
    </xf>
    <xf numFmtId="0" fontId="25" fillId="0" borderId="22" xfId="0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37" fontId="24" fillId="0" borderId="0" xfId="60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37" fontId="23" fillId="0" borderId="0" xfId="60" applyFont="1" applyBorder="1" applyAlignment="1" applyProtection="1">
      <alignment horizontal="distributed" vertical="center"/>
      <protection/>
    </xf>
    <xf numFmtId="37" fontId="23" fillId="0" borderId="0" xfId="60" applyNumberFormat="1" applyFont="1" applyBorder="1" applyAlignment="1" applyProtection="1">
      <alignment horizontal="distributed" vertical="center"/>
      <protection/>
    </xf>
    <xf numFmtId="37" fontId="23" fillId="0" borderId="0" xfId="60" applyFont="1" applyBorder="1" applyAlignment="1" applyProtection="1">
      <alignment horizontal="distributed" vertical="center"/>
      <protection locked="0"/>
    </xf>
    <xf numFmtId="37" fontId="23" fillId="0" borderId="15" xfId="60" applyFont="1" applyBorder="1" applyAlignment="1" applyProtection="1">
      <alignment horizontal="distributed" vertical="center"/>
      <protection locked="0"/>
    </xf>
    <xf numFmtId="37" fontId="23" fillId="0" borderId="0" xfId="60" applyFont="1" applyBorder="1" applyAlignment="1" applyProtection="1">
      <alignment horizontal="distributed" vertical="center"/>
      <protection locked="0"/>
    </xf>
    <xf numFmtId="37" fontId="23" fillId="0" borderId="15" xfId="60" applyFont="1" applyBorder="1" applyAlignment="1" applyProtection="1">
      <alignment horizontal="distributed" vertical="center"/>
      <protection locked="0"/>
    </xf>
    <xf numFmtId="37" fontId="23" fillId="0" borderId="0" xfId="60" applyNumberFormat="1" applyFont="1" applyBorder="1" applyAlignment="1" applyProtection="1">
      <alignment horizontal="distributed" vertical="center"/>
      <protection locked="0"/>
    </xf>
    <xf numFmtId="37" fontId="23" fillId="0" borderId="0" xfId="60" applyNumberFormat="1" applyFont="1" applyAlignment="1">
      <alignment vertical="center"/>
      <protection/>
    </xf>
    <xf numFmtId="180" fontId="23" fillId="0" borderId="0" xfId="60" applyNumberFormat="1" applyFont="1" applyAlignment="1">
      <alignment vertical="center"/>
      <protection/>
    </xf>
    <xf numFmtId="181" fontId="23" fillId="0" borderId="0" xfId="60" applyNumberFormat="1" applyFont="1" applyAlignment="1">
      <alignment vertical="center"/>
      <protection/>
    </xf>
    <xf numFmtId="37" fontId="23" fillId="0" borderId="0" xfId="60" applyNumberFormat="1" applyFont="1" applyBorder="1" applyAlignment="1">
      <alignment vertical="center"/>
      <protection/>
    </xf>
    <xf numFmtId="180" fontId="23" fillId="0" borderId="0" xfId="60" applyNumberFormat="1" applyFont="1" applyBorder="1" applyAlignment="1">
      <alignment vertical="center"/>
      <protection/>
    </xf>
    <xf numFmtId="181" fontId="23" fillId="0" borderId="0" xfId="60" applyNumberFormat="1" applyFont="1" applyBorder="1" applyAlignment="1">
      <alignment vertical="center"/>
      <protection/>
    </xf>
    <xf numFmtId="37" fontId="23" fillId="0" borderId="0" xfId="60" applyFont="1" applyBorder="1" applyAlignment="1">
      <alignment horizontal="distributed" vertical="center"/>
      <protection/>
    </xf>
    <xf numFmtId="37" fontId="23" fillId="0" borderId="0" xfId="60" applyFont="1" applyAlignment="1">
      <alignment horizontal="distributed" vertical="center"/>
      <protection/>
    </xf>
    <xf numFmtId="37" fontId="23" fillId="0" borderId="0" xfId="60" applyFont="1" applyAlignment="1">
      <alignment horizontal="distributed" vertical="center"/>
      <protection/>
    </xf>
    <xf numFmtId="37" fontId="23" fillId="0" borderId="15" xfId="60" applyFont="1" applyBorder="1" applyAlignment="1">
      <alignment horizontal="distributed" vertical="center"/>
      <protection/>
    </xf>
    <xf numFmtId="176" fontId="23" fillId="0" borderId="0" xfId="60" applyNumberFormat="1" applyFont="1" applyAlignment="1">
      <alignment vertical="center"/>
      <protection/>
    </xf>
    <xf numFmtId="43" fontId="23" fillId="0" borderId="0" xfId="60" applyNumberFormat="1" applyFont="1" applyAlignment="1">
      <alignment vertical="center"/>
      <protection/>
    </xf>
    <xf numFmtId="178" fontId="23" fillId="0" borderId="0" xfId="60" applyNumberFormat="1" applyFont="1" applyAlignment="1">
      <alignment vertical="center"/>
      <protection/>
    </xf>
    <xf numFmtId="179" fontId="23" fillId="0" borderId="0" xfId="60" applyNumberFormat="1" applyFont="1" applyAlignment="1">
      <alignment vertical="center"/>
      <protection/>
    </xf>
    <xf numFmtId="37" fontId="23" fillId="0" borderId="15" xfId="60" applyFont="1" applyBorder="1" applyAlignment="1">
      <alignment horizontal="distributed" vertical="center"/>
      <protection/>
    </xf>
    <xf numFmtId="37" fontId="23" fillId="0" borderId="17" xfId="60" applyFont="1" applyBorder="1" applyAlignment="1">
      <alignment vertical="center"/>
      <protection/>
    </xf>
    <xf numFmtId="37" fontId="23" fillId="0" borderId="18" xfId="60" applyFont="1" applyBorder="1" applyAlignment="1">
      <alignment vertical="center"/>
      <protection/>
    </xf>
    <xf numFmtId="37" fontId="23" fillId="0" borderId="17" xfId="60" applyNumberFormat="1" applyFont="1" applyBorder="1" applyAlignment="1">
      <alignment vertical="center"/>
      <protection/>
    </xf>
    <xf numFmtId="176" fontId="23" fillId="0" borderId="17" xfId="60" applyNumberFormat="1" applyFont="1" applyBorder="1" applyAlignment="1">
      <alignment vertical="center"/>
      <protection/>
    </xf>
    <xf numFmtId="177" fontId="23" fillId="0" borderId="17" xfId="60" applyNumberFormat="1" applyFont="1" applyBorder="1" applyAlignment="1">
      <alignment vertical="center"/>
      <protection/>
    </xf>
    <xf numFmtId="43" fontId="23" fillId="0" borderId="17" xfId="60" applyNumberFormat="1" applyFont="1" applyBorder="1" applyAlignment="1">
      <alignment vertical="center"/>
      <protection/>
    </xf>
    <xf numFmtId="178" fontId="23" fillId="0" borderId="17" xfId="60" applyNumberFormat="1" applyFont="1" applyBorder="1" applyAlignment="1">
      <alignment vertical="center"/>
      <protection/>
    </xf>
    <xf numFmtId="184" fontId="23" fillId="0" borderId="17" xfId="60" applyNumberFormat="1" applyFont="1" applyBorder="1" applyAlignment="1">
      <alignment vertical="center"/>
      <protection/>
    </xf>
    <xf numFmtId="180" fontId="23" fillId="0" borderId="17" xfId="60" applyNumberFormat="1" applyFont="1" applyBorder="1" applyAlignment="1">
      <alignment vertical="center"/>
      <protection/>
    </xf>
    <xf numFmtId="185" fontId="23" fillId="0" borderId="17" xfId="60" applyNumberFormat="1" applyFont="1" applyBorder="1" applyAlignment="1">
      <alignment vertical="center"/>
      <protection/>
    </xf>
    <xf numFmtId="177" fontId="23" fillId="0" borderId="0" xfId="60" applyNumberFormat="1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41年度02人口および世帯20-2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3&#20154;&#21475;20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142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2.375" style="7" customWidth="1"/>
    <col min="2" max="2" width="10.625" style="7" customWidth="1"/>
    <col min="3" max="3" width="2.375" style="7" customWidth="1"/>
    <col min="4" max="6" width="10.625" style="7" customWidth="1"/>
    <col min="7" max="7" width="13.375" style="144" customWidth="1"/>
    <col min="8" max="8" width="10.625" style="159" customWidth="1"/>
    <col min="9" max="9" width="10.625" style="7" customWidth="1"/>
    <col min="10" max="10" width="8.875" style="7" customWidth="1"/>
    <col min="11" max="11" width="9.75390625" style="7" customWidth="1"/>
    <col min="12" max="13" width="10.625" style="7" customWidth="1"/>
    <col min="14" max="16" width="6.375" style="7" customWidth="1"/>
    <col min="17" max="17" width="4.125" style="7" customWidth="1"/>
    <col min="18" max="16384" width="14.125" style="7" customWidth="1"/>
  </cols>
  <sheetData>
    <row r="2" spans="1:17" s="6" customFormat="1" ht="15.75" customHeight="1">
      <c r="A2" s="1" t="s">
        <v>0</v>
      </c>
      <c r="B2" s="1"/>
      <c r="C2" s="1"/>
      <c r="D2" s="1"/>
      <c r="E2" s="1"/>
      <c r="F2" s="1"/>
      <c r="G2" s="2"/>
      <c r="H2" s="3"/>
      <c r="I2" s="1"/>
      <c r="J2" s="1"/>
      <c r="K2" s="1"/>
      <c r="L2" s="1"/>
      <c r="M2" s="1"/>
      <c r="N2" s="1"/>
      <c r="O2" s="4"/>
      <c r="P2" s="4"/>
      <c r="Q2" s="5"/>
    </row>
    <row r="3" spans="2:17" ht="12.75" thickBot="1">
      <c r="B3" s="8"/>
      <c r="C3" s="8"/>
      <c r="D3" s="9"/>
      <c r="E3" s="9"/>
      <c r="F3" s="9"/>
      <c r="G3" s="10"/>
      <c r="H3" s="11"/>
      <c r="I3" s="9"/>
      <c r="J3" s="9"/>
      <c r="K3" s="9"/>
      <c r="L3" s="9"/>
      <c r="M3" s="9"/>
      <c r="N3" s="9"/>
      <c r="O3" s="9"/>
      <c r="P3" s="9"/>
      <c r="Q3" s="12" t="s">
        <v>1</v>
      </c>
    </row>
    <row r="4" spans="1:17" ht="10.5" customHeight="1" thickTop="1">
      <c r="A4" s="13"/>
      <c r="B4" s="13"/>
      <c r="C4" s="14"/>
      <c r="D4" s="15" t="s">
        <v>2</v>
      </c>
      <c r="E4" s="16"/>
      <c r="F4" s="17"/>
      <c r="G4" s="18" t="s">
        <v>3</v>
      </c>
      <c r="H4" s="19"/>
      <c r="I4" s="20" t="s">
        <v>4</v>
      </c>
      <c r="J4" s="21" t="s">
        <v>5</v>
      </c>
      <c r="K4" s="22"/>
      <c r="L4" s="20" t="s">
        <v>6</v>
      </c>
      <c r="M4" s="21" t="s">
        <v>7</v>
      </c>
      <c r="N4" s="23"/>
      <c r="O4" s="23"/>
      <c r="P4" s="23"/>
      <c r="Q4" s="23"/>
    </row>
    <row r="5" spans="1:17" s="35" customFormat="1" ht="10.5" customHeight="1">
      <c r="A5" s="24" t="s">
        <v>8</v>
      </c>
      <c r="B5" s="24"/>
      <c r="C5" s="25"/>
      <c r="D5" s="26"/>
      <c r="E5" s="27"/>
      <c r="F5" s="28"/>
      <c r="G5" s="29"/>
      <c r="H5" s="30"/>
      <c r="I5" s="31"/>
      <c r="J5" s="32"/>
      <c r="K5" s="33"/>
      <c r="L5" s="31"/>
      <c r="M5" s="32"/>
      <c r="N5" s="34"/>
      <c r="O5" s="34"/>
      <c r="P5" s="34"/>
      <c r="Q5" s="34"/>
    </row>
    <row r="6" spans="1:17" s="35" customFormat="1" ht="10.5" customHeight="1">
      <c r="A6" s="24"/>
      <c r="B6" s="24"/>
      <c r="C6" s="25"/>
      <c r="D6" s="36" t="s">
        <v>9</v>
      </c>
      <c r="E6" s="37" t="s">
        <v>10</v>
      </c>
      <c r="F6" s="37" t="s">
        <v>11</v>
      </c>
      <c r="G6" s="38" t="s">
        <v>12</v>
      </c>
      <c r="H6" s="39" t="s">
        <v>13</v>
      </c>
      <c r="I6" s="31"/>
      <c r="J6" s="40" t="s">
        <v>14</v>
      </c>
      <c r="K6" s="41" t="s">
        <v>13</v>
      </c>
      <c r="L6" s="31" t="s">
        <v>15</v>
      </c>
      <c r="M6" s="37" t="s">
        <v>16</v>
      </c>
      <c r="N6" s="42" t="s">
        <v>17</v>
      </c>
      <c r="O6" s="36"/>
      <c r="P6" s="42" t="s">
        <v>18</v>
      </c>
      <c r="Q6" s="43"/>
    </row>
    <row r="7" spans="1:17" s="35" customFormat="1" ht="10.5" customHeight="1">
      <c r="A7" s="44"/>
      <c r="B7" s="44"/>
      <c r="C7" s="45"/>
      <c r="D7" s="46"/>
      <c r="E7" s="47"/>
      <c r="F7" s="47"/>
      <c r="G7" s="48"/>
      <c r="H7" s="49"/>
      <c r="I7" s="50" t="s">
        <v>19</v>
      </c>
      <c r="J7" s="51"/>
      <c r="K7" s="52"/>
      <c r="L7" s="53"/>
      <c r="M7" s="47"/>
      <c r="N7" s="26"/>
      <c r="O7" s="28"/>
      <c r="P7" s="26"/>
      <c r="Q7" s="27"/>
    </row>
    <row r="8" spans="1:17" s="35" customFormat="1" ht="11.25" customHeight="1">
      <c r="A8" s="54"/>
      <c r="B8" s="55"/>
      <c r="C8" s="55"/>
      <c r="D8" s="56"/>
      <c r="E8" s="57"/>
      <c r="F8" s="57"/>
      <c r="G8" s="58"/>
      <c r="H8" s="59"/>
      <c r="I8" s="60"/>
      <c r="J8" s="61"/>
      <c r="K8" s="62"/>
      <c r="L8" s="63"/>
      <c r="M8" s="57"/>
      <c r="N8" s="57"/>
      <c r="O8" s="57"/>
      <c r="P8" s="57"/>
      <c r="Q8" s="64" t="s">
        <v>20</v>
      </c>
    </row>
    <row r="9" spans="1:17" s="77" customFormat="1" ht="13.5" customHeight="1">
      <c r="A9" s="65" t="s">
        <v>21</v>
      </c>
      <c r="B9" s="65"/>
      <c r="C9" s="66"/>
      <c r="D9" s="67">
        <f>SUM(D11:D13)</f>
        <v>1187474</v>
      </c>
      <c r="E9" s="68">
        <f>SUM(E11:E13)</f>
        <v>559528</v>
      </c>
      <c r="F9" s="68">
        <f>SUM(F11:F13)</f>
        <v>627946</v>
      </c>
      <c r="G9" s="69">
        <f>SUM(E9/F9)*100</f>
        <v>89.10447713656907</v>
      </c>
      <c r="H9" s="70">
        <v>-91.09</v>
      </c>
      <c r="I9" s="71">
        <f>SUM(I11:I13)</f>
        <v>6313.43</v>
      </c>
      <c r="J9" s="72">
        <v>188.1</v>
      </c>
      <c r="K9" s="73">
        <v>-196.4</v>
      </c>
      <c r="L9" s="68">
        <f>SUM(L11:L13)</f>
        <v>285954</v>
      </c>
      <c r="M9" s="68">
        <f>SUM(M11:M13)</f>
        <v>1239655</v>
      </c>
      <c r="N9" s="74" t="s">
        <v>22</v>
      </c>
      <c r="O9" s="75">
        <v>52181</v>
      </c>
      <c r="P9" s="74" t="s">
        <v>22</v>
      </c>
      <c r="Q9" s="76">
        <f>SUM(O9/M9)*100</f>
        <v>4.209316301712977</v>
      </c>
    </row>
    <row r="10" spans="1:17" ht="12" customHeight="1">
      <c r="A10" s="78"/>
      <c r="B10" s="79"/>
      <c r="C10" s="79"/>
      <c r="D10" s="80"/>
      <c r="E10" s="81"/>
      <c r="F10" s="81"/>
      <c r="G10" s="82"/>
      <c r="H10" s="83"/>
      <c r="I10" s="84"/>
      <c r="J10" s="85"/>
      <c r="K10" s="86"/>
      <c r="L10" s="81"/>
      <c r="M10" s="81"/>
      <c r="N10" s="81"/>
      <c r="O10" s="87"/>
      <c r="P10" s="87"/>
      <c r="Q10" s="88"/>
    </row>
    <row r="11" spans="1:17" ht="13.5" customHeight="1">
      <c r="A11" s="89" t="s">
        <v>23</v>
      </c>
      <c r="B11" s="89"/>
      <c r="C11" s="79"/>
      <c r="D11" s="80">
        <f>SUM(D15:D25)</f>
        <v>682509</v>
      </c>
      <c r="E11" s="81">
        <f>SUM(E15:E25)</f>
        <v>319097</v>
      </c>
      <c r="F11" s="81">
        <f>SUM(F15:F25)</f>
        <v>363412</v>
      </c>
      <c r="G11" s="82">
        <f>SUM(E11/F11)*100</f>
        <v>87.80585121019669</v>
      </c>
      <c r="H11" s="83">
        <v>-89.31</v>
      </c>
      <c r="I11" s="84">
        <f>SUM(I15:I25)</f>
        <v>1633.8600000000001</v>
      </c>
      <c r="J11" s="85">
        <v>417.7</v>
      </c>
      <c r="K11" s="86">
        <v>-410.1</v>
      </c>
      <c r="L11" s="90">
        <f>SUM(L15:L25)</f>
        <v>171262</v>
      </c>
      <c r="M11" s="90">
        <f>SUM(M15:M25)</f>
        <v>669887</v>
      </c>
      <c r="N11" s="90"/>
      <c r="O11" s="91">
        <f>SUM(O15:O25)</f>
        <v>48314</v>
      </c>
      <c r="P11" s="91"/>
      <c r="Q11" s="92">
        <f>SUM(O11/M11)*100</f>
        <v>7.21226117240669</v>
      </c>
    </row>
    <row r="12" spans="1:17" ht="12" customHeight="1">
      <c r="A12" s="78"/>
      <c r="B12" s="79"/>
      <c r="C12" s="79"/>
      <c r="D12" s="80"/>
      <c r="E12" s="81"/>
      <c r="F12" s="81"/>
      <c r="G12" s="82"/>
      <c r="H12" s="83"/>
      <c r="I12" s="84"/>
      <c r="J12" s="85"/>
      <c r="K12" s="86"/>
      <c r="L12" s="90"/>
      <c r="M12" s="90"/>
      <c r="N12" s="90"/>
      <c r="O12" s="91"/>
      <c r="P12" s="91"/>
      <c r="Q12" s="92"/>
    </row>
    <row r="13" spans="1:17" ht="13.5" customHeight="1">
      <c r="A13" s="89" t="s">
        <v>24</v>
      </c>
      <c r="B13" s="89"/>
      <c r="C13" s="79"/>
      <c r="D13" s="80">
        <f>D26+D31+D38+D42+D48+D61+D75+D89+D95+D100+D109+D117</f>
        <v>504965</v>
      </c>
      <c r="E13" s="81">
        <f>E26+E31+E38+E42+E48+E61+E75+E89+E95+E100+E109+E117</f>
        <v>240431</v>
      </c>
      <c r="F13" s="81">
        <f>F26+F31+F38+F42+F48+F61+F75+F89+F95+F100+F109+F117</f>
        <v>264534</v>
      </c>
      <c r="G13" s="82">
        <f>SUM(E13/F13)*100</f>
        <v>90.88850582533814</v>
      </c>
      <c r="H13" s="83">
        <v>-93.24</v>
      </c>
      <c r="I13" s="84">
        <f>I26+I31+I38+I42+I48+I61+I75+I89+I95+I100+I109+I117</f>
        <v>4679.57</v>
      </c>
      <c r="J13" s="85">
        <v>107.9</v>
      </c>
      <c r="K13" s="86">
        <v>-121.8</v>
      </c>
      <c r="L13" s="90">
        <f>L26+L31+L38+L42+L48+L61+L75+L89+L95+L100+L109+L117</f>
        <v>114692</v>
      </c>
      <c r="M13" s="90">
        <v>569768</v>
      </c>
      <c r="N13" s="74" t="s">
        <v>22</v>
      </c>
      <c r="O13" s="91">
        <v>64803</v>
      </c>
      <c r="P13" s="74" t="s">
        <v>22</v>
      </c>
      <c r="Q13" s="92">
        <f>SUM(O13/M13)*100</f>
        <v>11.373576613639235</v>
      </c>
    </row>
    <row r="14" spans="1:17" ht="12" customHeight="1">
      <c r="A14" s="78"/>
      <c r="B14" s="79"/>
      <c r="C14" s="79"/>
      <c r="D14" s="80"/>
      <c r="E14" s="81"/>
      <c r="F14" s="81"/>
      <c r="G14" s="82"/>
      <c r="H14" s="83"/>
      <c r="I14" s="84"/>
      <c r="J14" s="85"/>
      <c r="K14" s="86"/>
      <c r="L14" s="90"/>
      <c r="M14" s="90"/>
      <c r="N14" s="90"/>
      <c r="O14" s="91"/>
      <c r="P14" s="91"/>
      <c r="Q14" s="92"/>
    </row>
    <row r="15" spans="1:17" ht="13.5" customHeight="1">
      <c r="A15" s="93" t="s">
        <v>25</v>
      </c>
      <c r="B15" s="93"/>
      <c r="C15" s="94"/>
      <c r="D15" s="95">
        <v>226415</v>
      </c>
      <c r="E15" s="90">
        <v>108191</v>
      </c>
      <c r="F15" s="90">
        <v>118224</v>
      </c>
      <c r="G15" s="96">
        <f aca="true" t="shared" si="0" ref="G15:G87">SUM(E15/F15)*100</f>
        <v>91.5135674651509</v>
      </c>
      <c r="H15" s="83">
        <v>-92.46</v>
      </c>
      <c r="I15" s="97">
        <v>345.66</v>
      </c>
      <c r="J15" s="98">
        <v>655</v>
      </c>
      <c r="K15" s="99">
        <v>-599.7</v>
      </c>
      <c r="L15" s="90">
        <v>55975</v>
      </c>
      <c r="M15" s="90">
        <v>207151</v>
      </c>
      <c r="N15" s="90"/>
      <c r="O15" s="91">
        <f>D15-M15</f>
        <v>19264</v>
      </c>
      <c r="P15" s="91"/>
      <c r="Q15" s="92">
        <f aca="true" t="shared" si="1" ref="Q15:Q24">SUM(O15/M15)*100</f>
        <v>9.299496502551278</v>
      </c>
    </row>
    <row r="16" spans="1:17" ht="13.5" customHeight="1">
      <c r="A16" s="93" t="s">
        <v>26</v>
      </c>
      <c r="B16" s="93"/>
      <c r="C16" s="94"/>
      <c r="D16" s="95">
        <v>118938</v>
      </c>
      <c r="E16" s="90">
        <v>52958</v>
      </c>
      <c r="F16" s="90">
        <v>65980</v>
      </c>
      <c r="G16" s="96">
        <f t="shared" si="0"/>
        <v>80.2637162776599</v>
      </c>
      <c r="H16" s="83">
        <v>-82.32</v>
      </c>
      <c r="I16" s="97">
        <v>124.64</v>
      </c>
      <c r="J16" s="98">
        <v>954.3</v>
      </c>
      <c r="K16" s="99">
        <v>-864.4</v>
      </c>
      <c r="L16" s="90">
        <v>32723</v>
      </c>
      <c r="M16" s="90">
        <v>107734</v>
      </c>
      <c r="N16" s="90"/>
      <c r="O16" s="91">
        <f>D16-M16</f>
        <v>11204</v>
      </c>
      <c r="P16" s="91"/>
      <c r="Q16" s="92">
        <f t="shared" si="1"/>
        <v>10.399688120741828</v>
      </c>
    </row>
    <row r="17" spans="1:17" ht="13.5" customHeight="1">
      <c r="A17" s="93" t="s">
        <v>27</v>
      </c>
      <c r="B17" s="93"/>
      <c r="C17" s="94"/>
      <c r="D17" s="95">
        <v>58371</v>
      </c>
      <c r="E17" s="90">
        <v>26546</v>
      </c>
      <c r="F17" s="90">
        <v>31825</v>
      </c>
      <c r="G17" s="96">
        <f t="shared" si="0"/>
        <v>83.41241162608013</v>
      </c>
      <c r="H17" s="83">
        <v>-86.61</v>
      </c>
      <c r="I17" s="97">
        <v>53.95</v>
      </c>
      <c r="J17" s="98">
        <v>1081.9</v>
      </c>
      <c r="K17" s="99">
        <v>-1143</v>
      </c>
      <c r="L17" s="90">
        <v>15401</v>
      </c>
      <c r="M17" s="90">
        <v>61667</v>
      </c>
      <c r="N17" s="74" t="s">
        <v>22</v>
      </c>
      <c r="O17" s="91">
        <v>3296</v>
      </c>
      <c r="P17" s="74" t="s">
        <v>22</v>
      </c>
      <c r="Q17" s="92">
        <f t="shared" si="1"/>
        <v>5.344835973859601</v>
      </c>
    </row>
    <row r="18" spans="1:17" ht="13.5" customHeight="1">
      <c r="A18" s="93" t="s">
        <v>28</v>
      </c>
      <c r="B18" s="93"/>
      <c r="C18" s="94"/>
      <c r="D18" s="95">
        <v>66787</v>
      </c>
      <c r="E18" s="90">
        <v>31220</v>
      </c>
      <c r="F18" s="90">
        <v>35567</v>
      </c>
      <c r="G18" s="96">
        <f t="shared" si="0"/>
        <v>87.77799645739027</v>
      </c>
      <c r="H18" s="83">
        <v>-90.35</v>
      </c>
      <c r="I18" s="97">
        <v>270.78</v>
      </c>
      <c r="J18" s="98">
        <v>246.6</v>
      </c>
      <c r="K18" s="99">
        <v>-257.7</v>
      </c>
      <c r="L18" s="90">
        <v>14930</v>
      </c>
      <c r="M18" s="90">
        <v>68437</v>
      </c>
      <c r="N18" s="74" t="s">
        <v>22</v>
      </c>
      <c r="O18" s="91">
        <v>1650</v>
      </c>
      <c r="P18" s="74" t="s">
        <v>22</v>
      </c>
      <c r="Q18" s="92">
        <f t="shared" si="1"/>
        <v>2.4109765185499072</v>
      </c>
    </row>
    <row r="19" spans="1:17" ht="13.5" customHeight="1">
      <c r="A19" s="93" t="s">
        <v>29</v>
      </c>
      <c r="B19" s="93"/>
      <c r="C19" s="94"/>
      <c r="D19" s="95">
        <v>51145</v>
      </c>
      <c r="E19" s="90">
        <v>23902</v>
      </c>
      <c r="F19" s="90">
        <v>27243</v>
      </c>
      <c r="G19" s="96">
        <f t="shared" si="0"/>
        <v>87.73629923283045</v>
      </c>
      <c r="H19" s="83">
        <v>-88.59</v>
      </c>
      <c r="I19" s="97">
        <v>196.92</v>
      </c>
      <c r="J19" s="98">
        <v>259.7</v>
      </c>
      <c r="K19" s="99">
        <v>-260.9</v>
      </c>
      <c r="L19" s="90">
        <v>13158</v>
      </c>
      <c r="M19" s="90">
        <v>51369</v>
      </c>
      <c r="N19" s="74" t="s">
        <v>22</v>
      </c>
      <c r="O19" s="91">
        <v>224</v>
      </c>
      <c r="P19" s="74" t="s">
        <v>22</v>
      </c>
      <c r="Q19" s="92">
        <f t="shared" si="1"/>
        <v>0.43606065915240705</v>
      </c>
    </row>
    <row r="20" spans="1:17" ht="13.5" customHeight="1">
      <c r="A20" s="93" t="s">
        <v>30</v>
      </c>
      <c r="B20" s="93"/>
      <c r="C20" s="94"/>
      <c r="D20" s="95">
        <v>42731</v>
      </c>
      <c r="E20" s="90">
        <v>20314</v>
      </c>
      <c r="F20" s="90">
        <v>22417</v>
      </c>
      <c r="G20" s="96">
        <f t="shared" si="0"/>
        <v>90.61872685908017</v>
      </c>
      <c r="H20" s="83">
        <v>-91.33</v>
      </c>
      <c r="I20" s="97">
        <v>151.81</v>
      </c>
      <c r="J20" s="98">
        <v>281.5</v>
      </c>
      <c r="K20" s="99">
        <v>-299.2</v>
      </c>
      <c r="L20" s="90">
        <v>10149</v>
      </c>
      <c r="M20" s="90">
        <v>45421</v>
      </c>
      <c r="N20" s="74" t="s">
        <v>22</v>
      </c>
      <c r="O20" s="91">
        <v>2690</v>
      </c>
      <c r="P20" s="74" t="s">
        <v>22</v>
      </c>
      <c r="Q20" s="92">
        <f t="shared" si="1"/>
        <v>5.922370709583673</v>
      </c>
    </row>
    <row r="21" spans="1:17" ht="13.5" customHeight="1">
      <c r="A21" s="93" t="s">
        <v>31</v>
      </c>
      <c r="B21" s="93"/>
      <c r="C21" s="94"/>
      <c r="D21" s="95">
        <v>36870</v>
      </c>
      <c r="E21" s="90">
        <v>17825</v>
      </c>
      <c r="F21" s="90">
        <v>19045</v>
      </c>
      <c r="G21" s="96">
        <f t="shared" si="0"/>
        <v>93.59411919138881</v>
      </c>
      <c r="H21" s="83">
        <v>-93.58</v>
      </c>
      <c r="I21" s="97">
        <v>77.69</v>
      </c>
      <c r="J21" s="98">
        <v>474.6</v>
      </c>
      <c r="K21" s="99">
        <v>-478.4</v>
      </c>
      <c r="L21" s="81">
        <v>8739</v>
      </c>
      <c r="M21" s="81">
        <v>37164</v>
      </c>
      <c r="N21" s="74" t="s">
        <v>22</v>
      </c>
      <c r="O21" s="87">
        <v>294</v>
      </c>
      <c r="P21" s="74" t="s">
        <v>22</v>
      </c>
      <c r="Q21" s="88">
        <f t="shared" si="1"/>
        <v>0.7910881498224088</v>
      </c>
    </row>
    <row r="22" spans="1:17" ht="13.5" customHeight="1">
      <c r="A22" s="93" t="s">
        <v>32</v>
      </c>
      <c r="B22" s="93"/>
      <c r="C22" s="94"/>
      <c r="D22" s="95">
        <v>30866</v>
      </c>
      <c r="E22" s="90">
        <v>14311</v>
      </c>
      <c r="F22" s="90">
        <v>16555</v>
      </c>
      <c r="G22" s="96">
        <f t="shared" si="0"/>
        <v>86.44518272425249</v>
      </c>
      <c r="H22" s="83">
        <v>-89.77</v>
      </c>
      <c r="I22" s="97">
        <v>200.45</v>
      </c>
      <c r="J22" s="98">
        <v>154</v>
      </c>
      <c r="K22" s="99">
        <v>-174.2</v>
      </c>
      <c r="L22" s="90">
        <v>7713</v>
      </c>
      <c r="M22" s="90">
        <v>34911</v>
      </c>
      <c r="N22" s="74" t="s">
        <v>22</v>
      </c>
      <c r="O22" s="91">
        <v>4045</v>
      </c>
      <c r="P22" s="74" t="s">
        <v>22</v>
      </c>
      <c r="Q22" s="92">
        <f t="shared" si="1"/>
        <v>11.586605940820945</v>
      </c>
    </row>
    <row r="23" spans="1:17" ht="13.5" customHeight="1">
      <c r="A23" s="93" t="s">
        <v>33</v>
      </c>
      <c r="B23" s="93"/>
      <c r="C23" s="94"/>
      <c r="D23" s="95">
        <v>25138</v>
      </c>
      <c r="E23" s="90">
        <v>11817</v>
      </c>
      <c r="F23" s="90">
        <v>13321</v>
      </c>
      <c r="G23" s="96">
        <f t="shared" si="0"/>
        <v>88.70955633961415</v>
      </c>
      <c r="H23" s="83">
        <v>-88.32</v>
      </c>
      <c r="I23" s="97">
        <v>121.14</v>
      </c>
      <c r="J23" s="98">
        <v>207.5</v>
      </c>
      <c r="K23" s="99">
        <v>-233.4</v>
      </c>
      <c r="L23" s="90">
        <v>6471</v>
      </c>
      <c r="M23" s="90">
        <v>28280</v>
      </c>
      <c r="N23" s="74" t="s">
        <v>22</v>
      </c>
      <c r="O23" s="91">
        <v>3142</v>
      </c>
      <c r="P23" s="74" t="s">
        <v>22</v>
      </c>
      <c r="Q23" s="92">
        <f t="shared" si="1"/>
        <v>11.11032531824611</v>
      </c>
    </row>
    <row r="24" spans="1:17" ht="13.5" customHeight="1">
      <c r="A24" s="93" t="s">
        <v>34</v>
      </c>
      <c r="B24" s="93"/>
      <c r="C24" s="94"/>
      <c r="D24" s="95">
        <v>25248</v>
      </c>
      <c r="E24" s="90">
        <v>12013</v>
      </c>
      <c r="F24" s="90">
        <v>13235</v>
      </c>
      <c r="G24" s="96">
        <f t="shared" si="0"/>
        <v>90.76690593124292</v>
      </c>
      <c r="H24" s="83">
        <v>-90.65</v>
      </c>
      <c r="I24" s="97">
        <v>90.82</v>
      </c>
      <c r="J24" s="98">
        <v>278</v>
      </c>
      <c r="K24" s="99">
        <v>-305.6</v>
      </c>
      <c r="L24" s="90">
        <v>6003</v>
      </c>
      <c r="M24" s="90">
        <v>27753</v>
      </c>
      <c r="N24" s="74" t="s">
        <v>22</v>
      </c>
      <c r="O24" s="91">
        <v>2505</v>
      </c>
      <c r="P24" s="74" t="s">
        <v>22</v>
      </c>
      <c r="Q24" s="92">
        <f t="shared" si="1"/>
        <v>9.026051237704031</v>
      </c>
    </row>
    <row r="25" spans="1:17" ht="12" customHeight="1">
      <c r="A25" s="78"/>
      <c r="B25" s="79"/>
      <c r="C25" s="79"/>
      <c r="D25" s="95"/>
      <c r="E25" s="90"/>
      <c r="F25" s="90"/>
      <c r="G25" s="96"/>
      <c r="H25" s="83"/>
      <c r="I25" s="97"/>
      <c r="J25" s="98"/>
      <c r="K25" s="99"/>
      <c r="L25" s="90"/>
      <c r="M25" s="90"/>
      <c r="N25" s="90"/>
      <c r="O25" s="91"/>
      <c r="P25" s="91"/>
      <c r="Q25" s="92"/>
    </row>
    <row r="26" spans="1:17" ht="13.5" customHeight="1">
      <c r="A26" s="89" t="s">
        <v>35</v>
      </c>
      <c r="B26" s="89"/>
      <c r="C26" s="79"/>
      <c r="D26" s="80">
        <f>SUM(D27:D29)</f>
        <v>16429</v>
      </c>
      <c r="E26" s="81">
        <f>SUM(E27:E29)</f>
        <v>7683</v>
      </c>
      <c r="F26" s="81">
        <f>SUM(F27:F29)</f>
        <v>8746</v>
      </c>
      <c r="G26" s="82">
        <f t="shared" si="0"/>
        <v>87.84587239881088</v>
      </c>
      <c r="H26" s="83">
        <v>-90.09</v>
      </c>
      <c r="I26" s="84">
        <f>SUM(I27:I29)</f>
        <v>125.74000000000001</v>
      </c>
      <c r="J26" s="85">
        <v>130.7</v>
      </c>
      <c r="K26" s="86">
        <v>-155.8</v>
      </c>
      <c r="L26" s="90">
        <f>SUM(L27:L29)</f>
        <v>4097</v>
      </c>
      <c r="M26" s="90">
        <f>SUM(M27:M29)</f>
        <v>19585</v>
      </c>
      <c r="N26" s="74" t="s">
        <v>22</v>
      </c>
      <c r="O26" s="91">
        <v>3156</v>
      </c>
      <c r="P26" s="74" t="s">
        <v>22</v>
      </c>
      <c r="Q26" s="92">
        <f>SUM(O26/M26)*100</f>
        <v>16.114373244830226</v>
      </c>
    </row>
    <row r="27" spans="1:17" ht="13.5" customHeight="1">
      <c r="A27" s="78"/>
      <c r="B27" s="100" t="s">
        <v>36</v>
      </c>
      <c r="C27" s="101"/>
      <c r="D27" s="95">
        <v>3756</v>
      </c>
      <c r="E27" s="90">
        <v>1772</v>
      </c>
      <c r="F27" s="90">
        <v>1984</v>
      </c>
      <c r="G27" s="96">
        <f t="shared" si="0"/>
        <v>89.31451612903226</v>
      </c>
      <c r="H27" s="83">
        <v>-92.94</v>
      </c>
      <c r="I27" s="97">
        <v>46.33</v>
      </c>
      <c r="J27" s="98">
        <v>81.1</v>
      </c>
      <c r="K27" s="99">
        <v>-96.8</v>
      </c>
      <c r="L27" s="90">
        <v>897</v>
      </c>
      <c r="M27" s="90">
        <v>4484</v>
      </c>
      <c r="N27" s="74" t="s">
        <v>22</v>
      </c>
      <c r="O27" s="91">
        <v>728</v>
      </c>
      <c r="P27" s="74" t="s">
        <v>22</v>
      </c>
      <c r="Q27" s="92">
        <f>SUM(O27/M27)*100</f>
        <v>16.23550401427297</v>
      </c>
    </row>
    <row r="28" spans="1:17" ht="13.5" customHeight="1">
      <c r="A28" s="78"/>
      <c r="B28" s="100" t="s">
        <v>37</v>
      </c>
      <c r="C28" s="101"/>
      <c r="D28" s="95">
        <v>6291</v>
      </c>
      <c r="E28" s="90">
        <v>2930</v>
      </c>
      <c r="F28" s="90">
        <v>3361</v>
      </c>
      <c r="G28" s="96">
        <f t="shared" si="0"/>
        <v>87.17643558464742</v>
      </c>
      <c r="H28" s="83">
        <v>-88.64</v>
      </c>
      <c r="I28" s="97">
        <v>41.59</v>
      </c>
      <c r="J28" s="98">
        <v>151.3</v>
      </c>
      <c r="K28" s="99">
        <v>-182.9</v>
      </c>
      <c r="L28" s="90">
        <v>1603</v>
      </c>
      <c r="M28" s="90">
        <v>7608</v>
      </c>
      <c r="N28" s="74" t="s">
        <v>22</v>
      </c>
      <c r="O28" s="91">
        <v>1317</v>
      </c>
      <c r="P28" s="74" t="s">
        <v>22</v>
      </c>
      <c r="Q28" s="92">
        <f>SUM(O28/M28)*100</f>
        <v>17.310725552050474</v>
      </c>
    </row>
    <row r="29" spans="1:17" ht="13.5" customHeight="1">
      <c r="A29" s="78"/>
      <c r="B29" s="100" t="s">
        <v>38</v>
      </c>
      <c r="C29" s="101"/>
      <c r="D29" s="95">
        <v>6382</v>
      </c>
      <c r="E29" s="90">
        <v>2981</v>
      </c>
      <c r="F29" s="90">
        <v>3401</v>
      </c>
      <c r="G29" s="96">
        <f t="shared" si="0"/>
        <v>87.65069097324316</v>
      </c>
      <c r="H29" s="83">
        <v>-89.94</v>
      </c>
      <c r="I29" s="97">
        <v>37.82</v>
      </c>
      <c r="J29" s="98">
        <v>168.7</v>
      </c>
      <c r="K29" s="99">
        <v>-198.1</v>
      </c>
      <c r="L29" s="90">
        <v>1597</v>
      </c>
      <c r="M29" s="90">
        <v>7493</v>
      </c>
      <c r="N29" s="74" t="s">
        <v>22</v>
      </c>
      <c r="O29" s="91">
        <v>1111</v>
      </c>
      <c r="P29" s="74" t="s">
        <v>22</v>
      </c>
      <c r="Q29" s="92">
        <f>SUM(O29/M29)*100</f>
        <v>14.82717202722541</v>
      </c>
    </row>
    <row r="30" spans="1:17" ht="12" customHeight="1">
      <c r="A30" s="78"/>
      <c r="B30" s="102"/>
      <c r="C30" s="102"/>
      <c r="D30" s="95"/>
      <c r="E30" s="90"/>
      <c r="F30" s="90"/>
      <c r="G30" s="96"/>
      <c r="H30" s="83"/>
      <c r="I30" s="97"/>
      <c r="J30" s="98"/>
      <c r="K30" s="99"/>
      <c r="L30" s="90"/>
      <c r="M30" s="90"/>
      <c r="N30" s="90"/>
      <c r="O30" s="91"/>
      <c r="P30" s="91"/>
      <c r="Q30" s="92"/>
    </row>
    <row r="31" spans="1:17" ht="13.5" customHeight="1">
      <c r="A31" s="89" t="s">
        <v>39</v>
      </c>
      <c r="B31" s="89"/>
      <c r="C31" s="79"/>
      <c r="D31" s="80">
        <f>SUM(D32:D36)</f>
        <v>55881</v>
      </c>
      <c r="E31" s="81">
        <f>SUM(E32:E36)</f>
        <v>26390</v>
      </c>
      <c r="F31" s="81">
        <f>SUM(F32:F36)</f>
        <v>29491</v>
      </c>
      <c r="G31" s="82">
        <f t="shared" si="0"/>
        <v>89.48492760503204</v>
      </c>
      <c r="H31" s="83">
        <v>-90.4</v>
      </c>
      <c r="I31" s="84">
        <f>SUM(I32:I36)</f>
        <v>322.61</v>
      </c>
      <c r="J31" s="85">
        <v>173.2</v>
      </c>
      <c r="K31" s="86">
        <v>-194.8</v>
      </c>
      <c r="L31" s="90">
        <f>SUM(L32:L36)</f>
        <v>13066</v>
      </c>
      <c r="M31" s="90">
        <f>SUM(M32:M36)</f>
        <v>62841</v>
      </c>
      <c r="N31" s="74" t="s">
        <v>22</v>
      </c>
      <c r="O31" s="91">
        <v>6960</v>
      </c>
      <c r="P31" s="74" t="s">
        <v>22</v>
      </c>
      <c r="Q31" s="92">
        <f aca="true" t="shared" si="2" ref="Q31:Q36">SUM(O31/M31)*100</f>
        <v>11.075571680908961</v>
      </c>
    </row>
    <row r="32" spans="1:17" ht="13.5" customHeight="1">
      <c r="A32" s="78"/>
      <c r="B32" s="100" t="s">
        <v>40</v>
      </c>
      <c r="C32" s="101"/>
      <c r="D32" s="95">
        <v>9641</v>
      </c>
      <c r="E32" s="90">
        <v>4466</v>
      </c>
      <c r="F32" s="90">
        <v>5175</v>
      </c>
      <c r="G32" s="96">
        <f t="shared" si="0"/>
        <v>86.29951690821255</v>
      </c>
      <c r="H32" s="83">
        <v>-89</v>
      </c>
      <c r="I32" s="97">
        <v>72.54</v>
      </c>
      <c r="J32" s="98">
        <v>132.9</v>
      </c>
      <c r="K32" s="99">
        <v>-154.6</v>
      </c>
      <c r="L32" s="81">
        <v>2357</v>
      </c>
      <c r="M32" s="81">
        <v>11215</v>
      </c>
      <c r="N32" s="74" t="s">
        <v>22</v>
      </c>
      <c r="O32" s="87">
        <v>1574</v>
      </c>
      <c r="P32" s="74" t="s">
        <v>22</v>
      </c>
      <c r="Q32" s="88">
        <f t="shared" si="2"/>
        <v>14.03477485510477</v>
      </c>
    </row>
    <row r="33" spans="1:17" ht="13.5" customHeight="1">
      <c r="A33" s="78"/>
      <c r="B33" s="100" t="s">
        <v>41</v>
      </c>
      <c r="C33" s="101"/>
      <c r="D33" s="95">
        <v>3865</v>
      </c>
      <c r="E33" s="90">
        <v>1820</v>
      </c>
      <c r="F33" s="90">
        <v>2045</v>
      </c>
      <c r="G33" s="96">
        <f t="shared" si="0"/>
        <v>88.99755501222494</v>
      </c>
      <c r="H33" s="83">
        <v>-87.57</v>
      </c>
      <c r="I33" s="97">
        <v>7.03</v>
      </c>
      <c r="J33" s="98">
        <v>549</v>
      </c>
      <c r="K33" s="99">
        <v>-576.8</v>
      </c>
      <c r="L33" s="90">
        <v>853</v>
      </c>
      <c r="M33" s="90">
        <v>4055</v>
      </c>
      <c r="N33" s="74" t="s">
        <v>22</v>
      </c>
      <c r="O33" s="91">
        <v>190</v>
      </c>
      <c r="P33" s="74" t="s">
        <v>22</v>
      </c>
      <c r="Q33" s="92">
        <f t="shared" si="2"/>
        <v>4.68557336621455</v>
      </c>
    </row>
    <row r="34" spans="1:17" ht="13.5" customHeight="1">
      <c r="A34" s="78"/>
      <c r="B34" s="100" t="s">
        <v>42</v>
      </c>
      <c r="C34" s="101"/>
      <c r="D34" s="95">
        <v>21932</v>
      </c>
      <c r="E34" s="90">
        <v>10386</v>
      </c>
      <c r="F34" s="90">
        <v>11546</v>
      </c>
      <c r="G34" s="96">
        <f t="shared" si="0"/>
        <v>89.95323055603673</v>
      </c>
      <c r="H34" s="83">
        <v>-89.89</v>
      </c>
      <c r="I34" s="97">
        <v>112.38</v>
      </c>
      <c r="J34" s="98">
        <v>195.2</v>
      </c>
      <c r="K34" s="99">
        <v>-218.6</v>
      </c>
      <c r="L34" s="90">
        <v>5272</v>
      </c>
      <c r="M34" s="90">
        <v>24562</v>
      </c>
      <c r="N34" s="74" t="s">
        <v>22</v>
      </c>
      <c r="O34" s="91">
        <v>2630</v>
      </c>
      <c r="P34" s="74" t="s">
        <v>22</v>
      </c>
      <c r="Q34" s="92">
        <f t="shared" si="2"/>
        <v>10.707597101213256</v>
      </c>
    </row>
    <row r="35" spans="1:17" ht="13.5" customHeight="1">
      <c r="A35" s="78"/>
      <c r="B35" s="100" t="s">
        <v>43</v>
      </c>
      <c r="C35" s="101"/>
      <c r="D35" s="95">
        <v>6684</v>
      </c>
      <c r="E35" s="90">
        <v>3199</v>
      </c>
      <c r="F35" s="90">
        <v>3485</v>
      </c>
      <c r="G35" s="96">
        <f t="shared" si="0"/>
        <v>91.79340028694405</v>
      </c>
      <c r="H35" s="83">
        <v>-91.91</v>
      </c>
      <c r="I35" s="97">
        <v>40.63</v>
      </c>
      <c r="J35" s="98">
        <v>164.5</v>
      </c>
      <c r="K35" s="99">
        <v>-186.3</v>
      </c>
      <c r="L35" s="90">
        <v>1489</v>
      </c>
      <c r="M35" s="90">
        <v>7569</v>
      </c>
      <c r="N35" s="74" t="s">
        <v>22</v>
      </c>
      <c r="O35" s="91">
        <v>885</v>
      </c>
      <c r="P35" s="74" t="s">
        <v>22</v>
      </c>
      <c r="Q35" s="92">
        <f t="shared" si="2"/>
        <v>11.692429647245344</v>
      </c>
    </row>
    <row r="36" spans="1:17" ht="13.5" customHeight="1">
      <c r="A36" s="78"/>
      <c r="B36" s="100" t="s">
        <v>44</v>
      </c>
      <c r="C36" s="101"/>
      <c r="D36" s="95">
        <v>13759</v>
      </c>
      <c r="E36" s="90">
        <v>6519</v>
      </c>
      <c r="F36" s="90">
        <v>7240</v>
      </c>
      <c r="G36" s="96">
        <f t="shared" si="0"/>
        <v>90.04143646408839</v>
      </c>
      <c r="H36" s="83">
        <v>-91.75</v>
      </c>
      <c r="I36" s="97">
        <v>90.03</v>
      </c>
      <c r="J36" s="98">
        <v>152.8</v>
      </c>
      <c r="K36" s="99">
        <v>-171.5</v>
      </c>
      <c r="L36" s="81">
        <v>3095</v>
      </c>
      <c r="M36" s="81">
        <v>15440</v>
      </c>
      <c r="N36" s="74" t="s">
        <v>22</v>
      </c>
      <c r="O36" s="87">
        <v>1681</v>
      </c>
      <c r="P36" s="74" t="s">
        <v>22</v>
      </c>
      <c r="Q36" s="88">
        <f t="shared" si="2"/>
        <v>10.887305699481866</v>
      </c>
    </row>
    <row r="37" spans="1:17" ht="12" customHeight="1">
      <c r="A37" s="78"/>
      <c r="B37" s="102"/>
      <c r="C37" s="102"/>
      <c r="D37" s="95"/>
      <c r="E37" s="90"/>
      <c r="F37" s="90"/>
      <c r="G37" s="96"/>
      <c r="H37" s="83"/>
      <c r="I37" s="97"/>
      <c r="J37" s="98"/>
      <c r="K37" s="99"/>
      <c r="L37" s="81"/>
      <c r="M37" s="81"/>
      <c r="N37" s="81"/>
      <c r="O37" s="87"/>
      <c r="P37" s="87"/>
      <c r="Q37" s="88"/>
    </row>
    <row r="38" spans="1:17" ht="13.5" customHeight="1">
      <c r="A38" s="89" t="s">
        <v>45</v>
      </c>
      <c r="B38" s="89"/>
      <c r="C38" s="79"/>
      <c r="D38" s="80">
        <f>SUM(D39:D40)</f>
        <v>33732</v>
      </c>
      <c r="E38" s="81">
        <f>SUM(E39:E40)</f>
        <v>15973</v>
      </c>
      <c r="F38" s="81">
        <f>SUM(F39:F40)</f>
        <v>17759</v>
      </c>
      <c r="G38" s="82">
        <f t="shared" si="0"/>
        <v>89.94312742834619</v>
      </c>
      <c r="H38" s="83">
        <v>-90.12</v>
      </c>
      <c r="I38" s="84">
        <f>SUM(I39:I40)</f>
        <v>217.44</v>
      </c>
      <c r="J38" s="85">
        <v>155.1</v>
      </c>
      <c r="K38" s="86">
        <v>-169.2</v>
      </c>
      <c r="L38" s="90">
        <f>SUM(L39:L40)</f>
        <v>7756</v>
      </c>
      <c r="M38" s="90">
        <f>SUM(M39:M40)</f>
        <v>36800</v>
      </c>
      <c r="N38" s="74" t="s">
        <v>22</v>
      </c>
      <c r="O38" s="91">
        <v>3068</v>
      </c>
      <c r="P38" s="74" t="s">
        <v>22</v>
      </c>
      <c r="Q38" s="92">
        <v>8.3</v>
      </c>
    </row>
    <row r="39" spans="1:17" ht="13.5" customHeight="1">
      <c r="A39" s="78"/>
      <c r="B39" s="100" t="s">
        <v>46</v>
      </c>
      <c r="C39" s="101"/>
      <c r="D39" s="95">
        <v>20120</v>
      </c>
      <c r="E39" s="90">
        <v>9403</v>
      </c>
      <c r="F39" s="90">
        <v>10717</v>
      </c>
      <c r="G39" s="96">
        <f t="shared" si="0"/>
        <v>87.73910609312307</v>
      </c>
      <c r="H39" s="83">
        <v>-88.83</v>
      </c>
      <c r="I39" s="97">
        <v>73.94</v>
      </c>
      <c r="J39" s="98">
        <v>272.1</v>
      </c>
      <c r="K39" s="99">
        <v>-290.7</v>
      </c>
      <c r="L39" s="90">
        <v>4608</v>
      </c>
      <c r="M39" s="90">
        <v>21494</v>
      </c>
      <c r="N39" s="74" t="s">
        <v>22</v>
      </c>
      <c r="O39" s="91">
        <v>1374</v>
      </c>
      <c r="P39" s="74" t="s">
        <v>22</v>
      </c>
      <c r="Q39" s="92">
        <f>SUM(O39/M39)*100</f>
        <v>6.392481622778449</v>
      </c>
    </row>
    <row r="40" spans="1:17" ht="13.5" customHeight="1">
      <c r="A40" s="78"/>
      <c r="B40" s="100" t="s">
        <v>47</v>
      </c>
      <c r="C40" s="101"/>
      <c r="D40" s="95">
        <v>13612</v>
      </c>
      <c r="E40" s="90">
        <v>6570</v>
      </c>
      <c r="F40" s="90">
        <v>7042</v>
      </c>
      <c r="G40" s="96">
        <f t="shared" si="0"/>
        <v>93.29735870491338</v>
      </c>
      <c r="H40" s="83">
        <v>-91.97</v>
      </c>
      <c r="I40" s="97">
        <v>143.5</v>
      </c>
      <c r="J40" s="98">
        <v>94.9</v>
      </c>
      <c r="K40" s="99">
        <v>-106.7</v>
      </c>
      <c r="L40" s="81">
        <v>3148</v>
      </c>
      <c r="M40" s="81">
        <v>15306</v>
      </c>
      <c r="N40" s="74" t="s">
        <v>22</v>
      </c>
      <c r="O40" s="87">
        <v>1694</v>
      </c>
      <c r="P40" s="74" t="s">
        <v>22</v>
      </c>
      <c r="Q40" s="88">
        <f>SUM(O40/M40)*100</f>
        <v>11.067555207108324</v>
      </c>
    </row>
    <row r="41" spans="1:17" ht="12" customHeight="1">
      <c r="A41" s="78"/>
      <c r="B41" s="102"/>
      <c r="C41" s="102"/>
      <c r="D41" s="95"/>
      <c r="E41" s="90"/>
      <c r="F41" s="90"/>
      <c r="G41" s="96"/>
      <c r="H41" s="83"/>
      <c r="I41" s="97"/>
      <c r="J41" s="98"/>
      <c r="K41" s="99"/>
      <c r="L41" s="81"/>
      <c r="M41" s="81"/>
      <c r="N41" s="81"/>
      <c r="O41" s="87"/>
      <c r="P41" s="87"/>
      <c r="Q41" s="88"/>
    </row>
    <row r="42" spans="1:17" ht="13.5" customHeight="1">
      <c r="A42" s="89" t="s">
        <v>48</v>
      </c>
      <c r="B42" s="89"/>
      <c r="C42" s="79"/>
      <c r="D42" s="80">
        <f>SUM(D43:D46)</f>
        <v>44809</v>
      </c>
      <c r="E42" s="81">
        <f>SUM(E43:E46)</f>
        <v>21611</v>
      </c>
      <c r="F42" s="81">
        <f>SUM(F43:F46)</f>
        <v>23198</v>
      </c>
      <c r="G42" s="82">
        <f t="shared" si="0"/>
        <v>93.15889300801793</v>
      </c>
      <c r="H42" s="83">
        <v>-95.36</v>
      </c>
      <c r="I42" s="84">
        <f>SUM(I43:I46)</f>
        <v>410.04</v>
      </c>
      <c r="J42" s="85">
        <v>109.3</v>
      </c>
      <c r="K42" s="86">
        <v>-119.4</v>
      </c>
      <c r="L42" s="90">
        <f>SUM(L43:L46)</f>
        <v>9541</v>
      </c>
      <c r="M42" s="90">
        <v>81544</v>
      </c>
      <c r="N42" s="74" t="s">
        <v>22</v>
      </c>
      <c r="O42" s="91">
        <v>4156</v>
      </c>
      <c r="P42" s="74" t="s">
        <v>22</v>
      </c>
      <c r="Q42" s="92">
        <v>8.5</v>
      </c>
    </row>
    <row r="43" spans="1:17" ht="13.5" customHeight="1">
      <c r="A43" s="78"/>
      <c r="B43" s="100" t="s">
        <v>49</v>
      </c>
      <c r="C43" s="101"/>
      <c r="D43" s="95">
        <v>7707</v>
      </c>
      <c r="E43" s="90">
        <v>3714</v>
      </c>
      <c r="F43" s="90">
        <v>3993</v>
      </c>
      <c r="G43" s="96">
        <f t="shared" si="0"/>
        <v>93.01277235161533</v>
      </c>
      <c r="H43" s="83">
        <v>-93.08</v>
      </c>
      <c r="I43" s="97">
        <v>91.7</v>
      </c>
      <c r="J43" s="98">
        <v>84</v>
      </c>
      <c r="K43" s="99">
        <v>-98.2</v>
      </c>
      <c r="L43" s="90">
        <v>1547</v>
      </c>
      <c r="M43" s="90">
        <v>9009</v>
      </c>
      <c r="N43" s="74" t="s">
        <v>22</v>
      </c>
      <c r="O43" s="91">
        <v>1302</v>
      </c>
      <c r="P43" s="74" t="s">
        <v>22</v>
      </c>
      <c r="Q43" s="92">
        <f>SUM(O43/M43)*100</f>
        <v>14.452214452214452</v>
      </c>
    </row>
    <row r="44" spans="1:17" ht="13.5" customHeight="1">
      <c r="A44" s="78"/>
      <c r="B44" s="100" t="s">
        <v>50</v>
      </c>
      <c r="C44" s="101"/>
      <c r="D44" s="95">
        <v>9995</v>
      </c>
      <c r="E44" s="90">
        <v>4825</v>
      </c>
      <c r="F44" s="90">
        <v>5170</v>
      </c>
      <c r="G44" s="96">
        <f t="shared" si="0"/>
        <v>93.32688588007737</v>
      </c>
      <c r="H44" s="83">
        <v>-94.77</v>
      </c>
      <c r="I44" s="97">
        <v>51</v>
      </c>
      <c r="J44" s="98">
        <v>196</v>
      </c>
      <c r="K44" s="99">
        <v>-215.4</v>
      </c>
      <c r="L44" s="90">
        <v>2043</v>
      </c>
      <c r="M44" s="90">
        <v>10987</v>
      </c>
      <c r="N44" s="74" t="s">
        <v>22</v>
      </c>
      <c r="O44" s="91">
        <v>992</v>
      </c>
      <c r="P44" s="74" t="s">
        <v>22</v>
      </c>
      <c r="Q44" s="92">
        <f>SUM(O44/M44)*100</f>
        <v>9.028852279967234</v>
      </c>
    </row>
    <row r="45" spans="1:17" ht="13.5" customHeight="1">
      <c r="A45" s="78"/>
      <c r="B45" s="100" t="s">
        <v>51</v>
      </c>
      <c r="C45" s="101"/>
      <c r="D45" s="95">
        <v>14512</v>
      </c>
      <c r="E45" s="90">
        <v>6927</v>
      </c>
      <c r="F45" s="90">
        <v>7585</v>
      </c>
      <c r="G45" s="96">
        <f t="shared" si="0"/>
        <v>91.32498352010548</v>
      </c>
      <c r="H45" s="83">
        <v>-93.92</v>
      </c>
      <c r="I45" s="97">
        <v>139.41</v>
      </c>
      <c r="J45" s="98">
        <v>104.1</v>
      </c>
      <c r="K45" s="99">
        <v>-116.8</v>
      </c>
      <c r="L45" s="90">
        <v>2958</v>
      </c>
      <c r="M45" s="90">
        <v>16287</v>
      </c>
      <c r="N45" s="74" t="s">
        <v>22</v>
      </c>
      <c r="O45" s="91">
        <v>1775</v>
      </c>
      <c r="P45" s="74" t="s">
        <v>22</v>
      </c>
      <c r="Q45" s="92">
        <f>SUM(O45/M45)*100</f>
        <v>10.89826241787929</v>
      </c>
    </row>
    <row r="46" spans="1:17" ht="13.5" customHeight="1">
      <c r="A46" s="78"/>
      <c r="B46" s="100" t="s">
        <v>52</v>
      </c>
      <c r="C46" s="101"/>
      <c r="D46" s="95">
        <v>12595</v>
      </c>
      <c r="E46" s="90">
        <v>6145</v>
      </c>
      <c r="F46" s="90">
        <v>6450</v>
      </c>
      <c r="G46" s="96">
        <f t="shared" si="0"/>
        <v>95.27131782945737</v>
      </c>
      <c r="H46" s="83">
        <v>-99.5</v>
      </c>
      <c r="I46" s="97">
        <v>127.93</v>
      </c>
      <c r="J46" s="98">
        <v>98.5</v>
      </c>
      <c r="K46" s="99">
        <v>-99.1</v>
      </c>
      <c r="L46" s="90">
        <v>2993</v>
      </c>
      <c r="M46" s="90">
        <v>12682</v>
      </c>
      <c r="N46" s="74" t="s">
        <v>22</v>
      </c>
      <c r="O46" s="91">
        <v>87</v>
      </c>
      <c r="P46" s="74" t="s">
        <v>22</v>
      </c>
      <c r="Q46" s="92">
        <f>SUM(O46/M46)*100</f>
        <v>0.6860116700835831</v>
      </c>
    </row>
    <row r="47" spans="1:17" ht="12" customHeight="1">
      <c r="A47" s="78"/>
      <c r="B47" s="102"/>
      <c r="C47" s="102"/>
      <c r="D47" s="95"/>
      <c r="E47" s="90"/>
      <c r="F47" s="90"/>
      <c r="G47" s="96"/>
      <c r="H47" s="83"/>
      <c r="I47" s="97"/>
      <c r="J47" s="98"/>
      <c r="K47" s="99"/>
      <c r="L47" s="90"/>
      <c r="M47" s="90"/>
      <c r="N47" s="90"/>
      <c r="O47" s="91"/>
      <c r="P47" s="91"/>
      <c r="Q47" s="92"/>
    </row>
    <row r="48" spans="1:17" ht="13.5" customHeight="1">
      <c r="A48" s="89" t="s">
        <v>53</v>
      </c>
      <c r="B48" s="89"/>
      <c r="C48" s="79"/>
      <c r="D48" s="80">
        <f>SUM(D49)</f>
        <v>24320</v>
      </c>
      <c r="E48" s="81">
        <f>SUM(E49)</f>
        <v>11705</v>
      </c>
      <c r="F48" s="81">
        <f aca="true" t="shared" si="3" ref="F48:Q48">SUM(F49)</f>
        <v>12615</v>
      </c>
      <c r="G48" s="103">
        <f t="shared" si="3"/>
        <v>92.78636543797067</v>
      </c>
      <c r="H48" s="104">
        <f t="shared" si="3"/>
        <v>-95.87</v>
      </c>
      <c r="I48" s="103">
        <f t="shared" si="3"/>
        <v>49.49</v>
      </c>
      <c r="J48" s="103">
        <f t="shared" si="3"/>
        <v>491.4</v>
      </c>
      <c r="K48" s="104">
        <f t="shared" si="3"/>
        <v>-522.1</v>
      </c>
      <c r="L48" s="105">
        <f t="shared" si="3"/>
        <v>5652</v>
      </c>
      <c r="M48" s="105">
        <f t="shared" si="3"/>
        <v>25841</v>
      </c>
      <c r="N48" s="74" t="s">
        <v>22</v>
      </c>
      <c r="O48" s="105">
        <v>1521</v>
      </c>
      <c r="P48" s="74" t="s">
        <v>22</v>
      </c>
      <c r="Q48" s="106">
        <f t="shared" si="3"/>
        <v>5.8859951240277075</v>
      </c>
    </row>
    <row r="49" spans="1:19" ht="13.5" customHeight="1">
      <c r="A49" s="79"/>
      <c r="B49" s="100" t="s">
        <v>54</v>
      </c>
      <c r="C49" s="100"/>
      <c r="D49" s="95">
        <v>24320</v>
      </c>
      <c r="E49" s="90">
        <v>11705</v>
      </c>
      <c r="F49" s="90">
        <v>12615</v>
      </c>
      <c r="G49" s="96">
        <f>SUM(E49/F49)*100</f>
        <v>92.78636543797067</v>
      </c>
      <c r="H49" s="83">
        <v>-95.87</v>
      </c>
      <c r="I49" s="97">
        <v>49.49</v>
      </c>
      <c r="J49" s="98">
        <v>491.4</v>
      </c>
      <c r="K49" s="99">
        <v>-522.1</v>
      </c>
      <c r="L49" s="90">
        <v>5652</v>
      </c>
      <c r="M49" s="90">
        <v>25841</v>
      </c>
      <c r="N49" s="74" t="s">
        <v>22</v>
      </c>
      <c r="O49" s="91">
        <v>1521</v>
      </c>
      <c r="P49" s="74" t="s">
        <v>22</v>
      </c>
      <c r="Q49" s="92">
        <f>SUM(O49/M49)*100</f>
        <v>5.8859951240277075</v>
      </c>
      <c r="R49" s="107"/>
      <c r="S49" s="107"/>
    </row>
    <row r="50" spans="1:17" ht="13.5" customHeight="1">
      <c r="A50" s="108"/>
      <c r="B50" s="109"/>
      <c r="C50" s="110"/>
      <c r="D50" s="111"/>
      <c r="E50" s="112"/>
      <c r="F50" s="112"/>
      <c r="G50" s="113"/>
      <c r="H50" s="114"/>
      <c r="I50" s="115"/>
      <c r="J50" s="116"/>
      <c r="K50" s="117"/>
      <c r="L50" s="112"/>
      <c r="M50" s="112"/>
      <c r="N50" s="112"/>
      <c r="O50" s="118"/>
      <c r="P50" s="118"/>
      <c r="Q50" s="119"/>
    </row>
    <row r="51" spans="1:17" ht="13.5" customHeight="1">
      <c r="A51" s="78"/>
      <c r="B51" s="120" t="s">
        <v>55</v>
      </c>
      <c r="C51" s="102"/>
      <c r="D51" s="90"/>
      <c r="E51" s="90"/>
      <c r="F51" s="90"/>
      <c r="G51" s="96"/>
      <c r="H51" s="83"/>
      <c r="I51" s="97"/>
      <c r="J51" s="98"/>
      <c r="K51" s="99"/>
      <c r="L51" s="90"/>
      <c r="M51" s="90"/>
      <c r="N51" s="90"/>
      <c r="O51" s="91"/>
      <c r="P51" s="91"/>
      <c r="Q51" s="92"/>
    </row>
    <row r="52" spans="1:17" ht="13.5" customHeight="1">
      <c r="A52" s="78"/>
      <c r="B52" s="102"/>
      <c r="C52" s="102"/>
      <c r="D52" s="90"/>
      <c r="E52" s="90"/>
      <c r="F52" s="90"/>
      <c r="G52" s="96"/>
      <c r="H52" s="83"/>
      <c r="I52" s="97"/>
      <c r="J52" s="98"/>
      <c r="K52" s="99"/>
      <c r="L52" s="90"/>
      <c r="M52" s="90"/>
      <c r="N52" s="90"/>
      <c r="O52" s="91"/>
      <c r="P52" s="91"/>
      <c r="Q52" s="92"/>
    </row>
    <row r="53" spans="1:17" ht="13.5" customHeight="1">
      <c r="A53" s="78"/>
      <c r="B53" s="102"/>
      <c r="C53" s="102"/>
      <c r="D53" s="90"/>
      <c r="E53" s="90"/>
      <c r="F53" s="90"/>
      <c r="G53" s="96"/>
      <c r="H53" s="83"/>
      <c r="I53" s="97"/>
      <c r="J53" s="98"/>
      <c r="K53" s="99"/>
      <c r="L53" s="90"/>
      <c r="M53" s="90"/>
      <c r="N53" s="90"/>
      <c r="O53" s="91"/>
      <c r="P53" s="91"/>
      <c r="Q53" s="92"/>
    </row>
    <row r="54" spans="1:17" ht="17.25">
      <c r="A54" s="1" t="s">
        <v>56</v>
      </c>
      <c r="B54" s="1"/>
      <c r="C54" s="1"/>
      <c r="D54" s="1"/>
      <c r="E54" s="1"/>
      <c r="F54" s="1"/>
      <c r="G54" s="2"/>
      <c r="H54" s="3"/>
      <c r="I54" s="1"/>
      <c r="J54" s="1"/>
      <c r="K54" s="1"/>
      <c r="L54" s="1"/>
      <c r="M54" s="121"/>
      <c r="N54" s="121"/>
      <c r="O54" s="4"/>
      <c r="P54" s="4"/>
      <c r="Q54" s="5"/>
    </row>
    <row r="55" spans="2:17" ht="13.5" customHeight="1" thickBot="1">
      <c r="B55" s="8"/>
      <c r="C55" s="8"/>
      <c r="D55" s="9"/>
      <c r="E55" s="9"/>
      <c r="F55" s="9"/>
      <c r="G55" s="10"/>
      <c r="H55" s="11"/>
      <c r="I55" s="9"/>
      <c r="J55" s="9"/>
      <c r="K55" s="9"/>
      <c r="L55" s="9"/>
      <c r="M55" s="9"/>
      <c r="N55" s="9"/>
      <c r="O55" s="9"/>
      <c r="P55" s="9"/>
      <c r="Q55" s="12" t="s">
        <v>1</v>
      </c>
    </row>
    <row r="56" spans="1:17" ht="13.5" customHeight="1" thickTop="1">
      <c r="A56" s="13"/>
      <c r="B56" s="13"/>
      <c r="C56" s="14"/>
      <c r="D56" s="15" t="s">
        <v>2</v>
      </c>
      <c r="E56" s="16"/>
      <c r="F56" s="17"/>
      <c r="G56" s="18" t="s">
        <v>3</v>
      </c>
      <c r="H56" s="19"/>
      <c r="I56" s="20" t="s">
        <v>4</v>
      </c>
      <c r="J56" s="21" t="s">
        <v>5</v>
      </c>
      <c r="K56" s="22"/>
      <c r="L56" s="20" t="s">
        <v>6</v>
      </c>
      <c r="M56" s="21" t="s">
        <v>7</v>
      </c>
      <c r="N56" s="23"/>
      <c r="O56" s="23"/>
      <c r="P56" s="23"/>
      <c r="Q56" s="23"/>
    </row>
    <row r="57" spans="1:17" ht="13.5" customHeight="1">
      <c r="A57" s="24" t="s">
        <v>8</v>
      </c>
      <c r="B57" s="24"/>
      <c r="C57" s="25"/>
      <c r="D57" s="26"/>
      <c r="E57" s="27"/>
      <c r="F57" s="28"/>
      <c r="G57" s="29"/>
      <c r="H57" s="30"/>
      <c r="I57" s="31"/>
      <c r="J57" s="32"/>
      <c r="K57" s="33"/>
      <c r="L57" s="31"/>
      <c r="M57" s="32"/>
      <c r="N57" s="34"/>
      <c r="O57" s="34"/>
      <c r="P57" s="34"/>
      <c r="Q57" s="34"/>
    </row>
    <row r="58" spans="1:17" ht="13.5" customHeight="1">
      <c r="A58" s="24"/>
      <c r="B58" s="24"/>
      <c r="C58" s="25"/>
      <c r="D58" s="36" t="s">
        <v>9</v>
      </c>
      <c r="E58" s="37" t="s">
        <v>10</v>
      </c>
      <c r="F58" s="37" t="s">
        <v>11</v>
      </c>
      <c r="G58" s="38" t="s">
        <v>12</v>
      </c>
      <c r="H58" s="39" t="s">
        <v>13</v>
      </c>
      <c r="I58" s="31"/>
      <c r="J58" s="40" t="s">
        <v>14</v>
      </c>
      <c r="K58" s="41" t="s">
        <v>13</v>
      </c>
      <c r="L58" s="31" t="s">
        <v>57</v>
      </c>
      <c r="M58" s="37" t="s">
        <v>58</v>
      </c>
      <c r="N58" s="42" t="s">
        <v>17</v>
      </c>
      <c r="O58" s="36"/>
      <c r="P58" s="42" t="s">
        <v>18</v>
      </c>
      <c r="Q58" s="43"/>
    </row>
    <row r="59" spans="1:17" ht="13.5" customHeight="1">
      <c r="A59" s="44"/>
      <c r="B59" s="44"/>
      <c r="C59" s="45"/>
      <c r="D59" s="46"/>
      <c r="E59" s="47"/>
      <c r="F59" s="47"/>
      <c r="G59" s="48"/>
      <c r="H59" s="49"/>
      <c r="I59" s="50" t="s">
        <v>19</v>
      </c>
      <c r="J59" s="51"/>
      <c r="K59" s="52"/>
      <c r="L59" s="53"/>
      <c r="M59" s="47"/>
      <c r="N59" s="26"/>
      <c r="O59" s="28"/>
      <c r="P59" s="26"/>
      <c r="Q59" s="27"/>
    </row>
    <row r="60" spans="1:17" ht="13.5" customHeight="1">
      <c r="A60" s="122"/>
      <c r="B60" s="122"/>
      <c r="C60" s="122"/>
      <c r="D60" s="123"/>
      <c r="E60" s="124"/>
      <c r="F60" s="124"/>
      <c r="G60" s="58"/>
      <c r="H60" s="59"/>
      <c r="I60" s="60"/>
      <c r="J60" s="125"/>
      <c r="K60" s="57"/>
      <c r="L60" s="125"/>
      <c r="M60" s="126"/>
      <c r="N60" s="126"/>
      <c r="O60" s="126"/>
      <c r="P60" s="126"/>
      <c r="Q60" s="126"/>
    </row>
    <row r="61" spans="1:17" ht="12.75" customHeight="1">
      <c r="A61" s="93" t="s">
        <v>59</v>
      </c>
      <c r="B61" s="93"/>
      <c r="C61" s="127"/>
      <c r="D61" s="80">
        <f>SUM(D63:D73)</f>
        <v>53901</v>
      </c>
      <c r="E61" s="81">
        <f>SUM(E63:E73)</f>
        <v>25496</v>
      </c>
      <c r="F61" s="81">
        <f>SUM(F63:F73)</f>
        <v>28405</v>
      </c>
      <c r="G61" s="82">
        <f t="shared" si="0"/>
        <v>89.75884527371942</v>
      </c>
      <c r="H61" s="83">
        <v>-95.23</v>
      </c>
      <c r="I61" s="84">
        <v>707.15</v>
      </c>
      <c r="J61" s="85">
        <v>76.2</v>
      </c>
      <c r="K61" s="86">
        <v>-88.9</v>
      </c>
      <c r="L61" s="90">
        <v>12316</v>
      </c>
      <c r="M61" s="90"/>
      <c r="N61" s="74" t="s">
        <v>22</v>
      </c>
      <c r="O61" s="91">
        <v>8992</v>
      </c>
      <c r="P61" s="74" t="s">
        <v>22</v>
      </c>
      <c r="Q61" s="92">
        <v>14.3</v>
      </c>
    </row>
    <row r="62" spans="1:17" ht="12.75" customHeight="1">
      <c r="A62" s="127"/>
      <c r="B62" s="127"/>
      <c r="C62" s="127"/>
      <c r="D62" s="80"/>
      <c r="E62" s="81"/>
      <c r="F62" s="81"/>
      <c r="G62" s="82"/>
      <c r="H62" s="83"/>
      <c r="I62" s="84"/>
      <c r="J62" s="85"/>
      <c r="K62" s="86"/>
      <c r="L62" s="90"/>
      <c r="M62" s="90"/>
      <c r="N62" s="90"/>
      <c r="O62" s="91"/>
      <c r="P62" s="91"/>
      <c r="Q62" s="92"/>
    </row>
    <row r="63" spans="1:17" ht="12.75" customHeight="1">
      <c r="A63" s="128"/>
      <c r="B63" s="129" t="s">
        <v>60</v>
      </c>
      <c r="C63" s="130"/>
      <c r="D63" s="95">
        <v>5006</v>
      </c>
      <c r="E63" s="90">
        <v>2230</v>
      </c>
      <c r="F63" s="90">
        <v>2776</v>
      </c>
      <c r="G63" s="96">
        <f t="shared" si="0"/>
        <v>80.3314121037464</v>
      </c>
      <c r="H63" s="83">
        <v>-86.83</v>
      </c>
      <c r="I63" s="97">
        <v>15.77</v>
      </c>
      <c r="J63" s="98">
        <v>317.4</v>
      </c>
      <c r="K63" s="99">
        <v>-408.5</v>
      </c>
      <c r="L63" s="90">
        <v>1160</v>
      </c>
      <c r="M63" s="90">
        <v>6442</v>
      </c>
      <c r="N63" s="74" t="s">
        <v>22</v>
      </c>
      <c r="O63" s="91">
        <v>1436</v>
      </c>
      <c r="P63" s="74" t="s">
        <v>22</v>
      </c>
      <c r="Q63" s="92">
        <f>SUM(O63/M63)*100</f>
        <v>22.291213908723996</v>
      </c>
    </row>
    <row r="64" spans="1:17" ht="12.75" customHeight="1">
      <c r="A64" s="128"/>
      <c r="B64" s="129" t="s">
        <v>61</v>
      </c>
      <c r="C64" s="130"/>
      <c r="D64" s="95">
        <v>7388</v>
      </c>
      <c r="E64" s="90">
        <v>3544</v>
      </c>
      <c r="F64" s="90">
        <v>3844</v>
      </c>
      <c r="G64" s="96">
        <f t="shared" si="0"/>
        <v>92.19562955254943</v>
      </c>
      <c r="H64" s="83">
        <v>-93.07</v>
      </c>
      <c r="I64" s="97">
        <v>83.36</v>
      </c>
      <c r="J64" s="98">
        <v>88.6</v>
      </c>
      <c r="K64" s="99">
        <v>-98.3</v>
      </c>
      <c r="L64" s="90">
        <v>1658</v>
      </c>
      <c r="M64" s="90">
        <v>8194</v>
      </c>
      <c r="N64" s="74" t="s">
        <v>22</v>
      </c>
      <c r="O64" s="91">
        <v>806</v>
      </c>
      <c r="P64" s="74" t="s">
        <v>22</v>
      </c>
      <c r="Q64" s="92">
        <f>SUM(O64/M64)*100</f>
        <v>9.836465706614597</v>
      </c>
    </row>
    <row r="65" spans="1:17" ht="12.75" customHeight="1">
      <c r="A65" s="128"/>
      <c r="B65" s="131"/>
      <c r="C65" s="132"/>
      <c r="D65" s="95"/>
      <c r="E65" s="90"/>
      <c r="F65" s="90"/>
      <c r="G65" s="96"/>
      <c r="H65" s="83"/>
      <c r="I65" s="97"/>
      <c r="J65" s="98"/>
      <c r="K65" s="99"/>
      <c r="L65" s="90"/>
      <c r="M65" s="90"/>
      <c r="N65" s="90"/>
      <c r="O65" s="91"/>
      <c r="P65" s="91"/>
      <c r="Q65" s="92"/>
    </row>
    <row r="66" spans="1:17" ht="12.75" customHeight="1">
      <c r="A66" s="128"/>
      <c r="B66" s="129" t="s">
        <v>62</v>
      </c>
      <c r="C66" s="130"/>
      <c r="D66" s="95">
        <v>3755</v>
      </c>
      <c r="E66" s="90">
        <v>1824</v>
      </c>
      <c r="F66" s="90">
        <v>1931</v>
      </c>
      <c r="G66" s="96">
        <f t="shared" si="0"/>
        <v>94.45882962195753</v>
      </c>
      <c r="H66" s="83">
        <v>-100.69</v>
      </c>
      <c r="I66" s="97">
        <v>123.41</v>
      </c>
      <c r="J66" s="98">
        <v>30.4</v>
      </c>
      <c r="K66" s="99">
        <v>-37.9</v>
      </c>
      <c r="L66" s="81">
        <v>849</v>
      </c>
      <c r="M66" s="81">
        <v>4676</v>
      </c>
      <c r="N66" s="74" t="s">
        <v>22</v>
      </c>
      <c r="O66" s="87">
        <v>921</v>
      </c>
      <c r="P66" s="74" t="s">
        <v>22</v>
      </c>
      <c r="Q66" s="88">
        <f>SUM(O66/M66)*100</f>
        <v>19.696321642429425</v>
      </c>
    </row>
    <row r="67" spans="1:17" ht="12.75" customHeight="1">
      <c r="A67" s="133"/>
      <c r="B67" s="129" t="s">
        <v>63</v>
      </c>
      <c r="C67" s="130"/>
      <c r="D67" s="95">
        <v>8089</v>
      </c>
      <c r="E67" s="90">
        <v>4056</v>
      </c>
      <c r="F67" s="90">
        <v>4033</v>
      </c>
      <c r="G67" s="96">
        <f t="shared" si="0"/>
        <v>100.57029506570791</v>
      </c>
      <c r="H67" s="83">
        <v>-106.38</v>
      </c>
      <c r="I67" s="97">
        <v>266.44</v>
      </c>
      <c r="J67" s="98">
        <v>30.4</v>
      </c>
      <c r="K67" s="99">
        <v>-36.3</v>
      </c>
      <c r="L67" s="90">
        <v>1877</v>
      </c>
      <c r="M67" s="90">
        <v>9671</v>
      </c>
      <c r="N67" s="74" t="s">
        <v>22</v>
      </c>
      <c r="O67" s="91">
        <v>1582</v>
      </c>
      <c r="P67" s="74" t="s">
        <v>22</v>
      </c>
      <c r="Q67" s="92">
        <f>SUM(O67/M67)*100</f>
        <v>16.358184262227276</v>
      </c>
    </row>
    <row r="68" spans="1:17" ht="12.75" customHeight="1">
      <c r="A68" s="133"/>
      <c r="B68" s="131"/>
      <c r="C68" s="132"/>
      <c r="D68" s="95"/>
      <c r="E68" s="90"/>
      <c r="F68" s="90"/>
      <c r="G68" s="96" t="s">
        <v>64</v>
      </c>
      <c r="H68" s="83"/>
      <c r="I68" s="97"/>
      <c r="J68" s="98"/>
      <c r="K68" s="99"/>
      <c r="L68" s="90"/>
      <c r="M68" s="90"/>
      <c r="N68" s="90"/>
      <c r="O68" s="91" t="s">
        <v>64</v>
      </c>
      <c r="P68" s="91"/>
      <c r="Q68" s="92"/>
    </row>
    <row r="69" spans="1:17" ht="12.75" customHeight="1">
      <c r="A69" s="133"/>
      <c r="B69" s="129" t="s">
        <v>65</v>
      </c>
      <c r="C69" s="130"/>
      <c r="D69" s="95">
        <v>4412</v>
      </c>
      <c r="E69" s="90">
        <v>2149</v>
      </c>
      <c r="F69" s="90">
        <v>2263</v>
      </c>
      <c r="G69" s="96">
        <f t="shared" si="0"/>
        <v>94.96243923994697</v>
      </c>
      <c r="H69" s="83">
        <v>-97.36</v>
      </c>
      <c r="I69" s="97">
        <v>81.45</v>
      </c>
      <c r="J69" s="98">
        <v>54.2</v>
      </c>
      <c r="K69" s="99">
        <v>-62.4</v>
      </c>
      <c r="L69" s="90">
        <v>1003</v>
      </c>
      <c r="M69" s="90">
        <v>5080</v>
      </c>
      <c r="N69" s="74" t="s">
        <v>22</v>
      </c>
      <c r="O69" s="91">
        <v>668</v>
      </c>
      <c r="P69" s="74" t="s">
        <v>22</v>
      </c>
      <c r="Q69" s="92">
        <f>SUM(O69/M69)*100</f>
        <v>13.149606299212598</v>
      </c>
    </row>
    <row r="70" spans="1:17" ht="12.75" customHeight="1">
      <c r="A70" s="133"/>
      <c r="B70" s="129" t="s">
        <v>66</v>
      </c>
      <c r="C70" s="130"/>
      <c r="D70" s="95">
        <v>7023</v>
      </c>
      <c r="E70" s="90">
        <v>3340</v>
      </c>
      <c r="F70" s="90">
        <v>3683</v>
      </c>
      <c r="G70" s="96">
        <f t="shared" si="0"/>
        <v>90.68693999456966</v>
      </c>
      <c r="H70" s="83">
        <v>-96.91</v>
      </c>
      <c r="I70" s="97">
        <v>20.12</v>
      </c>
      <c r="J70" s="98">
        <v>349.1</v>
      </c>
      <c r="K70" s="99">
        <v>-415.4</v>
      </c>
      <c r="L70" s="90">
        <v>1609</v>
      </c>
      <c r="M70" s="90">
        <v>8357</v>
      </c>
      <c r="N70" s="74" t="s">
        <v>22</v>
      </c>
      <c r="O70" s="91">
        <v>1334</v>
      </c>
      <c r="P70" s="74" t="s">
        <v>22</v>
      </c>
      <c r="Q70" s="92">
        <f>SUM(O70/M70)*100</f>
        <v>15.96266602847912</v>
      </c>
    </row>
    <row r="71" spans="1:17" ht="12.75" customHeight="1">
      <c r="A71" s="133"/>
      <c r="B71" s="131"/>
      <c r="C71" s="131"/>
      <c r="D71" s="95"/>
      <c r="E71" s="90"/>
      <c r="F71" s="90"/>
      <c r="G71" s="96" t="s">
        <v>64</v>
      </c>
      <c r="H71" s="83"/>
      <c r="I71" s="97"/>
      <c r="J71" s="98"/>
      <c r="K71" s="99"/>
      <c r="L71" s="134"/>
      <c r="M71" s="134"/>
      <c r="N71" s="134"/>
      <c r="O71" s="135" t="s">
        <v>64</v>
      </c>
      <c r="P71" s="135"/>
      <c r="Q71" s="136"/>
    </row>
    <row r="72" spans="1:17" ht="12.75" customHeight="1">
      <c r="A72" s="133"/>
      <c r="B72" s="129" t="s">
        <v>67</v>
      </c>
      <c r="C72" s="130"/>
      <c r="D72" s="95">
        <v>3786</v>
      </c>
      <c r="E72" s="90">
        <v>1723</v>
      </c>
      <c r="F72" s="90">
        <v>2063</v>
      </c>
      <c r="G72" s="96">
        <f t="shared" si="0"/>
        <v>83.51914687348521</v>
      </c>
      <c r="H72" s="83">
        <v>-91.03</v>
      </c>
      <c r="I72" s="97">
        <v>25.3</v>
      </c>
      <c r="J72" s="98">
        <v>149.6</v>
      </c>
      <c r="K72" s="99">
        <v>-175.9</v>
      </c>
      <c r="L72" s="134">
        <v>912</v>
      </c>
      <c r="M72" s="134">
        <v>4451</v>
      </c>
      <c r="N72" s="74" t="s">
        <v>22</v>
      </c>
      <c r="O72" s="135">
        <v>665</v>
      </c>
      <c r="P72" s="74" t="s">
        <v>22</v>
      </c>
      <c r="Q72" s="136">
        <f>SUM(O72/M72)*100</f>
        <v>14.940462817344416</v>
      </c>
    </row>
    <row r="73" spans="1:17" ht="12.75" customHeight="1">
      <c r="A73" s="133"/>
      <c r="B73" s="129" t="s">
        <v>68</v>
      </c>
      <c r="C73" s="130"/>
      <c r="D73" s="95">
        <v>14442</v>
      </c>
      <c r="E73" s="90">
        <v>6630</v>
      </c>
      <c r="F73" s="90">
        <v>7812</v>
      </c>
      <c r="G73" s="96">
        <f t="shared" si="0"/>
        <v>84.86943164362519</v>
      </c>
      <c r="H73" s="83">
        <v>-91.07</v>
      </c>
      <c r="I73" s="97">
        <v>91.57</v>
      </c>
      <c r="J73" s="98">
        <v>157.7</v>
      </c>
      <c r="K73" s="99">
        <v>-175</v>
      </c>
      <c r="L73" s="134">
        <v>3248</v>
      </c>
      <c r="M73" s="134">
        <v>16022</v>
      </c>
      <c r="N73" s="74" t="s">
        <v>22</v>
      </c>
      <c r="O73" s="135">
        <v>1580</v>
      </c>
      <c r="P73" s="74" t="s">
        <v>22</v>
      </c>
      <c r="Q73" s="136">
        <f>SUM(O73/M73)*100</f>
        <v>9.861440519285981</v>
      </c>
    </row>
    <row r="74" spans="1:17" ht="12.75" customHeight="1">
      <c r="A74" s="133"/>
      <c r="B74" s="131"/>
      <c r="C74" s="131"/>
      <c r="D74" s="95"/>
      <c r="E74" s="90"/>
      <c r="F74" s="90"/>
      <c r="G74" s="96" t="s">
        <v>64</v>
      </c>
      <c r="H74" s="83"/>
      <c r="I74" s="97"/>
      <c r="J74" s="98"/>
      <c r="K74" s="99"/>
      <c r="L74" s="134"/>
      <c r="M74" s="134"/>
      <c r="N74" s="134"/>
      <c r="O74" s="135"/>
      <c r="P74" s="135"/>
      <c r="Q74" s="136"/>
    </row>
    <row r="75" spans="1:17" ht="12.75" customHeight="1">
      <c r="A75" s="93" t="s">
        <v>69</v>
      </c>
      <c r="B75" s="93"/>
      <c r="C75" s="127"/>
      <c r="D75" s="80">
        <f>SUM(D77:D87)</f>
        <v>79893</v>
      </c>
      <c r="E75" s="81">
        <f>SUM(E77:E87)</f>
        <v>38177</v>
      </c>
      <c r="F75" s="81">
        <f>SUM(F77:F87)</f>
        <v>41716</v>
      </c>
      <c r="G75" s="82">
        <f t="shared" si="0"/>
        <v>91.51644452967686</v>
      </c>
      <c r="H75" s="83">
        <v>-94.63</v>
      </c>
      <c r="I75" s="84">
        <v>743.18</v>
      </c>
      <c r="J75" s="85">
        <v>107.5</v>
      </c>
      <c r="K75" s="86">
        <v>-122</v>
      </c>
      <c r="L75" s="137">
        <f>SUM(L77:L87)</f>
        <v>17713</v>
      </c>
      <c r="M75" s="137">
        <v>90784</v>
      </c>
      <c r="N75" s="74" t="s">
        <v>22</v>
      </c>
      <c r="O75" s="138">
        <v>10826</v>
      </c>
      <c r="P75" s="74" t="s">
        <v>22</v>
      </c>
      <c r="Q75" s="139">
        <f>SUM(O75/M75)*100</f>
        <v>11.925008812125485</v>
      </c>
    </row>
    <row r="76" spans="1:17" ht="12.75" customHeight="1">
      <c r="A76" s="133"/>
      <c r="B76" s="127"/>
      <c r="C76" s="127"/>
      <c r="D76" s="80"/>
      <c r="E76" s="81"/>
      <c r="F76" s="81"/>
      <c r="G76" s="82" t="s">
        <v>64</v>
      </c>
      <c r="H76" s="83"/>
      <c r="I76" s="84" t="s">
        <v>70</v>
      </c>
      <c r="J76" s="85"/>
      <c r="K76" s="86"/>
      <c r="L76" s="134"/>
      <c r="M76" s="134"/>
      <c r="N76" s="134"/>
      <c r="O76" s="135"/>
      <c r="P76" s="135"/>
      <c r="Q76" s="136"/>
    </row>
    <row r="77" spans="1:17" ht="12.75" customHeight="1">
      <c r="A77" s="133"/>
      <c r="B77" s="129" t="s">
        <v>71</v>
      </c>
      <c r="C77" s="130"/>
      <c r="D77" s="95">
        <v>13950</v>
      </c>
      <c r="E77" s="90">
        <v>6669</v>
      </c>
      <c r="F77" s="90">
        <v>7281</v>
      </c>
      <c r="G77" s="96">
        <f t="shared" si="0"/>
        <v>91.59456118665018</v>
      </c>
      <c r="H77" s="83">
        <v>-93.67</v>
      </c>
      <c r="I77" s="97">
        <v>138.78</v>
      </c>
      <c r="J77" s="98">
        <v>100.5</v>
      </c>
      <c r="K77" s="99">
        <v>-114.7</v>
      </c>
      <c r="L77" s="134">
        <v>2899</v>
      </c>
      <c r="M77" s="134">
        <v>15916</v>
      </c>
      <c r="N77" s="74" t="s">
        <v>22</v>
      </c>
      <c r="O77" s="135">
        <v>1966</v>
      </c>
      <c r="P77" s="74" t="s">
        <v>22</v>
      </c>
      <c r="Q77" s="136">
        <f>SUM(O77/M77)*100</f>
        <v>12.352349836642372</v>
      </c>
    </row>
    <row r="78" spans="1:17" ht="12.75" customHeight="1">
      <c r="A78" s="133"/>
      <c r="B78" s="129" t="s">
        <v>72</v>
      </c>
      <c r="C78" s="130"/>
      <c r="D78" s="95">
        <v>20753</v>
      </c>
      <c r="E78" s="90">
        <v>9920</v>
      </c>
      <c r="F78" s="90">
        <v>10833</v>
      </c>
      <c r="G78" s="96">
        <f t="shared" si="0"/>
        <v>91.57204837071909</v>
      </c>
      <c r="H78" s="83">
        <v>-97.31</v>
      </c>
      <c r="I78" s="97">
        <v>161.52</v>
      </c>
      <c r="J78" s="98">
        <v>128.5</v>
      </c>
      <c r="K78" s="99">
        <v>-140.3</v>
      </c>
      <c r="L78" s="134">
        <v>4750</v>
      </c>
      <c r="M78" s="134">
        <v>22656</v>
      </c>
      <c r="N78" s="74" t="s">
        <v>22</v>
      </c>
      <c r="O78" s="135">
        <v>1903</v>
      </c>
      <c r="P78" s="74" t="s">
        <v>22</v>
      </c>
      <c r="Q78" s="136">
        <f>SUM(O78/M78)*100</f>
        <v>8.399540960451978</v>
      </c>
    </row>
    <row r="79" spans="1:17" ht="12.75" customHeight="1">
      <c r="A79" s="133"/>
      <c r="B79" s="131"/>
      <c r="C79" s="131"/>
      <c r="D79" s="95"/>
      <c r="E79" s="90" t="s">
        <v>64</v>
      </c>
      <c r="F79" s="90"/>
      <c r="G79" s="96" t="s">
        <v>64</v>
      </c>
      <c r="H79" s="83"/>
      <c r="I79" s="97"/>
      <c r="J79" s="98"/>
      <c r="K79" s="99"/>
      <c r="L79" s="134"/>
      <c r="M79" s="134"/>
      <c r="N79" s="134"/>
      <c r="O79" s="135" t="s">
        <v>64</v>
      </c>
      <c r="P79" s="135"/>
      <c r="Q79" s="136"/>
    </row>
    <row r="80" spans="1:17" ht="12.75" customHeight="1">
      <c r="A80" s="133"/>
      <c r="B80" s="129" t="s">
        <v>73</v>
      </c>
      <c r="C80" s="130"/>
      <c r="D80" s="95">
        <v>4877</v>
      </c>
      <c r="E80" s="90">
        <v>2359</v>
      </c>
      <c r="F80" s="90">
        <v>2518</v>
      </c>
      <c r="G80" s="96">
        <f t="shared" si="0"/>
        <v>93.68546465448769</v>
      </c>
      <c r="H80" s="83">
        <v>-95.27</v>
      </c>
      <c r="I80" s="97">
        <v>47.1</v>
      </c>
      <c r="J80" s="98">
        <v>103.5</v>
      </c>
      <c r="K80" s="99">
        <v>-120.1</v>
      </c>
      <c r="L80" s="134">
        <v>1084</v>
      </c>
      <c r="M80" s="134">
        <v>5657</v>
      </c>
      <c r="N80" s="74" t="s">
        <v>22</v>
      </c>
      <c r="O80" s="135">
        <v>780</v>
      </c>
      <c r="P80" s="74" t="s">
        <v>22</v>
      </c>
      <c r="Q80" s="136">
        <f>SUM(O80/M80)*100</f>
        <v>13.788226975428671</v>
      </c>
    </row>
    <row r="81" spans="1:17" ht="12.75" customHeight="1">
      <c r="A81" s="133"/>
      <c r="B81" s="129" t="s">
        <v>74</v>
      </c>
      <c r="C81" s="130"/>
      <c r="D81" s="95">
        <v>12881</v>
      </c>
      <c r="E81" s="90">
        <v>6211</v>
      </c>
      <c r="F81" s="90">
        <v>6670</v>
      </c>
      <c r="G81" s="96">
        <f t="shared" si="0"/>
        <v>93.1184407796102</v>
      </c>
      <c r="H81" s="83">
        <v>-94.25</v>
      </c>
      <c r="I81" s="97">
        <v>148.19</v>
      </c>
      <c r="J81" s="98">
        <v>86.9</v>
      </c>
      <c r="K81" s="99">
        <v>-98</v>
      </c>
      <c r="L81" s="134">
        <v>2904</v>
      </c>
      <c r="M81" s="134">
        <v>14530</v>
      </c>
      <c r="N81" s="74" t="s">
        <v>22</v>
      </c>
      <c r="O81" s="135">
        <v>1649</v>
      </c>
      <c r="P81" s="74" t="s">
        <v>22</v>
      </c>
      <c r="Q81" s="136">
        <f>SUM(O81/M81)*100</f>
        <v>11.348933241569167</v>
      </c>
    </row>
    <row r="82" spans="1:17" ht="12.75" customHeight="1">
      <c r="A82" s="133"/>
      <c r="B82" s="131"/>
      <c r="C82" s="131"/>
      <c r="D82" s="95"/>
      <c r="E82" s="90"/>
      <c r="F82" s="90"/>
      <c r="G82" s="96" t="s">
        <v>64</v>
      </c>
      <c r="H82" s="83"/>
      <c r="I82" s="97"/>
      <c r="J82" s="98"/>
      <c r="K82" s="99"/>
      <c r="L82" s="134"/>
      <c r="M82" s="134"/>
      <c r="N82" s="134"/>
      <c r="O82" s="135" t="s">
        <v>64</v>
      </c>
      <c r="P82" s="135"/>
      <c r="Q82" s="136"/>
    </row>
    <row r="83" spans="1:17" ht="12.75" customHeight="1">
      <c r="A83" s="133"/>
      <c r="B83" s="129" t="s">
        <v>75</v>
      </c>
      <c r="C83" s="130"/>
      <c r="D83" s="95">
        <v>6601</v>
      </c>
      <c r="E83" s="90">
        <v>3165</v>
      </c>
      <c r="F83" s="90">
        <v>3436</v>
      </c>
      <c r="G83" s="96">
        <f t="shared" si="0"/>
        <v>92.11292200232829</v>
      </c>
      <c r="H83" s="83">
        <v>-93.36</v>
      </c>
      <c r="I83" s="97">
        <v>68.65</v>
      </c>
      <c r="J83" s="98">
        <v>96.2</v>
      </c>
      <c r="K83" s="99">
        <v>-111.5</v>
      </c>
      <c r="L83" s="134">
        <v>1455</v>
      </c>
      <c r="M83" s="134">
        <v>7653</v>
      </c>
      <c r="N83" s="74" t="s">
        <v>22</v>
      </c>
      <c r="O83" s="135">
        <v>1052</v>
      </c>
      <c r="P83" s="74" t="s">
        <v>22</v>
      </c>
      <c r="Q83" s="136">
        <f>SUM(O83/M83)*100</f>
        <v>13.746243303279758</v>
      </c>
    </row>
    <row r="84" spans="1:17" ht="12.75" customHeight="1">
      <c r="A84" s="133"/>
      <c r="B84" s="129" t="s">
        <v>76</v>
      </c>
      <c r="C84" s="130"/>
      <c r="D84" s="95">
        <v>10620</v>
      </c>
      <c r="E84" s="90">
        <v>5053</v>
      </c>
      <c r="F84" s="90">
        <v>5567</v>
      </c>
      <c r="G84" s="96">
        <f t="shared" si="0"/>
        <v>90.76701993892581</v>
      </c>
      <c r="H84" s="83">
        <v>-95.06</v>
      </c>
      <c r="I84" s="97">
        <v>109.36</v>
      </c>
      <c r="J84" s="98">
        <v>97.1</v>
      </c>
      <c r="K84" s="99">
        <v>-111.7</v>
      </c>
      <c r="L84" s="134">
        <v>2305</v>
      </c>
      <c r="M84" s="134">
        <v>12359</v>
      </c>
      <c r="N84" s="74" t="s">
        <v>22</v>
      </c>
      <c r="O84" s="135">
        <v>1739</v>
      </c>
      <c r="P84" s="74" t="s">
        <v>22</v>
      </c>
      <c r="Q84" s="136">
        <f>SUM(O84/M84)*100</f>
        <v>14.070717695606442</v>
      </c>
    </row>
    <row r="85" spans="1:17" ht="12.75" customHeight="1">
      <c r="A85" s="133"/>
      <c r="B85" s="131"/>
      <c r="C85" s="131"/>
      <c r="D85" s="95"/>
      <c r="E85" s="90"/>
      <c r="F85" s="90"/>
      <c r="G85" s="96" t="s">
        <v>64</v>
      </c>
      <c r="H85" s="83"/>
      <c r="I85" s="97"/>
      <c r="J85" s="98"/>
      <c r="K85" s="99"/>
      <c r="L85" s="134"/>
      <c r="M85" s="134"/>
      <c r="N85" s="134"/>
      <c r="O85" s="135" t="s">
        <v>64</v>
      </c>
      <c r="P85" s="135"/>
      <c r="Q85" s="136"/>
    </row>
    <row r="86" spans="1:17" ht="12.75" customHeight="1">
      <c r="A86" s="133"/>
      <c r="B86" s="129" t="s">
        <v>77</v>
      </c>
      <c r="C86" s="130"/>
      <c r="D86" s="95">
        <v>3733</v>
      </c>
      <c r="E86" s="90">
        <v>1731</v>
      </c>
      <c r="F86" s="90">
        <v>2002</v>
      </c>
      <c r="G86" s="96">
        <f t="shared" si="0"/>
        <v>86.46353646353646</v>
      </c>
      <c r="H86" s="83">
        <v>-89.06</v>
      </c>
      <c r="I86" s="97">
        <v>22.01</v>
      </c>
      <c r="J86" s="98">
        <v>169.6</v>
      </c>
      <c r="K86" s="99">
        <v>-202.6</v>
      </c>
      <c r="L86" s="134">
        <v>809</v>
      </c>
      <c r="M86" s="134">
        <v>4460</v>
      </c>
      <c r="N86" s="74" t="s">
        <v>22</v>
      </c>
      <c r="O86" s="135">
        <v>727</v>
      </c>
      <c r="P86" s="74" t="s">
        <v>22</v>
      </c>
      <c r="Q86" s="136">
        <f>SUM(O86/M86)*100</f>
        <v>16.300448430493272</v>
      </c>
    </row>
    <row r="87" spans="1:17" ht="12.75" customHeight="1">
      <c r="A87" s="128"/>
      <c r="B87" s="129" t="s">
        <v>78</v>
      </c>
      <c r="C87" s="130"/>
      <c r="D87" s="95">
        <v>6478</v>
      </c>
      <c r="E87" s="90">
        <v>3069</v>
      </c>
      <c r="F87" s="90">
        <v>3409</v>
      </c>
      <c r="G87" s="96">
        <f t="shared" si="0"/>
        <v>90.02640070401877</v>
      </c>
      <c r="H87" s="83">
        <v>-92.1</v>
      </c>
      <c r="I87" s="97">
        <v>46.57</v>
      </c>
      <c r="J87" s="98">
        <v>139.1</v>
      </c>
      <c r="K87" s="99">
        <v>-160.8</v>
      </c>
      <c r="L87" s="134">
        <v>1507</v>
      </c>
      <c r="M87" s="134">
        <v>7488</v>
      </c>
      <c r="N87" s="74" t="s">
        <v>22</v>
      </c>
      <c r="O87" s="135">
        <v>1010</v>
      </c>
      <c r="P87" s="74" t="s">
        <v>22</v>
      </c>
      <c r="Q87" s="136">
        <f>SUM(O87/M87)*100</f>
        <v>13.488247863247862</v>
      </c>
    </row>
    <row r="88" spans="1:17" ht="12.75" customHeight="1">
      <c r="A88" s="133"/>
      <c r="B88" s="131"/>
      <c r="C88" s="131"/>
      <c r="D88" s="95"/>
      <c r="E88" s="90"/>
      <c r="F88" s="90"/>
      <c r="G88" s="96" t="s">
        <v>64</v>
      </c>
      <c r="H88" s="83"/>
      <c r="I88" s="97"/>
      <c r="J88" s="98"/>
      <c r="K88" s="99"/>
      <c r="L88" s="134"/>
      <c r="M88" s="134"/>
      <c r="N88" s="134"/>
      <c r="O88" s="135"/>
      <c r="P88" s="135"/>
      <c r="Q88" s="136"/>
    </row>
    <row r="89" spans="1:17" ht="12.75" customHeight="1">
      <c r="A89" s="93" t="s">
        <v>79</v>
      </c>
      <c r="B89" s="93"/>
      <c r="C89" s="127"/>
      <c r="D89" s="80">
        <f>SUM(D91:D93)</f>
        <v>18442</v>
      </c>
      <c r="E89" s="81">
        <f>SUM(E91:E93)</f>
        <v>8848</v>
      </c>
      <c r="F89" s="81">
        <f>SUM(F91:F93)</f>
        <v>9594</v>
      </c>
      <c r="G89" s="82">
        <f aca="true" t="shared" si="4" ref="G89:G126">SUM(E89/F89)*100</f>
        <v>92.2243068584532</v>
      </c>
      <c r="H89" s="83">
        <v>-93.01</v>
      </c>
      <c r="I89" s="84">
        <f>SUM(I91:I93)</f>
        <v>276.62</v>
      </c>
      <c r="J89" s="85">
        <v>66.7</v>
      </c>
      <c r="K89" s="86">
        <v>-79.5</v>
      </c>
      <c r="L89" s="134">
        <f>SUM(L91:L93)</f>
        <v>4108</v>
      </c>
      <c r="M89" s="134">
        <f>SUM(M91:M93)</f>
        <v>21978</v>
      </c>
      <c r="N89" s="74" t="s">
        <v>22</v>
      </c>
      <c r="O89" s="135">
        <v>3536</v>
      </c>
      <c r="P89" s="74" t="s">
        <v>22</v>
      </c>
      <c r="Q89" s="136">
        <f aca="true" t="shared" si="5" ref="Q89:Q126">SUM(O89/M89)*100</f>
        <v>16.08881608881609</v>
      </c>
    </row>
    <row r="90" spans="1:17" ht="12.75" customHeight="1">
      <c r="A90" s="133"/>
      <c r="B90" s="127"/>
      <c r="C90" s="127"/>
      <c r="D90" s="80"/>
      <c r="E90" s="81"/>
      <c r="F90" s="81" t="s">
        <v>64</v>
      </c>
      <c r="G90" s="82" t="s">
        <v>64</v>
      </c>
      <c r="H90" s="83"/>
      <c r="I90" s="84"/>
      <c r="J90" s="85"/>
      <c r="K90" s="86"/>
      <c r="L90" s="134"/>
      <c r="M90" s="134"/>
      <c r="N90" s="134"/>
      <c r="O90" s="135"/>
      <c r="P90" s="135"/>
      <c r="Q90" s="136"/>
    </row>
    <row r="91" spans="1:17" ht="12.75" customHeight="1">
      <c r="A91" s="133"/>
      <c r="B91" s="129" t="s">
        <v>80</v>
      </c>
      <c r="C91" s="130"/>
      <c r="D91" s="95">
        <v>5932</v>
      </c>
      <c r="E91" s="90">
        <v>2873</v>
      </c>
      <c r="F91" s="90">
        <v>3059</v>
      </c>
      <c r="G91" s="96">
        <f t="shared" si="4"/>
        <v>93.91958156260216</v>
      </c>
      <c r="H91" s="83">
        <v>-95.34</v>
      </c>
      <c r="I91" s="97">
        <v>49.74</v>
      </c>
      <c r="J91" s="98">
        <v>119.3</v>
      </c>
      <c r="K91" s="99">
        <v>-138.4</v>
      </c>
      <c r="L91" s="134">
        <v>1275</v>
      </c>
      <c r="M91" s="134">
        <v>6882</v>
      </c>
      <c r="N91" s="74" t="s">
        <v>22</v>
      </c>
      <c r="O91" s="135">
        <v>950</v>
      </c>
      <c r="P91" s="74" t="s">
        <v>22</v>
      </c>
      <c r="Q91" s="136">
        <f t="shared" si="5"/>
        <v>13.804126707352513</v>
      </c>
    </row>
    <row r="92" spans="1:17" ht="12.75" customHeight="1">
      <c r="A92" s="133"/>
      <c r="B92" s="129" t="s">
        <v>81</v>
      </c>
      <c r="C92" s="130"/>
      <c r="D92" s="95">
        <v>7504</v>
      </c>
      <c r="E92" s="90">
        <v>3597</v>
      </c>
      <c r="F92" s="90">
        <v>3907</v>
      </c>
      <c r="G92" s="96">
        <f t="shared" si="4"/>
        <v>92.06552341950346</v>
      </c>
      <c r="H92" s="83">
        <v>-93.22</v>
      </c>
      <c r="I92" s="97">
        <v>142.58</v>
      </c>
      <c r="J92" s="98">
        <v>52.6</v>
      </c>
      <c r="K92" s="99">
        <v>-62.8</v>
      </c>
      <c r="L92" s="134">
        <v>1688</v>
      </c>
      <c r="M92" s="134">
        <v>8948</v>
      </c>
      <c r="N92" s="74" t="s">
        <v>22</v>
      </c>
      <c r="O92" s="135">
        <v>1444</v>
      </c>
      <c r="P92" s="74" t="s">
        <v>22</v>
      </c>
      <c r="Q92" s="136">
        <f t="shared" si="5"/>
        <v>16.137684398748323</v>
      </c>
    </row>
    <row r="93" spans="1:17" ht="12.75" customHeight="1">
      <c r="A93" s="128"/>
      <c r="B93" s="129" t="s">
        <v>82</v>
      </c>
      <c r="C93" s="130"/>
      <c r="D93" s="95">
        <v>5006</v>
      </c>
      <c r="E93" s="90">
        <v>2378</v>
      </c>
      <c r="F93" s="90">
        <v>2628</v>
      </c>
      <c r="G93" s="96">
        <f t="shared" si="4"/>
        <v>90.48706240487063</v>
      </c>
      <c r="H93" s="83">
        <v>-90.16</v>
      </c>
      <c r="I93" s="97">
        <v>84.3</v>
      </c>
      <c r="J93" s="98">
        <v>59.4</v>
      </c>
      <c r="K93" s="99">
        <v>-73.9</v>
      </c>
      <c r="L93" s="134">
        <v>1145</v>
      </c>
      <c r="M93" s="134">
        <v>6148</v>
      </c>
      <c r="N93" s="74" t="s">
        <v>22</v>
      </c>
      <c r="O93" s="135">
        <v>1142</v>
      </c>
      <c r="P93" s="74" t="s">
        <v>22</v>
      </c>
      <c r="Q93" s="136">
        <f t="shared" si="5"/>
        <v>18.575146389069616</v>
      </c>
    </row>
    <row r="94" spans="1:17" ht="12.75" customHeight="1">
      <c r="A94" s="133"/>
      <c r="B94" s="131"/>
      <c r="C94" s="131"/>
      <c r="D94" s="95"/>
      <c r="E94" s="90"/>
      <c r="F94" s="90"/>
      <c r="G94" s="96" t="s">
        <v>64</v>
      </c>
      <c r="H94" s="83"/>
      <c r="I94" s="97"/>
      <c r="J94" s="98"/>
      <c r="K94" s="99"/>
      <c r="L94" s="134"/>
      <c r="M94" s="134"/>
      <c r="N94" s="134"/>
      <c r="O94" s="135"/>
      <c r="P94" s="135"/>
      <c r="Q94" s="136"/>
    </row>
    <row r="95" spans="1:17" ht="12.75" customHeight="1">
      <c r="A95" s="93" t="s">
        <v>83</v>
      </c>
      <c r="B95" s="93"/>
      <c r="C95" s="127"/>
      <c r="D95" s="80">
        <f>SUM(D97:D98)</f>
        <v>43860</v>
      </c>
      <c r="E95" s="81">
        <f>SUM(E97:E98)</f>
        <v>21070</v>
      </c>
      <c r="F95" s="81">
        <f>SUM(F97:F98)</f>
        <v>22790</v>
      </c>
      <c r="G95" s="82">
        <f t="shared" si="4"/>
        <v>92.45283018867924</v>
      </c>
      <c r="H95" s="83">
        <v>-95.58</v>
      </c>
      <c r="I95" s="84">
        <f>SUM(I97:I98)</f>
        <v>559.1600000000001</v>
      </c>
      <c r="J95" s="85">
        <v>78.4</v>
      </c>
      <c r="K95" s="86">
        <v>-87.1</v>
      </c>
      <c r="L95" s="134">
        <f>SUM(L97:L98)</f>
        <v>9540</v>
      </c>
      <c r="M95" s="134">
        <f>SUM(M97:M98)</f>
        <v>48675</v>
      </c>
      <c r="N95" s="74" t="s">
        <v>22</v>
      </c>
      <c r="O95" s="135">
        <v>4815</v>
      </c>
      <c r="P95" s="74" t="s">
        <v>22</v>
      </c>
      <c r="Q95" s="136">
        <f t="shared" si="5"/>
        <v>9.892141756548536</v>
      </c>
    </row>
    <row r="96" spans="1:17" ht="12.75" customHeight="1">
      <c r="A96" s="133"/>
      <c r="B96" s="127"/>
      <c r="C96" s="127"/>
      <c r="D96" s="80"/>
      <c r="E96" s="81"/>
      <c r="F96" s="81" t="s">
        <v>64</v>
      </c>
      <c r="G96" s="82" t="s">
        <v>64</v>
      </c>
      <c r="H96" s="83"/>
      <c r="I96" s="84"/>
      <c r="J96" s="85"/>
      <c r="K96" s="86"/>
      <c r="L96" s="134"/>
      <c r="M96" s="134"/>
      <c r="N96" s="134"/>
      <c r="O96" s="135"/>
      <c r="P96" s="135"/>
      <c r="Q96" s="136"/>
    </row>
    <row r="97" spans="1:17" ht="12.75" customHeight="1">
      <c r="A97" s="133"/>
      <c r="B97" s="129" t="s">
        <v>84</v>
      </c>
      <c r="C97" s="130"/>
      <c r="D97" s="95">
        <v>18295</v>
      </c>
      <c r="E97" s="90">
        <v>8749</v>
      </c>
      <c r="F97" s="90">
        <v>9546</v>
      </c>
      <c r="G97" s="96">
        <f t="shared" si="4"/>
        <v>91.65095327886026</v>
      </c>
      <c r="H97" s="83">
        <v>-95.42</v>
      </c>
      <c r="I97" s="97">
        <v>271.54</v>
      </c>
      <c r="J97" s="98">
        <v>67.4</v>
      </c>
      <c r="K97" s="99">
        <v>-75</v>
      </c>
      <c r="L97" s="134">
        <v>3888</v>
      </c>
      <c r="M97" s="134">
        <v>20375</v>
      </c>
      <c r="N97" s="74" t="s">
        <v>22</v>
      </c>
      <c r="O97" s="135">
        <v>2080</v>
      </c>
      <c r="P97" s="74" t="s">
        <v>22</v>
      </c>
      <c r="Q97" s="136">
        <f t="shared" si="5"/>
        <v>10.208588957055214</v>
      </c>
    </row>
    <row r="98" spans="1:17" ht="12.75" customHeight="1">
      <c r="A98" s="133"/>
      <c r="B98" s="129" t="s">
        <v>85</v>
      </c>
      <c r="C98" s="130"/>
      <c r="D98" s="95">
        <v>25565</v>
      </c>
      <c r="E98" s="90">
        <v>12321</v>
      </c>
      <c r="F98" s="90">
        <v>13244</v>
      </c>
      <c r="G98" s="96">
        <f t="shared" si="4"/>
        <v>93.03080640289943</v>
      </c>
      <c r="H98" s="83">
        <v>-95.69</v>
      </c>
      <c r="I98" s="97">
        <v>287.62</v>
      </c>
      <c r="J98" s="98">
        <v>88.9</v>
      </c>
      <c r="K98" s="99">
        <v>-98.4</v>
      </c>
      <c r="L98" s="134">
        <v>5652</v>
      </c>
      <c r="M98" s="134">
        <v>28300</v>
      </c>
      <c r="N98" s="74" t="s">
        <v>22</v>
      </c>
      <c r="O98" s="135">
        <v>2735</v>
      </c>
      <c r="P98" s="74" t="s">
        <v>22</v>
      </c>
      <c r="Q98" s="136">
        <f t="shared" si="5"/>
        <v>9.664310954063604</v>
      </c>
    </row>
    <row r="99" spans="1:17" ht="12.75" customHeight="1">
      <c r="A99" s="133"/>
      <c r="B99" s="131"/>
      <c r="C99" s="131"/>
      <c r="D99" s="95"/>
      <c r="E99" s="90"/>
      <c r="F99" s="90"/>
      <c r="G99" s="96" t="s">
        <v>64</v>
      </c>
      <c r="H99" s="83"/>
      <c r="I99" s="97"/>
      <c r="J99" s="98"/>
      <c r="K99" s="99"/>
      <c r="L99" s="134"/>
      <c r="M99" s="134"/>
      <c r="N99" s="134"/>
      <c r="O99" s="135"/>
      <c r="P99" s="135"/>
      <c r="Q99" s="136"/>
    </row>
    <row r="100" spans="1:17" ht="12.75" customHeight="1">
      <c r="A100" s="93" t="s">
        <v>86</v>
      </c>
      <c r="B100" s="93"/>
      <c r="C100" s="127"/>
      <c r="D100" s="80">
        <f>SUM(D102:D107)</f>
        <v>27333</v>
      </c>
      <c r="E100" s="81">
        <f>SUM(E102:E107)</f>
        <v>13426</v>
      </c>
      <c r="F100" s="81">
        <v>13907</v>
      </c>
      <c r="G100" s="82">
        <f t="shared" si="4"/>
        <v>96.5413101315884</v>
      </c>
      <c r="H100" s="83">
        <v>-97.4</v>
      </c>
      <c r="I100" s="84">
        <f>SUM(I102:I107)</f>
        <v>395.32</v>
      </c>
      <c r="J100" s="85">
        <v>69.1</v>
      </c>
      <c r="K100" s="86">
        <v>-76.4</v>
      </c>
      <c r="L100" s="134">
        <f>SUM(L102:L107)</f>
        <v>5515</v>
      </c>
      <c r="M100" s="134">
        <v>30214</v>
      </c>
      <c r="N100" s="74" t="s">
        <v>22</v>
      </c>
      <c r="O100" s="135">
        <v>2881</v>
      </c>
      <c r="P100" s="74" t="s">
        <v>22</v>
      </c>
      <c r="Q100" s="136">
        <f t="shared" si="5"/>
        <v>9.535314754749454</v>
      </c>
    </row>
    <row r="101" spans="1:17" ht="12.75" customHeight="1">
      <c r="A101" s="133"/>
      <c r="B101" s="127"/>
      <c r="C101" s="127"/>
      <c r="D101" s="80"/>
      <c r="E101" s="81"/>
      <c r="F101" s="81"/>
      <c r="G101" s="82" t="s">
        <v>64</v>
      </c>
      <c r="H101" s="83"/>
      <c r="I101" s="84"/>
      <c r="J101" s="85"/>
      <c r="K101" s="86"/>
      <c r="L101" s="134"/>
      <c r="M101" s="134"/>
      <c r="N101" s="134"/>
      <c r="O101" s="135"/>
      <c r="P101" s="135"/>
      <c r="Q101" s="136"/>
    </row>
    <row r="102" spans="1:17" ht="12.75" customHeight="1">
      <c r="A102" s="128"/>
      <c r="B102" s="129" t="s">
        <v>87</v>
      </c>
      <c r="C102" s="130"/>
      <c r="D102" s="95">
        <v>3008</v>
      </c>
      <c r="E102" s="90">
        <v>1477</v>
      </c>
      <c r="F102" s="90">
        <v>1531</v>
      </c>
      <c r="G102" s="96">
        <f t="shared" si="4"/>
        <v>96.47289353363814</v>
      </c>
      <c r="H102" s="83">
        <v>-97.92</v>
      </c>
      <c r="I102" s="97">
        <v>76.73</v>
      </c>
      <c r="J102" s="98">
        <v>39.2</v>
      </c>
      <c r="K102" s="99">
        <v>-41</v>
      </c>
      <c r="L102" s="134">
        <v>543</v>
      </c>
      <c r="M102" s="134">
        <v>3143</v>
      </c>
      <c r="N102" s="74" t="s">
        <v>22</v>
      </c>
      <c r="O102" s="135">
        <v>135</v>
      </c>
      <c r="P102" s="74" t="s">
        <v>22</v>
      </c>
      <c r="Q102" s="136">
        <f t="shared" si="5"/>
        <v>4.295259306395164</v>
      </c>
    </row>
    <row r="103" spans="1:17" ht="12.75" customHeight="1">
      <c r="A103" s="128"/>
      <c r="B103" s="129" t="s">
        <v>88</v>
      </c>
      <c r="C103" s="130"/>
      <c r="D103" s="95">
        <v>4404</v>
      </c>
      <c r="E103" s="90">
        <v>2284</v>
      </c>
      <c r="F103" s="90">
        <v>2120</v>
      </c>
      <c r="G103" s="96">
        <f t="shared" si="4"/>
        <v>107.73584905660378</v>
      </c>
      <c r="H103" s="83">
        <v>-105.89</v>
      </c>
      <c r="I103" s="97">
        <v>83.86</v>
      </c>
      <c r="J103" s="98">
        <v>52.5</v>
      </c>
      <c r="K103" s="99">
        <v>-62.9</v>
      </c>
      <c r="L103" s="134">
        <v>998</v>
      </c>
      <c r="M103" s="134">
        <v>5227</v>
      </c>
      <c r="N103" s="74" t="s">
        <v>22</v>
      </c>
      <c r="O103" s="135">
        <v>873</v>
      </c>
      <c r="P103" s="74" t="s">
        <v>22</v>
      </c>
      <c r="Q103" s="136">
        <v>16.5</v>
      </c>
    </row>
    <row r="104" spans="1:17" ht="12.75" customHeight="1">
      <c r="A104" s="133"/>
      <c r="B104" s="131"/>
      <c r="C104" s="131"/>
      <c r="D104" s="95"/>
      <c r="E104" s="90"/>
      <c r="F104" s="90" t="s">
        <v>64</v>
      </c>
      <c r="G104" s="96" t="s">
        <v>64</v>
      </c>
      <c r="H104" s="83"/>
      <c r="I104" s="97"/>
      <c r="J104" s="98"/>
      <c r="K104" s="99"/>
      <c r="L104" s="134"/>
      <c r="M104" s="134"/>
      <c r="N104" s="134"/>
      <c r="O104" s="135" t="s">
        <v>64</v>
      </c>
      <c r="P104" s="135"/>
      <c r="Q104" s="136"/>
    </row>
    <row r="105" spans="1:17" ht="12.75" customHeight="1">
      <c r="A105" s="133"/>
      <c r="B105" s="129" t="s">
        <v>89</v>
      </c>
      <c r="C105" s="130"/>
      <c r="D105" s="95">
        <v>3040</v>
      </c>
      <c r="E105" s="90">
        <v>1514</v>
      </c>
      <c r="F105" s="90">
        <v>1256</v>
      </c>
      <c r="G105" s="96">
        <v>99.21</v>
      </c>
      <c r="H105" s="83">
        <v>-101.63</v>
      </c>
      <c r="I105" s="97">
        <v>87.64</v>
      </c>
      <c r="J105" s="98">
        <v>34.7</v>
      </c>
      <c r="K105" s="99">
        <v>-38</v>
      </c>
      <c r="L105" s="134">
        <v>596</v>
      </c>
      <c r="M105" s="134">
        <v>3333</v>
      </c>
      <c r="N105" s="74" t="s">
        <v>22</v>
      </c>
      <c r="O105" s="135">
        <v>293</v>
      </c>
      <c r="P105" s="74" t="s">
        <v>22</v>
      </c>
      <c r="Q105" s="136">
        <f t="shared" si="5"/>
        <v>8.790879087908792</v>
      </c>
    </row>
    <row r="106" spans="1:17" ht="12.75" customHeight="1">
      <c r="A106" s="133"/>
      <c r="B106" s="129" t="s">
        <v>90</v>
      </c>
      <c r="C106" s="130"/>
      <c r="D106" s="95">
        <v>5754</v>
      </c>
      <c r="E106" s="90">
        <v>2863</v>
      </c>
      <c r="F106" s="90">
        <v>2891</v>
      </c>
      <c r="G106" s="96">
        <v>99.03</v>
      </c>
      <c r="H106" s="83">
        <v>-96.68</v>
      </c>
      <c r="I106" s="97">
        <v>45.64</v>
      </c>
      <c r="J106" s="98">
        <v>126</v>
      </c>
      <c r="K106" s="99">
        <v>-135.1</v>
      </c>
      <c r="L106" s="134">
        <v>1128</v>
      </c>
      <c r="M106" s="134">
        <v>6168</v>
      </c>
      <c r="N106" s="74" t="s">
        <v>22</v>
      </c>
      <c r="O106" s="135">
        <v>414</v>
      </c>
      <c r="P106" s="74" t="s">
        <v>22</v>
      </c>
      <c r="Q106" s="136">
        <f t="shared" si="5"/>
        <v>6.712062256809339</v>
      </c>
    </row>
    <row r="107" spans="1:17" ht="12.75" customHeight="1">
      <c r="A107" s="128"/>
      <c r="B107" s="129" t="s">
        <v>91</v>
      </c>
      <c r="C107" s="130"/>
      <c r="D107" s="95">
        <v>11127</v>
      </c>
      <c r="E107" s="90">
        <v>5288</v>
      </c>
      <c r="F107" s="90">
        <v>5839</v>
      </c>
      <c r="G107" s="96">
        <f t="shared" si="4"/>
        <v>90.56345264600102</v>
      </c>
      <c r="H107" s="83">
        <v>-93.1</v>
      </c>
      <c r="I107" s="97">
        <v>101.45</v>
      </c>
      <c r="J107" s="98">
        <v>109.7</v>
      </c>
      <c r="K107" s="99">
        <v>-121.2</v>
      </c>
      <c r="L107" s="134">
        <v>2250</v>
      </c>
      <c r="M107" s="134">
        <v>12293</v>
      </c>
      <c r="N107" s="74" t="s">
        <v>22</v>
      </c>
      <c r="O107" s="135">
        <v>1166</v>
      </c>
      <c r="P107" s="74" t="s">
        <v>22</v>
      </c>
      <c r="Q107" s="136">
        <f t="shared" si="5"/>
        <v>9.485072805661758</v>
      </c>
    </row>
    <row r="108" spans="1:17" ht="12.75" customHeight="1">
      <c r="A108" s="133"/>
      <c r="B108" s="131"/>
      <c r="C108" s="131"/>
      <c r="D108" s="95"/>
      <c r="E108" s="90"/>
      <c r="F108" s="90"/>
      <c r="G108" s="96" t="s">
        <v>64</v>
      </c>
      <c r="H108" s="83"/>
      <c r="I108" s="97"/>
      <c r="J108" s="98"/>
      <c r="K108" s="99"/>
      <c r="L108" s="134"/>
      <c r="M108" s="134"/>
      <c r="N108" s="134"/>
      <c r="O108" s="135"/>
      <c r="P108" s="135"/>
      <c r="Q108" s="136"/>
    </row>
    <row r="109" spans="1:17" ht="12.75" customHeight="1">
      <c r="A109" s="93" t="s">
        <v>92</v>
      </c>
      <c r="B109" s="93"/>
      <c r="C109" s="127"/>
      <c r="D109" s="80">
        <f>SUM(D111:D115)</f>
        <v>29340</v>
      </c>
      <c r="E109" s="81">
        <f>SUM(E111:E115)</f>
        <v>14070</v>
      </c>
      <c r="F109" s="81">
        <f>SUM(F111:F115)</f>
        <v>15270</v>
      </c>
      <c r="G109" s="82">
        <f t="shared" si="4"/>
        <v>92.14145383104125</v>
      </c>
      <c r="H109" s="83">
        <v>-93.51</v>
      </c>
      <c r="I109" s="84">
        <f>SUM(I111:I115)</f>
        <v>435.26</v>
      </c>
      <c r="J109" s="85">
        <v>67.4</v>
      </c>
      <c r="K109" s="86">
        <v>-77.6</v>
      </c>
      <c r="L109" s="134">
        <v>6528</v>
      </c>
      <c r="M109" s="134">
        <f>SUM(M111:M115)</f>
        <v>33797</v>
      </c>
      <c r="N109" s="74" t="s">
        <v>22</v>
      </c>
      <c r="O109" s="135">
        <v>4457</v>
      </c>
      <c r="P109" s="74" t="s">
        <v>22</v>
      </c>
      <c r="Q109" s="136">
        <f t="shared" si="5"/>
        <v>13.187561026126579</v>
      </c>
    </row>
    <row r="110" spans="1:17" ht="12.75" customHeight="1">
      <c r="A110" s="133"/>
      <c r="B110" s="127"/>
      <c r="C110" s="127"/>
      <c r="D110" s="80"/>
      <c r="E110" s="81"/>
      <c r="F110" s="81"/>
      <c r="G110" s="82" t="s">
        <v>64</v>
      </c>
      <c r="H110" s="83"/>
      <c r="I110" s="84"/>
      <c r="J110" s="85"/>
      <c r="K110" s="86"/>
      <c r="L110" s="134"/>
      <c r="M110" s="134"/>
      <c r="N110" s="134"/>
      <c r="O110" s="135"/>
      <c r="P110" s="135"/>
      <c r="Q110" s="136"/>
    </row>
    <row r="111" spans="1:17" ht="12.75" customHeight="1">
      <c r="A111" s="133"/>
      <c r="B111" s="129" t="s">
        <v>93</v>
      </c>
      <c r="C111" s="130"/>
      <c r="D111" s="95">
        <v>6581</v>
      </c>
      <c r="E111" s="90">
        <v>3113</v>
      </c>
      <c r="F111" s="90">
        <v>3468</v>
      </c>
      <c r="G111" s="96">
        <f t="shared" si="4"/>
        <v>89.76355247981546</v>
      </c>
      <c r="H111" s="83">
        <v>-90.42</v>
      </c>
      <c r="I111" s="97">
        <v>46.05</v>
      </c>
      <c r="J111" s="98">
        <v>142.9</v>
      </c>
      <c r="K111" s="99">
        <v>-163.1</v>
      </c>
      <c r="L111" s="134">
        <v>1566</v>
      </c>
      <c r="M111" s="134">
        <v>7510</v>
      </c>
      <c r="N111" s="74" t="s">
        <v>22</v>
      </c>
      <c r="O111" s="135">
        <v>929</v>
      </c>
      <c r="P111" s="74" t="s">
        <v>22</v>
      </c>
      <c r="Q111" s="136">
        <f t="shared" si="5"/>
        <v>12.37017310252996</v>
      </c>
    </row>
    <row r="112" spans="1:17" ht="12.75" customHeight="1">
      <c r="A112" s="133"/>
      <c r="B112" s="129" t="s">
        <v>94</v>
      </c>
      <c r="C112" s="130"/>
      <c r="D112" s="95">
        <v>6484</v>
      </c>
      <c r="E112" s="90">
        <v>3070</v>
      </c>
      <c r="F112" s="90">
        <v>3414</v>
      </c>
      <c r="G112" s="96">
        <f t="shared" si="4"/>
        <v>89.92384299941418</v>
      </c>
      <c r="H112" s="83">
        <v>-92.28</v>
      </c>
      <c r="I112" s="97">
        <v>85.04</v>
      </c>
      <c r="J112" s="98">
        <v>76.2</v>
      </c>
      <c r="K112" s="99">
        <v>-88.5</v>
      </c>
      <c r="L112" s="134">
        <v>1455</v>
      </c>
      <c r="M112" s="134">
        <v>7524</v>
      </c>
      <c r="N112" s="74" t="s">
        <v>22</v>
      </c>
      <c r="O112" s="135">
        <v>1040</v>
      </c>
      <c r="P112" s="74" t="s">
        <v>22</v>
      </c>
      <c r="Q112" s="136">
        <f t="shared" si="5"/>
        <v>13.822434875066453</v>
      </c>
    </row>
    <row r="113" spans="1:17" ht="12.75" customHeight="1">
      <c r="A113" s="128"/>
      <c r="B113" s="131"/>
      <c r="C113" s="131"/>
      <c r="D113" s="95"/>
      <c r="E113" s="90"/>
      <c r="F113" s="90"/>
      <c r="G113" s="96" t="s">
        <v>64</v>
      </c>
      <c r="H113" s="83"/>
      <c r="I113" s="97"/>
      <c r="J113" s="98"/>
      <c r="K113" s="99"/>
      <c r="L113" s="134"/>
      <c r="M113" s="134"/>
      <c r="N113" s="134"/>
      <c r="O113" s="135" t="s">
        <v>64</v>
      </c>
      <c r="P113" s="135"/>
      <c r="Q113" s="136"/>
    </row>
    <row r="114" spans="1:17" ht="12.75" customHeight="1">
      <c r="A114" s="133"/>
      <c r="B114" s="129" t="s">
        <v>95</v>
      </c>
      <c r="C114" s="130"/>
      <c r="D114" s="95">
        <v>9486</v>
      </c>
      <c r="E114" s="90">
        <v>4571</v>
      </c>
      <c r="F114" s="90">
        <v>4915</v>
      </c>
      <c r="G114" s="96">
        <f t="shared" si="4"/>
        <v>93.00101729399796</v>
      </c>
      <c r="H114" s="83">
        <v>-94.7</v>
      </c>
      <c r="I114" s="97">
        <v>184.57</v>
      </c>
      <c r="J114" s="98">
        <v>51.4</v>
      </c>
      <c r="K114" s="99">
        <v>-58.3</v>
      </c>
      <c r="L114" s="134">
        <v>2032</v>
      </c>
      <c r="M114" s="134">
        <v>10769</v>
      </c>
      <c r="N114" s="74" t="s">
        <v>22</v>
      </c>
      <c r="O114" s="135">
        <v>1283</v>
      </c>
      <c r="P114" s="74" t="s">
        <v>22</v>
      </c>
      <c r="Q114" s="136">
        <f t="shared" si="5"/>
        <v>11.913826724858389</v>
      </c>
    </row>
    <row r="115" spans="1:17" ht="12.75" customHeight="1">
      <c r="A115" s="133"/>
      <c r="B115" s="129" t="s">
        <v>96</v>
      </c>
      <c r="C115" s="130"/>
      <c r="D115" s="95">
        <v>6789</v>
      </c>
      <c r="E115" s="90">
        <v>3316</v>
      </c>
      <c r="F115" s="90">
        <v>3473</v>
      </c>
      <c r="G115" s="96">
        <f t="shared" si="4"/>
        <v>95.47941261157501</v>
      </c>
      <c r="H115" s="83">
        <v>-96.08</v>
      </c>
      <c r="I115" s="97">
        <v>119.6</v>
      </c>
      <c r="J115" s="98">
        <v>56.8</v>
      </c>
      <c r="K115" s="99">
        <v>-66.8</v>
      </c>
      <c r="L115" s="134">
        <v>1484</v>
      </c>
      <c r="M115" s="134">
        <v>7994</v>
      </c>
      <c r="N115" s="74" t="s">
        <v>22</v>
      </c>
      <c r="O115" s="135">
        <v>1205</v>
      </c>
      <c r="P115" s="74" t="s">
        <v>22</v>
      </c>
      <c r="Q115" s="136">
        <f t="shared" si="5"/>
        <v>15.073805354015512</v>
      </c>
    </row>
    <row r="116" spans="1:17" ht="12.75" customHeight="1">
      <c r="A116" s="140"/>
      <c r="B116" s="131"/>
      <c r="C116" s="131"/>
      <c r="D116" s="95"/>
      <c r="E116" s="90"/>
      <c r="F116" s="90"/>
      <c r="G116" s="96" t="s">
        <v>64</v>
      </c>
      <c r="H116" s="83"/>
      <c r="I116" s="97"/>
      <c r="J116" s="98"/>
      <c r="K116" s="99"/>
      <c r="L116" s="134"/>
      <c r="M116" s="134"/>
      <c r="N116" s="134"/>
      <c r="O116" s="135"/>
      <c r="P116" s="135"/>
      <c r="Q116" s="136"/>
    </row>
    <row r="117" spans="1:17" ht="12.75" customHeight="1">
      <c r="A117" s="93" t="s">
        <v>97</v>
      </c>
      <c r="B117" s="93"/>
      <c r="C117" s="127"/>
      <c r="D117" s="80">
        <f>SUM(D119:D126)</f>
        <v>77025</v>
      </c>
      <c r="E117" s="81">
        <f>SUM(E119:E126)</f>
        <v>35982</v>
      </c>
      <c r="F117" s="81">
        <f>SUM(F119:F126)</f>
        <v>41043</v>
      </c>
      <c r="G117" s="82">
        <f t="shared" si="4"/>
        <v>87.66903004166362</v>
      </c>
      <c r="H117" s="83">
        <v>-89.83</v>
      </c>
      <c r="I117" s="84">
        <f>SUM(I119:I126)</f>
        <v>437.55999999999995</v>
      </c>
      <c r="J117" s="85">
        <v>176</v>
      </c>
      <c r="K117" s="86">
        <v>-199.9</v>
      </c>
      <c r="L117" s="134">
        <f>SUM(L119:L126)</f>
        <v>18860</v>
      </c>
      <c r="M117" s="134">
        <f>SUM(M119:M126)</f>
        <v>87460</v>
      </c>
      <c r="N117" s="74" t="s">
        <v>22</v>
      </c>
      <c r="O117" s="135">
        <v>10435</v>
      </c>
      <c r="P117" s="74" t="s">
        <v>22</v>
      </c>
      <c r="Q117" s="136">
        <f t="shared" si="5"/>
        <v>11.931168534187057</v>
      </c>
    </row>
    <row r="118" spans="1:17" ht="12.75" customHeight="1">
      <c r="A118" s="141"/>
      <c r="B118" s="127"/>
      <c r="C118" s="127"/>
      <c r="D118" s="80"/>
      <c r="E118" s="81"/>
      <c r="F118" s="81"/>
      <c r="G118" s="82" t="s">
        <v>64</v>
      </c>
      <c r="H118" s="83"/>
      <c r="I118" s="84"/>
      <c r="J118" s="85"/>
      <c r="K118" s="86"/>
      <c r="L118" s="134"/>
      <c r="M118" s="134"/>
      <c r="N118" s="134"/>
      <c r="O118" s="135"/>
      <c r="P118" s="135"/>
      <c r="Q118" s="136"/>
    </row>
    <row r="119" spans="1:17" ht="12.75" customHeight="1">
      <c r="A119" s="141"/>
      <c r="B119" s="129" t="s">
        <v>98</v>
      </c>
      <c r="C119" s="130"/>
      <c r="D119" s="95">
        <v>8615</v>
      </c>
      <c r="E119" s="90">
        <v>4137</v>
      </c>
      <c r="F119" s="90">
        <v>4478</v>
      </c>
      <c r="G119" s="96">
        <f t="shared" si="4"/>
        <v>92.38499330058062</v>
      </c>
      <c r="H119" s="83">
        <v>-95.9</v>
      </c>
      <c r="I119" s="97">
        <v>114.66</v>
      </c>
      <c r="J119" s="98">
        <v>75.1</v>
      </c>
      <c r="K119" s="99">
        <v>-87</v>
      </c>
      <c r="L119" s="134">
        <v>1985</v>
      </c>
      <c r="M119" s="134">
        <v>9975</v>
      </c>
      <c r="N119" s="74" t="s">
        <v>22</v>
      </c>
      <c r="O119" s="135">
        <v>1360</v>
      </c>
      <c r="P119" s="74" t="s">
        <v>22</v>
      </c>
      <c r="Q119" s="136">
        <f t="shared" si="5"/>
        <v>13.634085213032582</v>
      </c>
    </row>
    <row r="120" spans="1:17" ht="12.75" customHeight="1">
      <c r="A120" s="141"/>
      <c r="B120" s="129" t="s">
        <v>99</v>
      </c>
      <c r="C120" s="130"/>
      <c r="D120" s="90">
        <v>13040</v>
      </c>
      <c r="E120" s="90">
        <v>6196</v>
      </c>
      <c r="F120" s="90">
        <v>6844</v>
      </c>
      <c r="G120" s="96">
        <f t="shared" si="4"/>
        <v>90.53185271770894</v>
      </c>
      <c r="H120" s="83">
        <v>-93.17</v>
      </c>
      <c r="I120" s="84">
        <v>145.23</v>
      </c>
      <c r="J120" s="98">
        <v>89.8</v>
      </c>
      <c r="K120" s="99">
        <v>-103.6</v>
      </c>
      <c r="L120" s="134">
        <v>2969</v>
      </c>
      <c r="M120" s="134">
        <v>15048</v>
      </c>
      <c r="N120" s="74" t="s">
        <v>22</v>
      </c>
      <c r="O120" s="135">
        <v>2008</v>
      </c>
      <c r="P120" s="74" t="s">
        <v>22</v>
      </c>
      <c r="Q120" s="136">
        <f t="shared" si="5"/>
        <v>13.343965975544922</v>
      </c>
    </row>
    <row r="121" spans="2:17" ht="12.75" customHeight="1">
      <c r="B121" s="131"/>
      <c r="C121" s="132"/>
      <c r="D121" s="90"/>
      <c r="E121" s="90" t="s">
        <v>64</v>
      </c>
      <c r="F121" s="90"/>
      <c r="G121" s="96" t="s">
        <v>64</v>
      </c>
      <c r="H121" s="83"/>
      <c r="I121" s="84"/>
      <c r="J121" s="85"/>
      <c r="K121" s="86"/>
      <c r="L121" s="134"/>
      <c r="M121" s="134"/>
      <c r="N121" s="134"/>
      <c r="O121" s="135" t="s">
        <v>64</v>
      </c>
      <c r="P121" s="135"/>
      <c r="Q121" s="136"/>
    </row>
    <row r="122" spans="2:17" ht="12.75" customHeight="1">
      <c r="B122" s="142" t="s">
        <v>100</v>
      </c>
      <c r="C122" s="143"/>
      <c r="D122" s="134">
        <v>6897</v>
      </c>
      <c r="E122" s="134">
        <v>3201</v>
      </c>
      <c r="F122" s="134">
        <v>3696</v>
      </c>
      <c r="G122" s="144">
        <f t="shared" si="4"/>
        <v>86.60714285714286</v>
      </c>
      <c r="H122" s="83">
        <v>-88.59</v>
      </c>
      <c r="I122" s="145">
        <v>39.16</v>
      </c>
      <c r="J122" s="146">
        <v>176.1</v>
      </c>
      <c r="K122" s="147">
        <v>-196.3</v>
      </c>
      <c r="L122" s="134">
        <v>1702</v>
      </c>
      <c r="M122" s="134">
        <v>7687</v>
      </c>
      <c r="N122" s="74" t="s">
        <v>22</v>
      </c>
      <c r="O122" s="135">
        <v>790</v>
      </c>
      <c r="P122" s="74" t="s">
        <v>22</v>
      </c>
      <c r="Q122" s="136">
        <f t="shared" si="5"/>
        <v>10.277091192923118</v>
      </c>
    </row>
    <row r="123" spans="2:17" ht="12.75" customHeight="1">
      <c r="B123" s="142" t="s">
        <v>101</v>
      </c>
      <c r="C123" s="143"/>
      <c r="D123" s="134">
        <v>22475</v>
      </c>
      <c r="E123" s="134">
        <v>10399</v>
      </c>
      <c r="F123" s="134">
        <v>12076</v>
      </c>
      <c r="G123" s="144">
        <f t="shared" si="4"/>
        <v>86.11295130838026</v>
      </c>
      <c r="H123" s="83">
        <v>-87.93</v>
      </c>
      <c r="I123" s="145">
        <v>84</v>
      </c>
      <c r="J123" s="146">
        <v>267.6</v>
      </c>
      <c r="K123" s="147">
        <v>-300.3</v>
      </c>
      <c r="L123" s="134">
        <v>5720</v>
      </c>
      <c r="M123" s="134">
        <v>25229</v>
      </c>
      <c r="N123" s="74" t="s">
        <v>22</v>
      </c>
      <c r="O123" s="135">
        <v>2754</v>
      </c>
      <c r="P123" s="74" t="s">
        <v>22</v>
      </c>
      <c r="Q123" s="136">
        <f t="shared" si="5"/>
        <v>10.916009354314479</v>
      </c>
    </row>
    <row r="124" spans="2:17" ht="12.75" customHeight="1">
      <c r="B124" s="141"/>
      <c r="C124" s="148"/>
      <c r="D124" s="134"/>
      <c r="E124" s="134" t="s">
        <v>64</v>
      </c>
      <c r="F124" s="134"/>
      <c r="G124" s="144" t="s">
        <v>64</v>
      </c>
      <c r="H124" s="83"/>
      <c r="I124" s="145"/>
      <c r="J124" s="146"/>
      <c r="K124" s="147"/>
      <c r="L124" s="134"/>
      <c r="M124" s="134"/>
      <c r="N124" s="134"/>
      <c r="O124" s="135" t="s">
        <v>64</v>
      </c>
      <c r="P124" s="135"/>
      <c r="Q124" s="136"/>
    </row>
    <row r="125" spans="2:17" ht="12.75" customHeight="1">
      <c r="B125" s="142" t="s">
        <v>102</v>
      </c>
      <c r="C125" s="143"/>
      <c r="D125" s="134">
        <v>17621</v>
      </c>
      <c r="E125" s="134">
        <v>8176</v>
      </c>
      <c r="F125" s="134">
        <v>9445</v>
      </c>
      <c r="G125" s="144">
        <f t="shared" si="4"/>
        <v>86.5643197458973</v>
      </c>
      <c r="H125" s="83">
        <v>-88.33</v>
      </c>
      <c r="I125" s="145">
        <v>19.96</v>
      </c>
      <c r="J125" s="146">
        <v>882.8</v>
      </c>
      <c r="K125" s="147">
        <v>-1019.1</v>
      </c>
      <c r="L125" s="134">
        <v>4442</v>
      </c>
      <c r="M125" s="134">
        <v>20341</v>
      </c>
      <c r="N125" s="74" t="s">
        <v>22</v>
      </c>
      <c r="O125" s="135">
        <v>2720</v>
      </c>
      <c r="P125" s="74" t="s">
        <v>22</v>
      </c>
      <c r="Q125" s="136">
        <f t="shared" si="5"/>
        <v>13.372007275945135</v>
      </c>
    </row>
    <row r="126" spans="2:17" ht="12.75" customHeight="1">
      <c r="B126" s="142" t="s">
        <v>103</v>
      </c>
      <c r="C126" s="143"/>
      <c r="D126" s="134">
        <v>8377</v>
      </c>
      <c r="E126" s="134">
        <v>3873</v>
      </c>
      <c r="F126" s="134">
        <v>4504</v>
      </c>
      <c r="G126" s="144">
        <f t="shared" si="4"/>
        <v>85.99023090586145</v>
      </c>
      <c r="H126" s="83">
        <v>-87.77</v>
      </c>
      <c r="I126" s="145">
        <v>34.55</v>
      </c>
      <c r="J126" s="146">
        <v>242.5</v>
      </c>
      <c r="K126" s="147">
        <v>-265.7</v>
      </c>
      <c r="L126" s="134">
        <v>2042</v>
      </c>
      <c r="M126" s="134">
        <v>9180</v>
      </c>
      <c r="N126" s="74" t="s">
        <v>22</v>
      </c>
      <c r="O126" s="135">
        <v>803</v>
      </c>
      <c r="P126" s="74" t="s">
        <v>22</v>
      </c>
      <c r="Q126" s="136">
        <f t="shared" si="5"/>
        <v>8.747276688453159</v>
      </c>
    </row>
    <row r="127" spans="1:17" ht="12.75" customHeight="1">
      <c r="A127" s="149"/>
      <c r="B127" s="149"/>
      <c r="C127" s="150"/>
      <c r="D127" s="151"/>
      <c r="E127" s="151"/>
      <c r="F127" s="151"/>
      <c r="G127" s="152"/>
      <c r="H127" s="153"/>
      <c r="I127" s="154"/>
      <c r="J127" s="155"/>
      <c r="K127" s="156"/>
      <c r="L127" s="151"/>
      <c r="M127" s="151"/>
      <c r="N127" s="151"/>
      <c r="O127" s="157"/>
      <c r="P127" s="157"/>
      <c r="Q127" s="158"/>
    </row>
    <row r="141" spans="12:17" ht="12">
      <c r="L141" s="107"/>
      <c r="M141" s="107"/>
      <c r="N141" s="107"/>
      <c r="O141" s="107"/>
      <c r="P141" s="107"/>
      <c r="Q141" s="107"/>
    </row>
    <row r="142" spans="12:17" ht="12">
      <c r="L142" s="107"/>
      <c r="M142" s="107"/>
      <c r="N142" s="107"/>
      <c r="O142" s="107"/>
      <c r="P142" s="107"/>
      <c r="Q142" s="107"/>
    </row>
  </sheetData>
  <sheetProtection/>
  <mergeCells count="113">
    <mergeCell ref="B123:C123"/>
    <mergeCell ref="B125:C125"/>
    <mergeCell ref="B126:C126"/>
    <mergeCell ref="B114:C114"/>
    <mergeCell ref="B115:C115"/>
    <mergeCell ref="A117:B117"/>
    <mergeCell ref="B119:C119"/>
    <mergeCell ref="B120:C120"/>
    <mergeCell ref="B122:C122"/>
    <mergeCell ref="B105:C105"/>
    <mergeCell ref="B106:C106"/>
    <mergeCell ref="B107:C107"/>
    <mergeCell ref="A109:B109"/>
    <mergeCell ref="B111:C111"/>
    <mergeCell ref="B112:C112"/>
    <mergeCell ref="A95:B95"/>
    <mergeCell ref="B97:C97"/>
    <mergeCell ref="B98:C98"/>
    <mergeCell ref="A100:B100"/>
    <mergeCell ref="B102:C102"/>
    <mergeCell ref="B103:C103"/>
    <mergeCell ref="B86:C86"/>
    <mergeCell ref="B87:C87"/>
    <mergeCell ref="A89:B89"/>
    <mergeCell ref="B91:C91"/>
    <mergeCell ref="B92:C92"/>
    <mergeCell ref="B93:C93"/>
    <mergeCell ref="B77:C77"/>
    <mergeCell ref="B78:C78"/>
    <mergeCell ref="B80:C80"/>
    <mergeCell ref="B81:C81"/>
    <mergeCell ref="B83:C83"/>
    <mergeCell ref="B84:C84"/>
    <mergeCell ref="B67:C67"/>
    <mergeCell ref="B69:C69"/>
    <mergeCell ref="B70:C70"/>
    <mergeCell ref="B72:C72"/>
    <mergeCell ref="B73:C73"/>
    <mergeCell ref="A75:B75"/>
    <mergeCell ref="N58:O59"/>
    <mergeCell ref="P58:Q59"/>
    <mergeCell ref="A61:B61"/>
    <mergeCell ref="B63:C63"/>
    <mergeCell ref="B64:C64"/>
    <mergeCell ref="B66:C66"/>
    <mergeCell ref="A57:C58"/>
    <mergeCell ref="D58:D59"/>
    <mergeCell ref="E58:E59"/>
    <mergeCell ref="F58:F59"/>
    <mergeCell ref="G58:G59"/>
    <mergeCell ref="H58:H59"/>
    <mergeCell ref="D56:F57"/>
    <mergeCell ref="G56:H57"/>
    <mergeCell ref="I56:I58"/>
    <mergeCell ref="J56:K57"/>
    <mergeCell ref="L56:L57"/>
    <mergeCell ref="M56:Q57"/>
    <mergeCell ref="J58:J59"/>
    <mergeCell ref="K58:K59"/>
    <mergeCell ref="L58:L59"/>
    <mergeCell ref="M58:M59"/>
    <mergeCell ref="B44:C44"/>
    <mergeCell ref="B45:C45"/>
    <mergeCell ref="B46:C46"/>
    <mergeCell ref="A48:B48"/>
    <mergeCell ref="B49:C49"/>
    <mergeCell ref="B50:C50"/>
    <mergeCell ref="B36:C36"/>
    <mergeCell ref="A38:B38"/>
    <mergeCell ref="B39:C39"/>
    <mergeCell ref="B40:C40"/>
    <mergeCell ref="A42:B42"/>
    <mergeCell ref="B43:C43"/>
    <mergeCell ref="B29:C29"/>
    <mergeCell ref="A31:B31"/>
    <mergeCell ref="B32:C32"/>
    <mergeCell ref="B33:C33"/>
    <mergeCell ref="B34:C34"/>
    <mergeCell ref="B35:C35"/>
    <mergeCell ref="A22:B22"/>
    <mergeCell ref="A23:B23"/>
    <mergeCell ref="A24:B24"/>
    <mergeCell ref="A26:B26"/>
    <mergeCell ref="B27:C27"/>
    <mergeCell ref="B28:C28"/>
    <mergeCell ref="A16:B16"/>
    <mergeCell ref="A17:B17"/>
    <mergeCell ref="A18:B18"/>
    <mergeCell ref="A19:B19"/>
    <mergeCell ref="A20:B20"/>
    <mergeCell ref="A21:B21"/>
    <mergeCell ref="N6:O7"/>
    <mergeCell ref="P6:Q7"/>
    <mergeCell ref="A9:B9"/>
    <mergeCell ref="A11:B11"/>
    <mergeCell ref="A13:B13"/>
    <mergeCell ref="A15:B15"/>
    <mergeCell ref="A5:C6"/>
    <mergeCell ref="D6:D7"/>
    <mergeCell ref="E6:E7"/>
    <mergeCell ref="F6:F7"/>
    <mergeCell ref="G6:G7"/>
    <mergeCell ref="H6:H7"/>
    <mergeCell ref="D4:F5"/>
    <mergeCell ref="G4:H5"/>
    <mergeCell ref="I4:I6"/>
    <mergeCell ref="J4:K5"/>
    <mergeCell ref="L4:L5"/>
    <mergeCell ref="M4:Q5"/>
    <mergeCell ref="J6:J7"/>
    <mergeCell ref="K6:K7"/>
    <mergeCell ref="L6:L7"/>
    <mergeCell ref="M6:M7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86" r:id="rId1"/>
  <rowBreaks count="1" manualBreakCount="1">
    <brk id="52" max="14" man="1"/>
  </rowBreaks>
  <colBreaks count="1" manualBreakCount="1">
    <brk id="8" min="1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2009-05-28T02:41:16Z</dcterms:created>
  <dcterms:modified xsi:type="dcterms:W3CDTF">2009-05-28T02:41:22Z</dcterms:modified>
  <cp:category/>
  <cp:version/>
  <cp:contentType/>
  <cp:contentStatus/>
</cp:coreProperties>
</file>