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（分析班に公表用）" sheetId="3" r:id="rId3"/>
    <sheet name="業種動向" sheetId="4" r:id="rId4"/>
    <sheet name="指数推移" sheetId="5" r:id="rId5"/>
    <sheet name="主要動向１" sheetId="6" r:id="rId6"/>
    <sheet name="主要動向２" sheetId="7" r:id="rId7"/>
    <sheet name="増減寄生" sheetId="8" r:id="rId8"/>
    <sheet name="増減寄出" sheetId="9" r:id="rId9"/>
    <sheet name="増減寄在" sheetId="10" r:id="rId10"/>
  </sheets>
  <definedNames>
    <definedName name="_xlnm.Print_Area" localSheetId="3">'業種動向'!$B$1:$F$54</definedName>
    <definedName name="_xlnm.Print_Area" localSheetId="2">'業種動向（分析班に公表用）'!$A$1:$K$55</definedName>
    <definedName name="_xlnm.Print_Area" localSheetId="1">'指数概況'!$A$1:$I$53</definedName>
    <definedName name="_xlnm.Print_Area" localSheetId="4">'指数推移'!$A$1:$K$62</definedName>
    <definedName name="_xlnm.Print_Area" localSheetId="0">'指数表紙'!$A$1:$K$62</definedName>
    <definedName name="_xlnm.Print_Area" localSheetId="5">'主要動向１'!$A$1:$L$65</definedName>
    <definedName name="_xlnm.Print_Area" localSheetId="6">'主要動向２'!$A$1:$M$67</definedName>
    <definedName name="_xlnm.Print_Area" localSheetId="9">'増減寄在'!$B$1:$Q$26</definedName>
    <definedName name="_xlnm.Print_Area" localSheetId="8">'増減寄出'!$B$1:$Q$26</definedName>
    <definedName name="_xlnm.Print_Area" localSheetId="7">'増減寄生'!$B$1:$Q$26</definedName>
  </definedNames>
  <calcPr fullCalcOnLoad="1"/>
</workbook>
</file>

<file path=xl/comments10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値の貼り付け</t>
        </r>
      </text>
    </comment>
  </commentList>
</comments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sz val="12"/>
            <rFont val="ＭＳ Ｐゴシック"/>
            <family val="3"/>
          </rPr>
          <t>消してはいけない。
以下同じ</t>
        </r>
      </text>
    </comment>
    <comment ref="C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消してはいけない。以下同じ</t>
        </r>
      </text>
    </comment>
    <comment ref="E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消してはいけない。以下同じ</t>
        </r>
      </text>
    </comment>
    <comment ref="D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ここは手入力だから、一旦、全部消します。前月の月報を見て手入力するしか方法はなさそうです。以下同じ</t>
        </r>
      </text>
    </comment>
    <comment ref="F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ここも当然手入力です。
順位付けのメモ済みの寄与率表を見て、手入力します。</t>
        </r>
      </text>
    </comment>
  </commentList>
</comments>
</file>

<file path=xl/comments4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C8" authorId="0">
      <text>
        <r>
          <rPr>
            <sz val="12"/>
            <rFont val="ＭＳ Ｐゴシック"/>
            <family val="3"/>
          </rPr>
          <t>先に消してはいけない。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グラフデータの時系列移動をしてから消します！
次のシートにもデータがあるの注意して。</t>
        </r>
      </text>
    </commen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  <comment ref="B70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年を入れるのを忘れないこと。</t>
        </r>
      </text>
    </comment>
  </commentList>
</comments>
</file>

<file path=xl/comments7.xml><?xml version="1.0" encoding="utf-8"?>
<comments xmlns="http://schemas.openxmlformats.org/spreadsheetml/2006/main">
  <authors>
    <author>ok10727</author>
  </authors>
  <commentList>
    <comment ref="B95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  <comment ref="A7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年を入れること</t>
        </r>
      </text>
    </comment>
  </commentList>
</comments>
</file>

<file path=xl/comments8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sz val="11"/>
            <rFont val="ＭＳ Ｐゴシック"/>
            <family val="3"/>
          </rPr>
          <t>値の貼り付け。
寄与率表から値の貼り付けコピーする。
以下同じ。
寄与率表の３シート作業グループと、増減寄生、増減寄出、増減寄在３シートの作業グループで、一発コピー可能。作業グループを作るときは、生産、出荷、在庫の順番に選択して、生産のシートが見える状態にしておかないと、正しいシートへの貼り付けはできないようです。
ちなみに、作業グループ化したまま、エクセルファイルを終了してしまうと、エクセルの計算が手動タイプに置き換わってしまうケースがあるそうです。バージョンによっては大丈夫かもしれませんが、念のため、グループ解除してから綴じるようにしましょう。</t>
        </r>
      </text>
    </comment>
    <comment ref="C2" authorId="0">
      <text>
        <r>
          <rPr>
            <b/>
            <sz val="12"/>
            <rFont val="ＭＳ Ｐゴシック"/>
            <family val="3"/>
          </rPr>
          <t>ok10727:</t>
        </r>
        <r>
          <rPr>
            <sz val="12"/>
            <rFont val="ＭＳ Ｐゴシック"/>
            <family val="3"/>
          </rPr>
          <t xml:space="preserve">
このシート以降は、表に出すものではないのですが、一応決裁資料にはつけます。だから、ちゃんと年月の修正もしましょう。
３シートの作業グループで行うと手間が省けます。</t>
        </r>
      </text>
    </comment>
    <comment ref="O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まずは、今月分のデータを、前月分の列にコピーします。
次に、今月分のところに、寄与率表の季調済指数値を値貼り付けコピーします。
これらの作業も、作業グループで行うと一発でできます。</t>
        </r>
      </text>
    </comment>
  </commentList>
</comments>
</file>

<file path=xl/comments9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値の貼り付け。</t>
        </r>
      </text>
    </comment>
  </commentList>
</comments>
</file>

<file path=xl/sharedStrings.xml><?xml version="1.0" encoding="utf-8"?>
<sst xmlns="http://schemas.openxmlformats.org/spreadsheetml/2006/main" count="771" uniqueCount="213">
  <si>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</si>
  <si>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</si>
  <si>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</si>
  <si>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</si>
  <si>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</si>
  <si>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</si>
  <si>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</si>
  <si>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</si>
  <si>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</si>
  <si>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</si>
  <si>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</si>
  <si>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</si>
  <si>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化学工業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</si>
  <si>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</si>
  <si>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</si>
  <si>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</si>
  <si>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</si>
  <si>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</si>
  <si>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</si>
  <si>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</si>
  <si>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</si>
  <si>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</si>
  <si>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</si>
  <si>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</si>
  <si>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</si>
  <si>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</si>
  <si>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－　３　－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</si>
  <si>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</si>
  <si>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</si>
  <si>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</si>
  <si>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</si>
  <si>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</si>
  <si>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</si>
  <si>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</si>
  <si>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</si>
  <si>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</si>
  <si>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</si>
  <si>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</si>
  <si>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</si>
  <si>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</si>
  <si>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</si>
  <si>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</si>
  <si>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前月比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</si>
  <si>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</si>
  <si>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</si>
  <si>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</si>
  <si>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</si>
  <si>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</si>
  <si>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</si>
  <si>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</si>
  <si>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</si>
  <si>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</si>
  <si>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</si>
  <si>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</si>
  <si>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</si>
  <si>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</si>
  <si>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</si>
  <si>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</si>
  <si>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</si>
  <si>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</si>
  <si>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</si>
  <si>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</si>
  <si>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</si>
  <si>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</si>
  <si>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</si>
  <si>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</si>
  <si>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</si>
  <si>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</si>
  <si>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</si>
  <si>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</si>
  <si>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</si>
  <si>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</si>
  <si>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生産</t>
  </si>
  <si>
    <t>季調指数</t>
  </si>
  <si>
    <t>季調指数</t>
  </si>
  <si>
    <t>前年同月比</t>
  </si>
  <si>
    <t>前年同月比</t>
  </si>
  <si>
    <t>Ｎｏ</t>
  </si>
  <si>
    <t>Ｎｏ</t>
  </si>
  <si>
    <t>寄与率</t>
  </si>
  <si>
    <t>寄与率</t>
  </si>
  <si>
    <t>ウエイト</t>
  </si>
  <si>
    <t>ウエイト</t>
  </si>
  <si>
    <t>前月（Ａ）</t>
  </si>
  <si>
    <t>前月（Ａ）</t>
  </si>
  <si>
    <t>今月（Ｂ）</t>
  </si>
  <si>
    <t>今月（Ｂ）</t>
  </si>
  <si>
    <t>在庫</t>
  </si>
  <si>
    <t>在庫</t>
  </si>
  <si>
    <t>業　　種　　名</t>
  </si>
  <si>
    <t>業　　　種　　　名</t>
  </si>
  <si>
    <t>主　　な　　増　　加　　品　　目</t>
  </si>
  <si>
    <t>主　　な　　減　　少　　品　　目</t>
  </si>
  <si>
    <t>　　（％）</t>
  </si>
  <si>
    <t>業     種     別</t>
  </si>
  <si>
    <t>総             合</t>
  </si>
  <si>
    <t>生                              産</t>
  </si>
  <si>
    <t>前 年 同 月 比</t>
  </si>
  <si>
    <t>前    月    比</t>
  </si>
  <si>
    <t>業     種     別</t>
  </si>
  <si>
    <t>寄   与   率</t>
  </si>
  <si>
    <t>業     種     別</t>
  </si>
  <si>
    <t>前 年 同 月 比</t>
  </si>
  <si>
    <t>前     月     比</t>
  </si>
  <si>
    <t>出                              荷</t>
  </si>
  <si>
    <t>寄 与 率</t>
  </si>
  <si>
    <t>在                              庫</t>
  </si>
  <si>
    <t>前   月   比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</si>
  <si>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</si>
  <si>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</si>
  <si>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</si>
  <si>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</si>
  <si>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</si>
  <si>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</si>
  <si>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</si>
  <si>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</si>
  <si>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</si>
  <si>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</si>
  <si>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</si>
  <si>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</si>
  <si>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</si>
  <si>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</si>
  <si>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</si>
  <si>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</si>
  <si>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</si>
  <si>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</si>
  <si>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</si>
  <si>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</si>
  <si>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</si>
  <si>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</si>
  <si>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</si>
  <si>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</si>
  <si>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</si>
  <si>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鉱業</t>
  </si>
  <si>
    <t>プラスチック製品工業</t>
  </si>
  <si>
    <t>輸送機械工業</t>
  </si>
  <si>
    <t>繊維工業</t>
  </si>
  <si>
    <t>家具工業</t>
  </si>
  <si>
    <t>非鉄金属工業</t>
  </si>
  <si>
    <t>木材・木製品工業</t>
  </si>
  <si>
    <t>精密機械工業</t>
  </si>
  <si>
    <t>一般機械工業</t>
  </si>
  <si>
    <t>その他製品工業</t>
  </si>
  <si>
    <t>食料品・たばこ工業</t>
  </si>
  <si>
    <t>大　　分　　県　　鉱　　工　　業　　指　　数</t>
  </si>
  <si>
    <t>前年同月</t>
  </si>
  <si>
    <t>－</t>
  </si>
  <si>
    <t xml:space="preserve"> 鉱                        業</t>
  </si>
  <si>
    <t>石油製品工業</t>
  </si>
  <si>
    <t>パルプ・紙・紙加工品工業</t>
  </si>
  <si>
    <t>食料品・たばこ工業</t>
  </si>
  <si>
    <t>一般製材</t>
  </si>
  <si>
    <t>木材・木製品工業</t>
  </si>
  <si>
    <t>生産</t>
  </si>
  <si>
    <t>出荷</t>
  </si>
  <si>
    <t>,</t>
  </si>
  <si>
    <t>非鉄金属工業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</si>
  <si>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</si>
  <si>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</si>
  <si>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</si>
  <si>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</si>
  <si>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</si>
  <si>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</si>
  <si>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</si>
  <si>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</si>
  <si>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</si>
  <si>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</si>
  <si>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</si>
  <si>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</si>
  <si>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</si>
  <si>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</si>
  <si>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</si>
  <si>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</si>
  <si>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在庫</t>
  </si>
  <si>
    <t>寄与率</t>
  </si>
  <si>
    <t>１８年１月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</si>
  <si>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</si>
  <si>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</si>
  <si>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</si>
  <si>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</si>
  <si>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</si>
  <si>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</si>
  <si>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</si>
  <si>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</si>
  <si>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</si>
  <si>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</si>
  <si>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</si>
  <si>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</si>
  <si>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ガソリン、Ｃ重油、Ａ重油</t>
  </si>
  <si>
    <t>応接セット</t>
  </si>
  <si>
    <t>平成２０年　２月２５日</t>
  </si>
  <si>
    <t>平  成  １９  年 　１２　 月 分</t>
  </si>
  <si>
    <t>１７年１２月</t>
  </si>
  <si>
    <t>１２月</t>
  </si>
  <si>
    <t>平成１９年１２月の鉱工業指数</t>
  </si>
  <si>
    <t>１７年１２月</t>
  </si>
  <si>
    <t>　１７年１２月</t>
  </si>
  <si>
    <t>１２月</t>
  </si>
  <si>
    <t>　　平成１９年１２月分</t>
  </si>
  <si>
    <t>増減比（１９年１２月）</t>
  </si>
  <si>
    <t>焼酎、ビール（発泡酒を含む）、枝肉</t>
  </si>
  <si>
    <t>鋼板、特殊鋼熱間圧延鋼材、普通鋼冷けん鋼管</t>
  </si>
  <si>
    <t>橋りょう、アルミ製建具、鉄骨</t>
  </si>
  <si>
    <t>化学機械、プラスチック用金型、冷凍・冷蔵用ショーケース</t>
  </si>
  <si>
    <t>ガソリン、Ａ重油、液化石油ガス</t>
  </si>
  <si>
    <t>工業用プラスチック製品、プラスチック製容器</t>
  </si>
  <si>
    <t>ガソリン、灯油、ナフサ</t>
  </si>
  <si>
    <t>段ボール原紙、家庭用薄葉紙、白ボール</t>
  </si>
  <si>
    <t>自動車部品</t>
  </si>
  <si>
    <t>化学機械、軸受</t>
  </si>
  <si>
    <t>プラスチックフィルム</t>
  </si>
  <si>
    <t>清涼飲料、しょうゆ</t>
  </si>
  <si>
    <t>鋼板、鋼帯、普通鋼半製品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</si>
</sst>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0" fillId="0" borderId="10" xfId="0" applyNumberFormat="1" applyBorder="1" applyAlignment="1" quotePrefix="1">
      <alignment horizontal="right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 horizontal="center"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3" xfId="0" applyNumberFormat="1" applyBorder="1" applyAlignment="1">
      <alignment/>
    </xf>
    <xf numFmtId="186" fontId="0" fillId="0" borderId="10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3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0" xfId="0" applyBorder="1" applyAlignment="1">
      <alignment horizontal="distributed"/>
    </xf>
    <xf numFmtId="0" fontId="0" fillId="0" borderId="3" xfId="0" applyBorder="1" applyAlignment="1">
      <alignment horizontal="left"/>
    </xf>
    <xf numFmtId="186" fontId="0" fillId="0" borderId="34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1" fontId="0" fillId="0" borderId="39" xfId="0" applyNumberFormat="1" applyBorder="1" applyAlignment="1">
      <alignment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6" fontId="0" fillId="0" borderId="45" xfId="0" applyNumberFormat="1" applyBorder="1" applyAlignment="1">
      <alignment horizontal="right" vertical="center"/>
    </xf>
    <xf numFmtId="186" fontId="0" fillId="0" borderId="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27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6" fontId="0" fillId="0" borderId="48" xfId="0" applyNumberFormat="1" applyBorder="1" applyAlignment="1">
      <alignment horizontal="right" vertical="center"/>
    </xf>
    <xf numFmtId="181" fontId="2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distributed"/>
    </xf>
    <xf numFmtId="0" fontId="19" fillId="0" borderId="0" xfId="0" applyFont="1" applyBorder="1" applyAlignment="1" quotePrefix="1">
      <alignment horizontal="left"/>
    </xf>
    <xf numFmtId="49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79" fontId="0" fillId="0" borderId="0" xfId="0" applyNumberFormat="1" applyBorder="1" applyAlignment="1">
      <alignment vertical="center"/>
    </xf>
    <xf numFmtId="183" fontId="0" fillId="0" borderId="38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83" fontId="0" fillId="0" borderId="10" xfId="0" applyNumberFormat="1" applyFont="1" applyBorder="1" applyAlignment="1">
      <alignment/>
    </xf>
    <xf numFmtId="186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distributed"/>
    </xf>
    <xf numFmtId="4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justify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Alignment="1" quotePrefix="1">
      <alignment horizontal="center"/>
    </xf>
    <xf numFmtId="0" fontId="0" fillId="0" borderId="3" xfId="0" applyFont="1" applyBorder="1" applyAlignment="1">
      <alignment horizontal="left"/>
    </xf>
    <xf numFmtId="0" fontId="0" fillId="0" borderId="10" xfId="0" applyAlignment="1">
      <alignment horizontal="distributed"/>
    </xf>
    <xf numFmtId="177" fontId="0" fillId="0" borderId="10" xfId="0" applyNumberFormat="1" applyAlignment="1">
      <alignment/>
    </xf>
    <xf numFmtId="179" fontId="0" fillId="0" borderId="10" xfId="0" applyNumberFormat="1" applyAlignment="1">
      <alignment/>
    </xf>
    <xf numFmtId="186" fontId="0" fillId="0" borderId="0" xfId="0" applyNumberFormat="1" applyFill="1" applyBorder="1" applyAlignment="1">
      <alignment horizontal="right" vertical="center"/>
    </xf>
    <xf numFmtId="193" fontId="0" fillId="0" borderId="0" xfId="0" applyNumberFormat="1" applyAlignment="1">
      <alignment/>
    </xf>
    <xf numFmtId="193" fontId="0" fillId="0" borderId="10" xfId="0" applyNumberFormat="1" applyAlignment="1">
      <alignment/>
    </xf>
    <xf numFmtId="177" fontId="0" fillId="0" borderId="49" xfId="0" applyNumberFormat="1" applyBorder="1" applyAlignment="1">
      <alignment/>
    </xf>
    <xf numFmtId="179" fontId="0" fillId="0" borderId="49" xfId="0" applyNumberFormat="1" applyBorder="1" applyAlignment="1">
      <alignment vertical="center"/>
    </xf>
    <xf numFmtId="193" fontId="0" fillId="0" borderId="49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0" fillId="0" borderId="49" xfId="0" applyBorder="1" applyAlignment="1">
      <alignment horizontal="distributed"/>
    </xf>
    <xf numFmtId="177" fontId="0" fillId="0" borderId="49" xfId="0" applyNumberFormat="1" applyBorder="1" applyAlignment="1">
      <alignment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49" xfId="0" applyBorder="1" applyAlignment="1">
      <alignment/>
    </xf>
    <xf numFmtId="186" fontId="18" fillId="0" borderId="49" xfId="0" applyNumberFormat="1" applyFont="1" applyFill="1" applyBorder="1" applyAlignment="1">
      <alignment/>
    </xf>
    <xf numFmtId="0" fontId="0" fillId="0" borderId="10" xfId="0" applyAlignment="1">
      <alignment horizontal="center"/>
    </xf>
    <xf numFmtId="0" fontId="0" fillId="0" borderId="10" xfId="0" applyAlignment="1">
      <alignment/>
    </xf>
    <xf numFmtId="179" fontId="0" fillId="0" borderId="10" xfId="0" applyNumberFormat="1" applyAlignment="1">
      <alignment/>
    </xf>
    <xf numFmtId="177" fontId="0" fillId="0" borderId="10" xfId="0" applyNumberFormat="1" applyAlignment="1">
      <alignment/>
    </xf>
    <xf numFmtId="186" fontId="0" fillId="0" borderId="0" xfId="0" applyNumberFormat="1" applyFill="1" applyBorder="1" applyAlignment="1">
      <alignment/>
    </xf>
    <xf numFmtId="177" fontId="0" fillId="0" borderId="10" xfId="0" applyNumberFormat="1" applyAlignment="1">
      <alignment horizontal="center"/>
    </xf>
    <xf numFmtId="177" fontId="18" fillId="0" borderId="10" xfId="0" applyNumberFormat="1" applyFont="1" applyBorder="1" applyAlignment="1">
      <alignment horizontal="right"/>
    </xf>
    <xf numFmtId="177" fontId="0" fillId="0" borderId="8" xfId="0" applyNumberFormat="1" applyBorder="1" applyAlignment="1">
      <alignment horizontal="distributed" vertical="center"/>
    </xf>
    <xf numFmtId="177" fontId="0" fillId="0" borderId="9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10" xfId="0" applyNumberFormat="1" applyFont="1" applyBorder="1" applyAlignment="1" quotePrefix="1">
      <alignment horizontal="right"/>
    </xf>
    <xf numFmtId="0" fontId="0" fillId="0" borderId="10" xfId="0" applyNumberFormat="1" applyBorder="1" applyAlignment="1">
      <alignment horizontal="distributed"/>
    </xf>
    <xf numFmtId="49" fontId="0" fillId="0" borderId="10" xfId="0" applyNumberFormat="1" applyBorder="1" applyAlignment="1">
      <alignment horizontal="distributed"/>
    </xf>
    <xf numFmtId="186" fontId="0" fillId="0" borderId="10" xfId="0" applyNumberFormat="1" applyAlignment="1">
      <alignment/>
    </xf>
    <xf numFmtId="186" fontId="0" fillId="0" borderId="10" xfId="0" applyNumberFormat="1" applyBorder="1" applyAlignment="1" quotePrefix="1">
      <alignment horizontal="center"/>
    </xf>
    <xf numFmtId="186" fontId="0" fillId="0" borderId="10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19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0" fontId="0" fillId="0" borderId="2" xfId="0" applyFill="1" applyBorder="1" applyAlignment="1">
      <alignment/>
    </xf>
    <xf numFmtId="177" fontId="31" fillId="0" borderId="0" xfId="21" applyNumberFormat="1" applyFont="1" applyBorder="1" applyAlignment="1">
      <alignment horizontal="right"/>
      <protection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943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At val="60"/>
        <c:auto val="1"/>
        <c:lblOffset val="100"/>
        <c:noMultiLvlLbl val="0"/>
      </c:catAx>
      <c:valAx>
        <c:axId val="6283552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82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At val="40"/>
        <c:auto val="1"/>
        <c:lblOffset val="100"/>
        <c:noMultiLvlLbl val="0"/>
      </c:catAx>
      <c:valAx>
        <c:axId val="5651249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87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9110"/>
        <c:crossesAt val="50"/>
        <c:auto val="1"/>
        <c:lblOffset val="100"/>
        <c:noMultiLvlLbl val="0"/>
      </c:catAx>
      <c:valAx>
        <c:axId val="1410911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03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3522"/>
        <c:crossesAt val="70"/>
        <c:auto val="1"/>
        <c:lblOffset val="100"/>
        <c:noMultiLvlLbl val="0"/>
      </c:catAx>
      <c:valAx>
        <c:axId val="46673522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86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0851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5090071"/>
        <c:axId val="48939728"/>
      </c:bar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9728"/>
        <c:crosses val="autoZero"/>
        <c:auto val="1"/>
        <c:lblOffset val="100"/>
        <c:noMultiLvlLbl val="0"/>
      </c:catAx>
      <c:valAx>
        <c:axId val="48939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0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002"/>
        <c:crossesAt val="40"/>
        <c:auto val="1"/>
        <c:lblOffset val="100"/>
        <c:noMultiLvlLbl val="0"/>
      </c:catAx>
      <c:valAx>
        <c:axId val="4695002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43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2255019"/>
        <c:axId val="44750852"/>
      </c:line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0852"/>
        <c:crossesAt val="10"/>
        <c:auto val="1"/>
        <c:lblOffset val="100"/>
        <c:noMultiLvlLbl val="0"/>
      </c:catAx>
      <c:valAx>
        <c:axId val="44750852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50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48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6329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生産指数（季節調整済指数）は１４４．０となり、前月比は５．０％の上昇となった。また、原指数による前年同月比は４．１％の上昇となり、４カ月連続の上昇となった。
　業種別に生産動向をみると、前月に比べ上昇した業種は「石油製品工業」、「食料品・たばこ工業」、「家具工業」など１３業種で、一方低下した業種は「鉄鋼業」、「木材・木製品工業」、「金属製品工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出荷指数（季節調整済指数）は１５０．３となり、前月比は３．７％の上昇となった。また、原指数による前年同月比は４．４％の上昇となり、６カ月連続の上昇となった。
　業種別に出荷動向をみると、前月に比べ上昇した業種は「食料品・たばこ工業」、「一般機械工業」、「石油製品工業」など１２業種で、一方低下した業種は「木材・木製品工業」、「鉄鋼業」、「プラスチック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在庫指数（季節調整済指数）は１００．２となり、前月比は１．７％の上昇となった。また、原指数による前年同月比は▲５．３％の低下となり、１５カ月連続の低下となった。
　業種別に在庫動向をみると、前月に比べ上昇した業種は「石油製品工業」、「パルプ・紙・紙加工品工業」、「輸送機械工業」など１１業種で、一方低下した業種は「一般機械工業」、「プラスチック製品工業」、「食料品・たばこ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平成２０年１月は前月比▲０．４％の低下、２月は同▲２．２％の低下であった。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78" t="s">
        <v>190</v>
      </c>
      <c r="K2" s="178"/>
    </row>
    <row r="3" spans="10:11" ht="17.25">
      <c r="J3" s="179" t="s">
        <v>172</v>
      </c>
      <c r="K3" s="179"/>
    </row>
    <row r="7" spans="2:11" ht="27" customHeight="1">
      <c r="B7" s="184" t="s">
        <v>144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4:9" ht="13.5">
      <c r="D8" s="17"/>
      <c r="E8" s="17"/>
      <c r="F8" s="17"/>
      <c r="G8" s="17"/>
      <c r="H8" s="17"/>
      <c r="I8" s="17"/>
    </row>
    <row r="9" spans="4:9" ht="13.5">
      <c r="D9" s="17"/>
      <c r="E9" s="17"/>
      <c r="F9" s="17"/>
      <c r="G9" s="17"/>
      <c r="H9" s="17"/>
      <c r="I9" s="17"/>
    </row>
    <row r="10" spans="4:14" ht="13.5">
      <c r="D10" s="17"/>
      <c r="E10" s="17"/>
      <c r="F10" s="17"/>
      <c r="G10" s="17"/>
      <c r="H10" s="17"/>
      <c r="I10" s="17"/>
      <c r="N10" t="s">
        <v>155</v>
      </c>
    </row>
    <row r="11" spans="4:9" ht="13.5">
      <c r="D11" s="17"/>
      <c r="E11" s="17"/>
      <c r="F11" s="17"/>
      <c r="G11" s="17"/>
      <c r="H11" s="17"/>
      <c r="I11" s="17"/>
    </row>
    <row r="12" spans="5:9" ht="21" customHeight="1">
      <c r="E12" s="180" t="s">
        <v>157</v>
      </c>
      <c r="F12" s="180"/>
      <c r="G12" s="180"/>
      <c r="H12" s="180"/>
      <c r="I12" s="180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85" t="s">
        <v>191</v>
      </c>
      <c r="E19" s="185"/>
      <c r="F19" s="185"/>
      <c r="G19" s="185"/>
      <c r="H19" s="185"/>
      <c r="I19" s="185"/>
      <c r="J19" s="185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20" t="s">
        <v>112</v>
      </c>
      <c r="F25" s="1"/>
      <c r="G25" s="1"/>
      <c r="J25" t="s">
        <v>158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29"/>
      <c r="C28">
        <v>20.7</v>
      </c>
      <c r="D28">
        <v>-1.1</v>
      </c>
      <c r="E28">
        <v>19</v>
      </c>
      <c r="F28" s="1" t="s">
        <v>151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21" t="s">
        <v>40</v>
      </c>
    </row>
    <row r="64" spans="2:8" ht="13.5">
      <c r="B64" t="s">
        <v>10</v>
      </c>
      <c r="H64" t="s">
        <v>170</v>
      </c>
    </row>
    <row r="66" spans="2:11" ht="13.5">
      <c r="B66" s="2"/>
      <c r="C66" s="181" t="s">
        <v>1</v>
      </c>
      <c r="D66" s="182"/>
      <c r="E66" s="183"/>
      <c r="F66" s="181" t="s">
        <v>7</v>
      </c>
      <c r="G66" s="182"/>
      <c r="H66" s="183"/>
      <c r="I66" s="181" t="s">
        <v>8</v>
      </c>
      <c r="J66" s="182"/>
      <c r="K66" s="183"/>
    </row>
    <row r="67" spans="2:11" ht="13.5">
      <c r="B67" s="3" t="s">
        <v>0</v>
      </c>
      <c r="C67" s="12" t="s">
        <v>2</v>
      </c>
      <c r="D67" s="13" t="s">
        <v>3</v>
      </c>
      <c r="E67" s="10" t="s">
        <v>4</v>
      </c>
      <c r="F67" s="12" t="s">
        <v>6</v>
      </c>
      <c r="G67" s="13" t="s">
        <v>3</v>
      </c>
      <c r="H67" s="10" t="s">
        <v>145</v>
      </c>
      <c r="I67" s="12" t="s">
        <v>9</v>
      </c>
      <c r="J67" s="13" t="s">
        <v>3</v>
      </c>
      <c r="K67" s="10" t="s">
        <v>4</v>
      </c>
    </row>
    <row r="68" spans="2:11" ht="13.5">
      <c r="B68" s="5"/>
      <c r="C68" s="11"/>
      <c r="D68" s="6"/>
      <c r="E68" s="11" t="s">
        <v>5</v>
      </c>
      <c r="F68" s="11"/>
      <c r="G68" s="6"/>
      <c r="H68" s="11" t="s">
        <v>5</v>
      </c>
      <c r="I68" s="11"/>
      <c r="J68" s="6"/>
      <c r="K68" s="11" t="s">
        <v>5</v>
      </c>
    </row>
    <row r="69" spans="2:11" ht="13.5">
      <c r="B69" s="31" t="s">
        <v>179</v>
      </c>
      <c r="C69" s="70">
        <v>112.4</v>
      </c>
      <c r="D69" s="168" t="s">
        <v>146</v>
      </c>
      <c r="E69" s="70">
        <v>4.9</v>
      </c>
      <c r="F69" s="70">
        <v>120.9</v>
      </c>
      <c r="G69" s="168" t="s">
        <v>146</v>
      </c>
      <c r="H69" s="70">
        <v>6.3</v>
      </c>
      <c r="I69" s="70">
        <v>92.6</v>
      </c>
      <c r="J69" s="168" t="s">
        <v>146</v>
      </c>
      <c r="K69" s="70">
        <v>0</v>
      </c>
    </row>
    <row r="70" spans="2:11" ht="13.5">
      <c r="B70" s="31" t="s">
        <v>180</v>
      </c>
      <c r="C70" s="70">
        <v>119.8</v>
      </c>
      <c r="D70" s="168" t="s">
        <v>146</v>
      </c>
      <c r="E70" s="70">
        <v>6.6</v>
      </c>
      <c r="F70" s="70">
        <v>123.5</v>
      </c>
      <c r="G70" s="168" t="s">
        <v>146</v>
      </c>
      <c r="H70" s="70">
        <v>2.2</v>
      </c>
      <c r="I70" s="70">
        <v>101.6</v>
      </c>
      <c r="J70" s="168" t="s">
        <v>146</v>
      </c>
      <c r="K70" s="70">
        <v>9.7</v>
      </c>
    </row>
    <row r="71" spans="2:11" ht="13.5">
      <c r="B71" s="31" t="s">
        <v>182</v>
      </c>
      <c r="C71" s="70">
        <v>127.6</v>
      </c>
      <c r="D71" s="168" t="s">
        <v>146</v>
      </c>
      <c r="E71" s="70">
        <v>6.5</v>
      </c>
      <c r="F71" s="70">
        <v>131.4</v>
      </c>
      <c r="G71" s="168" t="s">
        <v>146</v>
      </c>
      <c r="H71" s="70">
        <v>6.4</v>
      </c>
      <c r="I71" s="70">
        <v>106.9</v>
      </c>
      <c r="J71" s="168" t="s">
        <v>146</v>
      </c>
      <c r="K71" s="70">
        <v>5.2</v>
      </c>
    </row>
    <row r="72" spans="2:14" ht="13.5">
      <c r="B72" s="31" t="s">
        <v>192</v>
      </c>
      <c r="C72" s="70">
        <v>126.6</v>
      </c>
      <c r="D72" s="70">
        <v>0</v>
      </c>
      <c r="E72" s="70">
        <v>12.1</v>
      </c>
      <c r="F72" s="70">
        <v>129.3</v>
      </c>
      <c r="G72" s="70">
        <v>-0.5</v>
      </c>
      <c r="H72" s="70">
        <v>7.1</v>
      </c>
      <c r="I72" s="70">
        <v>108.3</v>
      </c>
      <c r="J72" s="70">
        <v>0.7</v>
      </c>
      <c r="K72" s="70">
        <v>14.5</v>
      </c>
      <c r="M72" s="118"/>
      <c r="N72" s="118"/>
    </row>
    <row r="73" spans="2:14" ht="13.5">
      <c r="B73" s="31" t="s">
        <v>175</v>
      </c>
      <c r="C73" s="70">
        <v>124.3</v>
      </c>
      <c r="D73" s="70">
        <v>-1.8</v>
      </c>
      <c r="E73" s="70">
        <v>9.7</v>
      </c>
      <c r="F73" s="70">
        <v>127.6</v>
      </c>
      <c r="G73" s="70">
        <v>-1.3</v>
      </c>
      <c r="H73" s="70">
        <v>5.1</v>
      </c>
      <c r="I73" s="70">
        <v>109.8</v>
      </c>
      <c r="J73" s="70">
        <v>1.4</v>
      </c>
      <c r="K73" s="70">
        <v>21.8</v>
      </c>
      <c r="M73" s="118"/>
      <c r="N73" s="118"/>
    </row>
    <row r="74" spans="2:11" ht="13.5">
      <c r="B74" s="31" t="s">
        <v>110</v>
      </c>
      <c r="C74" s="70">
        <v>120</v>
      </c>
      <c r="D74" s="70">
        <v>-3.5</v>
      </c>
      <c r="E74" s="70">
        <v>0.4</v>
      </c>
      <c r="F74" s="70">
        <v>124.3</v>
      </c>
      <c r="G74" s="70">
        <v>-2.6</v>
      </c>
      <c r="H74" s="70">
        <v>0.2</v>
      </c>
      <c r="I74" s="70">
        <v>112.3</v>
      </c>
      <c r="J74" s="70">
        <v>2.3</v>
      </c>
      <c r="K74" s="70">
        <v>16.3</v>
      </c>
    </row>
    <row r="75" spans="2:11" ht="13.5">
      <c r="B75" s="31" t="s">
        <v>30</v>
      </c>
      <c r="C75" s="169">
        <v>117.5</v>
      </c>
      <c r="D75" s="124">
        <v>-2.1</v>
      </c>
      <c r="E75" s="70">
        <v>-5.9</v>
      </c>
      <c r="F75" s="169">
        <v>119.4</v>
      </c>
      <c r="G75" s="124">
        <v>-3.9</v>
      </c>
      <c r="H75" s="70">
        <v>-6.2</v>
      </c>
      <c r="I75" s="169">
        <v>112.1</v>
      </c>
      <c r="J75" s="124">
        <v>-0.2</v>
      </c>
      <c r="K75" s="70">
        <v>14.9</v>
      </c>
    </row>
    <row r="76" spans="2:11" ht="13.5">
      <c r="B76" s="31" t="s">
        <v>31</v>
      </c>
      <c r="C76" s="169">
        <v>121.6</v>
      </c>
      <c r="D76" s="124">
        <v>3.5</v>
      </c>
      <c r="E76" s="70">
        <v>1.8</v>
      </c>
      <c r="F76" s="169">
        <v>124.7</v>
      </c>
      <c r="G76" s="124">
        <v>4.4</v>
      </c>
      <c r="H76" s="70">
        <v>1.2</v>
      </c>
      <c r="I76" s="169">
        <v>110.8</v>
      </c>
      <c r="J76" s="124">
        <v>-1.2</v>
      </c>
      <c r="K76" s="70">
        <v>11</v>
      </c>
    </row>
    <row r="77" spans="2:11" ht="13.5">
      <c r="B77" s="31" t="s">
        <v>32</v>
      </c>
      <c r="C77" s="169">
        <v>124.6</v>
      </c>
      <c r="D77" s="124">
        <v>2.5</v>
      </c>
      <c r="E77" s="70">
        <v>11.8</v>
      </c>
      <c r="F77" s="169">
        <v>130.1</v>
      </c>
      <c r="G77" s="124">
        <v>4.3</v>
      </c>
      <c r="H77" s="70">
        <v>10.8</v>
      </c>
      <c r="I77" s="169">
        <v>105.3</v>
      </c>
      <c r="J77" s="124">
        <v>-5</v>
      </c>
      <c r="K77" s="70">
        <v>5.9</v>
      </c>
    </row>
    <row r="78" spans="2:11" ht="13.5">
      <c r="B78" s="31" t="s">
        <v>33</v>
      </c>
      <c r="C78" s="169">
        <v>128.7</v>
      </c>
      <c r="D78" s="124">
        <v>3.3</v>
      </c>
      <c r="E78" s="70">
        <v>12</v>
      </c>
      <c r="F78" s="169">
        <v>133.1</v>
      </c>
      <c r="G78" s="124">
        <v>2.3</v>
      </c>
      <c r="H78" s="70">
        <v>12.5</v>
      </c>
      <c r="I78" s="169">
        <v>103.2</v>
      </c>
      <c r="J78" s="124">
        <v>-2</v>
      </c>
      <c r="K78" s="70">
        <v>2.6</v>
      </c>
    </row>
    <row r="79" spans="2:11" ht="13.5">
      <c r="B79" s="38" t="s">
        <v>34</v>
      </c>
      <c r="C79" s="169">
        <v>127.3</v>
      </c>
      <c r="D79" s="124">
        <v>-1.1</v>
      </c>
      <c r="E79" s="70">
        <v>10</v>
      </c>
      <c r="F79" s="169">
        <v>130.2</v>
      </c>
      <c r="G79" s="124">
        <v>-2.2</v>
      </c>
      <c r="H79" s="70">
        <v>12</v>
      </c>
      <c r="I79" s="169">
        <v>102.4</v>
      </c>
      <c r="J79" s="124">
        <v>-0.8</v>
      </c>
      <c r="K79" s="70">
        <v>-2.4</v>
      </c>
    </row>
    <row r="80" spans="2:11" ht="13.5">
      <c r="B80" s="38" t="s">
        <v>35</v>
      </c>
      <c r="C80" s="169">
        <v>127.9</v>
      </c>
      <c r="D80" s="124">
        <v>0.5</v>
      </c>
      <c r="E80" s="70">
        <v>6.6</v>
      </c>
      <c r="F80" s="169">
        <v>132.7</v>
      </c>
      <c r="G80" s="124">
        <v>1.9</v>
      </c>
      <c r="H80" s="70">
        <v>7.4</v>
      </c>
      <c r="I80" s="169">
        <v>102.6</v>
      </c>
      <c r="J80" s="124">
        <v>0.2</v>
      </c>
      <c r="K80" s="70">
        <v>0.3</v>
      </c>
    </row>
    <row r="81" spans="2:11" ht="13.5">
      <c r="B81" s="38" t="s">
        <v>36</v>
      </c>
      <c r="C81" s="169">
        <v>131.6</v>
      </c>
      <c r="D81" s="124">
        <v>2.9</v>
      </c>
      <c r="E81" s="70">
        <v>3.9</v>
      </c>
      <c r="F81" s="169">
        <v>132.9</v>
      </c>
      <c r="G81" s="124">
        <v>0.2</v>
      </c>
      <c r="H81" s="70">
        <v>2.3</v>
      </c>
      <c r="I81" s="169">
        <v>108.3</v>
      </c>
      <c r="J81" s="124">
        <v>5.6</v>
      </c>
      <c r="K81" s="70">
        <v>4.9</v>
      </c>
    </row>
    <row r="82" spans="2:11" ht="13.5">
      <c r="B82" s="38" t="s">
        <v>37</v>
      </c>
      <c r="C82" s="169">
        <v>135.6</v>
      </c>
      <c r="D82" s="124">
        <v>3</v>
      </c>
      <c r="E82" s="70">
        <v>12</v>
      </c>
      <c r="F82" s="169">
        <v>140.2</v>
      </c>
      <c r="G82" s="124">
        <v>5.5</v>
      </c>
      <c r="H82" s="70">
        <v>13.7</v>
      </c>
      <c r="I82" s="169">
        <v>104.6</v>
      </c>
      <c r="J82" s="124">
        <v>-3.4</v>
      </c>
      <c r="K82" s="70">
        <v>-3.1</v>
      </c>
    </row>
    <row r="83" spans="2:11" ht="13.5">
      <c r="B83" s="38" t="s">
        <v>38</v>
      </c>
      <c r="C83" s="169">
        <v>134.9</v>
      </c>
      <c r="D83" s="124">
        <v>-0.5</v>
      </c>
      <c r="E83" s="70">
        <v>7.8</v>
      </c>
      <c r="F83" s="169">
        <v>139.8</v>
      </c>
      <c r="G83" s="124">
        <v>-0.3</v>
      </c>
      <c r="H83" s="70">
        <v>8.7</v>
      </c>
      <c r="I83" s="169">
        <v>105.9</v>
      </c>
      <c r="J83" s="124">
        <v>1.2</v>
      </c>
      <c r="K83" s="70">
        <v>-1.5</v>
      </c>
    </row>
    <row r="84" spans="2:11" ht="13.5">
      <c r="B84" s="38" t="s">
        <v>39</v>
      </c>
      <c r="C84" s="169">
        <v>137.8</v>
      </c>
      <c r="D84" s="124">
        <v>2.1</v>
      </c>
      <c r="E84" s="70">
        <v>9.2</v>
      </c>
      <c r="F84" s="169">
        <v>143.3</v>
      </c>
      <c r="G84" s="124">
        <v>2.5</v>
      </c>
      <c r="H84" s="70">
        <v>10.8</v>
      </c>
      <c r="I84" s="169">
        <v>105.8</v>
      </c>
      <c r="J84" s="124">
        <v>-0.1</v>
      </c>
      <c r="K84" s="70">
        <v>-2.8</v>
      </c>
    </row>
    <row r="85" spans="2:11" ht="13.5">
      <c r="B85" s="38" t="s">
        <v>181</v>
      </c>
      <c r="C85" s="169">
        <v>127.9</v>
      </c>
      <c r="D85" s="124">
        <v>-7.2</v>
      </c>
      <c r="E85" s="70">
        <v>3.9</v>
      </c>
      <c r="F85" s="169">
        <v>134.5</v>
      </c>
      <c r="G85" s="124">
        <v>-6.1</v>
      </c>
      <c r="H85" s="70">
        <v>6.9</v>
      </c>
      <c r="I85" s="169">
        <v>99.3</v>
      </c>
      <c r="J85" s="124">
        <v>-6.1</v>
      </c>
      <c r="K85" s="70">
        <v>-9.5</v>
      </c>
    </row>
    <row r="86" spans="2:11" ht="13.5">
      <c r="B86" s="38" t="s">
        <v>110</v>
      </c>
      <c r="C86" s="169">
        <v>125.1</v>
      </c>
      <c r="D86" s="124">
        <v>-2.2</v>
      </c>
      <c r="E86" s="70">
        <v>3.8</v>
      </c>
      <c r="F86" s="169">
        <v>132.1</v>
      </c>
      <c r="G86" s="124">
        <v>-1.8</v>
      </c>
      <c r="H86" s="70">
        <v>5.7</v>
      </c>
      <c r="I86" s="169">
        <v>96.6</v>
      </c>
      <c r="J86" s="124">
        <v>-2.7</v>
      </c>
      <c r="K86" s="124">
        <v>-14</v>
      </c>
    </row>
    <row r="87" spans="2:11" ht="13.5">
      <c r="B87" s="38" t="s">
        <v>30</v>
      </c>
      <c r="C87" s="124">
        <v>130.5</v>
      </c>
      <c r="D87" s="124">
        <v>4.3</v>
      </c>
      <c r="E87" s="70">
        <v>11</v>
      </c>
      <c r="F87" s="124">
        <v>133.4</v>
      </c>
      <c r="G87" s="124">
        <v>1</v>
      </c>
      <c r="H87" s="70">
        <v>11.7</v>
      </c>
      <c r="I87" s="124">
        <v>99.4</v>
      </c>
      <c r="J87" s="124">
        <v>2.9</v>
      </c>
      <c r="K87" s="124">
        <v>-11.4</v>
      </c>
    </row>
    <row r="88" spans="2:11" ht="13.5">
      <c r="B88" s="38" t="s">
        <v>31</v>
      </c>
      <c r="C88" s="124">
        <v>130.8</v>
      </c>
      <c r="D88" s="124">
        <v>0.2</v>
      </c>
      <c r="E88" s="70">
        <v>7.2</v>
      </c>
      <c r="F88" s="124">
        <v>136.3</v>
      </c>
      <c r="G88" s="124">
        <v>2.2</v>
      </c>
      <c r="H88" s="70">
        <v>8.8</v>
      </c>
      <c r="I88" s="124">
        <v>102.6</v>
      </c>
      <c r="J88" s="124">
        <v>3.2</v>
      </c>
      <c r="K88" s="124">
        <v>-7.4</v>
      </c>
    </row>
    <row r="89" spans="2:11" ht="13.5">
      <c r="B89" s="31" t="s">
        <v>32</v>
      </c>
      <c r="C89" s="124">
        <v>125.9</v>
      </c>
      <c r="D89" s="124">
        <v>-3.7</v>
      </c>
      <c r="E89" s="124">
        <v>1.4</v>
      </c>
      <c r="F89" s="124">
        <v>134.6</v>
      </c>
      <c r="G89" s="124">
        <v>-1.2</v>
      </c>
      <c r="H89" s="124">
        <v>3.9</v>
      </c>
      <c r="I89" s="124">
        <v>99.5</v>
      </c>
      <c r="J89" s="124">
        <v>-3</v>
      </c>
      <c r="K89" s="124">
        <v>-5.4</v>
      </c>
    </row>
    <row r="90" spans="2:11" ht="13.5">
      <c r="B90" s="31" t="s">
        <v>33</v>
      </c>
      <c r="C90" s="124">
        <v>123.1</v>
      </c>
      <c r="D90" s="124">
        <v>-2.2</v>
      </c>
      <c r="E90" s="70">
        <v>-5.3</v>
      </c>
      <c r="F90" s="124">
        <v>130.4</v>
      </c>
      <c r="G90" s="124">
        <v>-3.1</v>
      </c>
      <c r="H90" s="70">
        <v>-3.4</v>
      </c>
      <c r="I90" s="124">
        <v>97.2</v>
      </c>
      <c r="J90" s="124">
        <v>-2.3</v>
      </c>
      <c r="K90" s="124">
        <v>-5.8</v>
      </c>
    </row>
    <row r="91" spans="2:11" ht="13.5">
      <c r="B91" s="31" t="s">
        <v>34</v>
      </c>
      <c r="C91" s="124">
        <v>123.5</v>
      </c>
      <c r="D91" s="124">
        <v>0.3</v>
      </c>
      <c r="E91" s="124">
        <v>-2</v>
      </c>
      <c r="F91" s="124">
        <v>131</v>
      </c>
      <c r="G91" s="124">
        <v>0.5</v>
      </c>
      <c r="H91" s="124">
        <v>2</v>
      </c>
      <c r="I91" s="124">
        <v>95.2</v>
      </c>
      <c r="J91" s="124">
        <v>-2.1</v>
      </c>
      <c r="K91" s="124">
        <v>-7</v>
      </c>
    </row>
    <row r="92" spans="2:11" ht="13.5">
      <c r="B92" s="31" t="s">
        <v>35</v>
      </c>
      <c r="C92" s="70">
        <v>127.6</v>
      </c>
      <c r="D92" s="70">
        <v>3.3</v>
      </c>
      <c r="E92" s="70">
        <v>-0.2</v>
      </c>
      <c r="F92" s="70">
        <v>136.3</v>
      </c>
      <c r="G92" s="70">
        <v>4</v>
      </c>
      <c r="H92" s="70">
        <v>2.7</v>
      </c>
      <c r="I92" s="70">
        <v>96.6</v>
      </c>
      <c r="J92" s="124">
        <v>1.5</v>
      </c>
      <c r="K92" s="124">
        <v>-5.9</v>
      </c>
    </row>
    <row r="93" spans="2:11" ht="13.5">
      <c r="B93" s="31" t="s">
        <v>36</v>
      </c>
      <c r="C93" s="70">
        <v>134.1</v>
      </c>
      <c r="D93" s="70">
        <v>5.1</v>
      </c>
      <c r="E93" s="70">
        <v>0.5</v>
      </c>
      <c r="F93" s="70">
        <v>141.8</v>
      </c>
      <c r="G93" s="70">
        <v>4</v>
      </c>
      <c r="H93" s="70">
        <v>4.8</v>
      </c>
      <c r="I93" s="70">
        <v>97.7</v>
      </c>
      <c r="J93" s="124">
        <v>1.1</v>
      </c>
      <c r="K93" s="124">
        <v>-9.7</v>
      </c>
    </row>
    <row r="94" spans="2:11" ht="13.5">
      <c r="B94" s="31" t="s">
        <v>37</v>
      </c>
      <c r="C94" s="70">
        <v>136.7</v>
      </c>
      <c r="D94" s="70">
        <v>1.9</v>
      </c>
      <c r="E94" s="70">
        <v>1.8</v>
      </c>
      <c r="F94" s="70">
        <v>142.3</v>
      </c>
      <c r="G94" s="70">
        <v>0.4</v>
      </c>
      <c r="H94" s="70">
        <v>2.9</v>
      </c>
      <c r="I94" s="70">
        <v>99.1</v>
      </c>
      <c r="J94" s="124">
        <v>1.4</v>
      </c>
      <c r="K94" s="124">
        <v>-5.3</v>
      </c>
    </row>
    <row r="95" spans="2:11" ht="13.5">
      <c r="B95" s="31" t="s">
        <v>38</v>
      </c>
      <c r="C95" s="70">
        <v>137.1</v>
      </c>
      <c r="D95" s="70">
        <v>0.3</v>
      </c>
      <c r="E95" s="70">
        <v>2</v>
      </c>
      <c r="F95" s="70">
        <v>144.9</v>
      </c>
      <c r="G95" s="70">
        <v>1.8</v>
      </c>
      <c r="H95" s="70">
        <v>4.1</v>
      </c>
      <c r="I95" s="70">
        <v>98.5</v>
      </c>
      <c r="J95" s="124">
        <v>-0.6</v>
      </c>
      <c r="K95" s="124">
        <v>-7</v>
      </c>
    </row>
    <row r="96" spans="2:11" ht="13.5">
      <c r="B96" s="31" t="s">
        <v>193</v>
      </c>
      <c r="C96" s="70">
        <v>144</v>
      </c>
      <c r="D96" s="70">
        <v>5</v>
      </c>
      <c r="E96" s="70">
        <v>4.1</v>
      </c>
      <c r="F96" s="70">
        <v>150.3</v>
      </c>
      <c r="G96" s="70">
        <v>3.7</v>
      </c>
      <c r="H96" s="70">
        <v>4.4</v>
      </c>
      <c r="I96" s="70">
        <v>100.2</v>
      </c>
      <c r="J96" s="124">
        <v>1.7</v>
      </c>
      <c r="K96" s="124">
        <v>-5.3</v>
      </c>
    </row>
    <row r="97" spans="2:11" ht="13.5">
      <c r="B97" s="40"/>
      <c r="C97" s="78"/>
      <c r="D97" s="79"/>
      <c r="E97" s="79"/>
      <c r="F97" s="79"/>
      <c r="G97" s="79"/>
      <c r="H97" s="79"/>
      <c r="I97" s="79"/>
      <c r="J97" s="79"/>
      <c r="K97" s="79"/>
    </row>
    <row r="98" spans="2:11" ht="13.5">
      <c r="B98" s="18"/>
      <c r="K98" s="33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173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106</v>
      </c>
      <c r="E4" s="182"/>
      <c r="F4" s="182"/>
      <c r="G4" s="182"/>
      <c r="H4" s="183"/>
      <c r="L4" s="10"/>
      <c r="M4" s="181" t="s">
        <v>106</v>
      </c>
      <c r="N4" s="182"/>
      <c r="O4" s="182"/>
      <c r="P4" s="183"/>
    </row>
    <row r="5" spans="3:16" ht="13.5">
      <c r="C5" s="24" t="s">
        <v>101</v>
      </c>
      <c r="D5" s="15" t="s">
        <v>73</v>
      </c>
      <c r="E5" s="181" t="s">
        <v>102</v>
      </c>
      <c r="F5" s="183"/>
      <c r="G5" s="182" t="s">
        <v>107</v>
      </c>
      <c r="H5" s="183"/>
      <c r="L5" s="24" t="s">
        <v>101</v>
      </c>
      <c r="M5" s="15" t="s">
        <v>105</v>
      </c>
      <c r="N5" s="15" t="s">
        <v>81</v>
      </c>
      <c r="O5" s="15" t="s">
        <v>83</v>
      </c>
      <c r="P5" s="14" t="s">
        <v>85</v>
      </c>
    </row>
    <row r="6" spans="1:16" ht="13.5">
      <c r="A6">
        <v>1</v>
      </c>
      <c r="C6" s="154" t="s">
        <v>95</v>
      </c>
      <c r="D6" s="157">
        <v>100.2</v>
      </c>
      <c r="E6" s="122">
        <v>0.947</v>
      </c>
      <c r="F6" s="143">
        <v>-0.05300000000000005</v>
      </c>
      <c r="G6" s="156">
        <v>1.017258883248731</v>
      </c>
      <c r="H6" s="143">
        <v>0.01725888324873104</v>
      </c>
      <c r="J6">
        <v>1</v>
      </c>
      <c r="L6" s="154" t="s">
        <v>95</v>
      </c>
      <c r="M6" s="159"/>
      <c r="N6" s="154">
        <v>10000</v>
      </c>
      <c r="O6" s="157">
        <v>98.5</v>
      </c>
      <c r="P6" s="157">
        <v>100.2</v>
      </c>
    </row>
    <row r="7" spans="1:16" ht="13.5">
      <c r="A7">
        <v>2</v>
      </c>
      <c r="C7" s="154"/>
      <c r="D7" s="139"/>
      <c r="E7" s="122"/>
      <c r="F7" s="143"/>
      <c r="G7" s="140"/>
      <c r="H7" s="143"/>
      <c r="J7">
        <v>2</v>
      </c>
      <c r="L7" s="154"/>
      <c r="M7" s="139"/>
      <c r="N7" s="139"/>
      <c r="O7" s="132"/>
      <c r="P7" s="132"/>
    </row>
    <row r="8" spans="1:16" ht="13.5">
      <c r="A8">
        <v>11</v>
      </c>
      <c r="C8" s="126" t="s">
        <v>71</v>
      </c>
      <c r="D8" s="139">
        <v>107.2</v>
      </c>
      <c r="E8" s="122">
        <v>1.036</v>
      </c>
      <c r="F8" s="143">
        <v>0.03600000000000003</v>
      </c>
      <c r="G8" s="140">
        <v>1.4179894179894181</v>
      </c>
      <c r="H8" s="143">
        <v>0.41798941798941813</v>
      </c>
      <c r="J8">
        <v>11</v>
      </c>
      <c r="L8" s="138" t="s">
        <v>71</v>
      </c>
      <c r="M8" s="139">
        <v>70.48658823529402</v>
      </c>
      <c r="N8" s="139">
        <v>379.2</v>
      </c>
      <c r="O8" s="132">
        <v>75.6</v>
      </c>
      <c r="P8" s="132">
        <v>107.2</v>
      </c>
    </row>
    <row r="9" spans="1:16" ht="13.5">
      <c r="A9">
        <v>15</v>
      </c>
      <c r="C9" s="138" t="s">
        <v>129</v>
      </c>
      <c r="D9" s="139">
        <v>79.4</v>
      </c>
      <c r="E9" s="122">
        <v>0.965</v>
      </c>
      <c r="F9" s="143">
        <v>-0.035</v>
      </c>
      <c r="G9" s="140">
        <v>1.2253086419753088</v>
      </c>
      <c r="H9" s="143">
        <v>0.22530864197530875</v>
      </c>
      <c r="J9">
        <v>10</v>
      </c>
      <c r="L9" s="138" t="s">
        <v>125</v>
      </c>
      <c r="M9" s="139">
        <v>34.08176470588229</v>
      </c>
      <c r="N9" s="139">
        <v>3862.6</v>
      </c>
      <c r="O9" s="132">
        <v>100.5</v>
      </c>
      <c r="P9" s="132">
        <v>102</v>
      </c>
    </row>
    <row r="10" spans="1:16" ht="13.5">
      <c r="A10">
        <v>7</v>
      </c>
      <c r="C10" s="138" t="s">
        <v>69</v>
      </c>
      <c r="D10" s="139">
        <v>120.8</v>
      </c>
      <c r="E10" s="122">
        <v>1.669</v>
      </c>
      <c r="F10" s="143">
        <v>0.669</v>
      </c>
      <c r="G10" s="140">
        <v>1.1417769376181475</v>
      </c>
      <c r="H10" s="143">
        <v>0.14177693761814747</v>
      </c>
      <c r="J10">
        <v>6</v>
      </c>
      <c r="L10" s="126" t="s">
        <v>123</v>
      </c>
      <c r="M10" s="139">
        <v>25.75199999999998</v>
      </c>
      <c r="N10" s="139">
        <v>1183.2</v>
      </c>
      <c r="O10" s="132">
        <v>55.8</v>
      </c>
      <c r="P10" s="132">
        <v>59.5</v>
      </c>
    </row>
    <row r="11" spans="1:16" ht="13.5">
      <c r="A11">
        <v>18</v>
      </c>
      <c r="C11" s="138" t="s">
        <v>132</v>
      </c>
      <c r="D11" s="139">
        <v>113.8</v>
      </c>
      <c r="E11" s="122">
        <v>2.504</v>
      </c>
      <c r="F11" s="143">
        <v>1.504</v>
      </c>
      <c r="G11" s="140">
        <v>1.0973963355834135</v>
      </c>
      <c r="H11" s="143">
        <v>0.09739633558341354</v>
      </c>
      <c r="J11">
        <v>15</v>
      </c>
      <c r="L11" s="138" t="s">
        <v>129</v>
      </c>
      <c r="M11" s="139">
        <v>16.412117647058807</v>
      </c>
      <c r="N11" s="139">
        <v>191.1</v>
      </c>
      <c r="O11" s="132">
        <v>64.8</v>
      </c>
      <c r="P11" s="132">
        <v>79.4</v>
      </c>
    </row>
    <row r="12" spans="1:16" ht="13.5">
      <c r="A12">
        <v>6</v>
      </c>
      <c r="C12" s="138" t="s">
        <v>123</v>
      </c>
      <c r="D12" s="139">
        <v>59.5</v>
      </c>
      <c r="E12" s="122">
        <v>0.941</v>
      </c>
      <c r="F12" s="143">
        <v>-0.05900000000000005</v>
      </c>
      <c r="G12" s="140">
        <v>1.0663082437275986</v>
      </c>
      <c r="H12" s="143">
        <v>0.06630824372759858</v>
      </c>
      <c r="J12">
        <v>13</v>
      </c>
      <c r="L12" s="138" t="s">
        <v>127</v>
      </c>
      <c r="M12" s="139">
        <v>15.2</v>
      </c>
      <c r="N12" s="139">
        <v>304</v>
      </c>
      <c r="O12" s="132">
        <v>167.1</v>
      </c>
      <c r="P12" s="132">
        <v>175.6</v>
      </c>
    </row>
    <row r="13" spans="1:16" ht="13.5">
      <c r="A13">
        <v>13</v>
      </c>
      <c r="C13" s="138" t="s">
        <v>127</v>
      </c>
      <c r="D13" s="139">
        <v>175.6</v>
      </c>
      <c r="E13" s="122">
        <v>1.196</v>
      </c>
      <c r="F13" s="143">
        <v>0.19599999999999995</v>
      </c>
      <c r="G13" s="140">
        <v>1.0508677438659486</v>
      </c>
      <c r="H13" s="143">
        <v>0.05086774386594861</v>
      </c>
      <c r="J13">
        <v>4</v>
      </c>
      <c r="L13" s="138" t="s">
        <v>120</v>
      </c>
      <c r="M13" s="139">
        <v>13.470176470588171</v>
      </c>
      <c r="N13" s="139">
        <v>618.9</v>
      </c>
      <c r="O13" s="132">
        <v>98.4</v>
      </c>
      <c r="P13" s="132">
        <v>102.1</v>
      </c>
    </row>
    <row r="14" spans="1:16" ht="13.5">
      <c r="A14">
        <v>16</v>
      </c>
      <c r="C14" s="138" t="s">
        <v>130</v>
      </c>
      <c r="D14" s="139">
        <v>91.5</v>
      </c>
      <c r="E14" s="122">
        <v>1.058</v>
      </c>
      <c r="F14" s="143">
        <v>0.05800000000000005</v>
      </c>
      <c r="G14" s="140">
        <v>1.0433295324971494</v>
      </c>
      <c r="H14" s="143">
        <v>0.04332953249714944</v>
      </c>
      <c r="J14">
        <v>16</v>
      </c>
      <c r="L14" s="126" t="s">
        <v>130</v>
      </c>
      <c r="M14" s="139">
        <v>5.344588235294104</v>
      </c>
      <c r="N14" s="139">
        <v>239.1</v>
      </c>
      <c r="O14" s="132">
        <v>87.7</v>
      </c>
      <c r="P14" s="132">
        <v>91.5</v>
      </c>
    </row>
    <row r="15" spans="1:16" ht="13.5">
      <c r="A15">
        <v>4</v>
      </c>
      <c r="C15" s="138" t="s">
        <v>120</v>
      </c>
      <c r="D15" s="139">
        <v>102.1</v>
      </c>
      <c r="E15" s="122">
        <v>0.877</v>
      </c>
      <c r="F15" s="143">
        <v>-0.123</v>
      </c>
      <c r="G15" s="140">
        <v>1.03760162601626</v>
      </c>
      <c r="H15" s="143">
        <v>0.03760162601625994</v>
      </c>
      <c r="J15">
        <v>7</v>
      </c>
      <c r="L15" s="138" t="s">
        <v>69</v>
      </c>
      <c r="M15" s="139">
        <v>4.438235294117639</v>
      </c>
      <c r="N15" s="139">
        <v>50.3</v>
      </c>
      <c r="O15" s="132">
        <v>105.8</v>
      </c>
      <c r="P15" s="132">
        <v>120.8</v>
      </c>
    </row>
    <row r="16" spans="1:16" ht="13.5">
      <c r="A16">
        <v>10</v>
      </c>
      <c r="C16" s="138" t="s">
        <v>125</v>
      </c>
      <c r="D16" s="139">
        <v>102</v>
      </c>
      <c r="E16" s="122">
        <v>0.99</v>
      </c>
      <c r="F16" s="143">
        <v>-0.01</v>
      </c>
      <c r="G16" s="140">
        <v>1.0149253731343284</v>
      </c>
      <c r="H16" s="143">
        <v>0.014925373134328401</v>
      </c>
      <c r="J16">
        <v>12</v>
      </c>
      <c r="L16" s="138" t="s">
        <v>126</v>
      </c>
      <c r="M16" s="139">
        <v>0.3368823529411887</v>
      </c>
      <c r="N16" s="139">
        <v>190.9</v>
      </c>
      <c r="O16" s="132">
        <v>94.6</v>
      </c>
      <c r="P16" s="132">
        <v>94.9</v>
      </c>
    </row>
    <row r="17" spans="1:16" ht="13.5">
      <c r="A17">
        <v>12</v>
      </c>
      <c r="C17" s="138" t="s">
        <v>126</v>
      </c>
      <c r="D17" s="139">
        <v>94.9</v>
      </c>
      <c r="E17" s="122">
        <v>0.944</v>
      </c>
      <c r="F17" s="143">
        <v>-0.05600000000000005</v>
      </c>
      <c r="G17" s="140">
        <v>1.003171247357294</v>
      </c>
      <c r="H17" s="143">
        <v>0.003171247357294016</v>
      </c>
      <c r="J17">
        <v>18</v>
      </c>
      <c r="L17" s="138" t="s">
        <v>132</v>
      </c>
      <c r="M17" s="139">
        <v>0.24358823529411708</v>
      </c>
      <c r="N17" s="139">
        <v>4.1</v>
      </c>
      <c r="O17" s="132">
        <v>103.7</v>
      </c>
      <c r="P17" s="132">
        <v>113.8</v>
      </c>
    </row>
    <row r="18" spans="1:16" ht="13.5">
      <c r="A18">
        <v>8</v>
      </c>
      <c r="C18" s="138" t="s">
        <v>70</v>
      </c>
      <c r="D18" s="139">
        <v>96.7</v>
      </c>
      <c r="E18" s="122">
        <v>1.039</v>
      </c>
      <c r="F18" s="143">
        <v>0.038999999999999924</v>
      </c>
      <c r="G18" s="140">
        <v>1.0020725388601037</v>
      </c>
      <c r="H18" s="143">
        <v>0.002072538860103723</v>
      </c>
      <c r="J18">
        <v>8</v>
      </c>
      <c r="L18" s="138" t="s">
        <v>70</v>
      </c>
      <c r="M18" s="139">
        <v>0.1367058823529429</v>
      </c>
      <c r="N18" s="139">
        <v>116.2</v>
      </c>
      <c r="O18" s="132">
        <v>96.5</v>
      </c>
      <c r="P18" s="132">
        <v>96.7</v>
      </c>
    </row>
    <row r="19" spans="1:16" ht="13.5">
      <c r="A19">
        <v>3</v>
      </c>
      <c r="C19" s="138" t="s">
        <v>23</v>
      </c>
      <c r="D19" s="139">
        <v>106.9</v>
      </c>
      <c r="E19" s="122">
        <v>1.147</v>
      </c>
      <c r="F19" s="143">
        <v>0.14700000000000002</v>
      </c>
      <c r="G19" s="140">
        <v>1</v>
      </c>
      <c r="H19" s="143">
        <v>0</v>
      </c>
      <c r="J19">
        <v>3</v>
      </c>
      <c r="L19" s="138" t="s">
        <v>23</v>
      </c>
      <c r="M19" s="139">
        <v>0</v>
      </c>
      <c r="N19" s="139">
        <v>684.6</v>
      </c>
      <c r="O19" s="132">
        <v>106.9</v>
      </c>
      <c r="P19" s="132">
        <v>106.9</v>
      </c>
    </row>
    <row r="20" spans="1:16" ht="13.5">
      <c r="A20">
        <v>9</v>
      </c>
      <c r="C20" s="138" t="s">
        <v>124</v>
      </c>
      <c r="D20" s="139">
        <v>95.6</v>
      </c>
      <c r="E20" s="122">
        <v>0.981</v>
      </c>
      <c r="F20" s="143">
        <v>-0.019000000000000017</v>
      </c>
      <c r="G20" s="140">
        <v>0.9705583756345177</v>
      </c>
      <c r="H20" s="143">
        <v>-0.029441624365482255</v>
      </c>
      <c r="J20">
        <v>5</v>
      </c>
      <c r="L20" s="138" t="s">
        <v>122</v>
      </c>
      <c r="M20" s="139">
        <v>-3.8595294117647</v>
      </c>
      <c r="N20" s="139">
        <v>18.8</v>
      </c>
      <c r="O20" s="132">
        <v>187.6</v>
      </c>
      <c r="P20" s="132">
        <v>152.7</v>
      </c>
    </row>
    <row r="21" spans="1:16" ht="13.5">
      <c r="A21">
        <v>19</v>
      </c>
      <c r="C21" s="126" t="s">
        <v>133</v>
      </c>
      <c r="D21" s="139">
        <v>43.2</v>
      </c>
      <c r="E21" s="122">
        <v>1.062</v>
      </c>
      <c r="F21" s="143">
        <v>0.062000000000000055</v>
      </c>
      <c r="G21" s="140">
        <v>0.9191489361702129</v>
      </c>
      <c r="H21" s="143">
        <v>-0.08085106382978713</v>
      </c>
      <c r="J21">
        <v>14</v>
      </c>
      <c r="L21" s="138" t="s">
        <v>128</v>
      </c>
      <c r="M21" s="139">
        <v>-4.211058823529403</v>
      </c>
      <c r="N21" s="139">
        <v>325.4</v>
      </c>
      <c r="O21" s="132">
        <v>16.2</v>
      </c>
      <c r="P21" s="132">
        <v>14</v>
      </c>
    </row>
    <row r="22" spans="1:16" ht="13.5">
      <c r="A22">
        <v>14</v>
      </c>
      <c r="C22" s="138" t="s">
        <v>128</v>
      </c>
      <c r="D22" s="139">
        <v>14</v>
      </c>
      <c r="E22" s="122">
        <v>0.477</v>
      </c>
      <c r="F22" s="143">
        <v>-0.523</v>
      </c>
      <c r="G22" s="140">
        <v>0.8641975308641976</v>
      </c>
      <c r="H22" s="143">
        <v>-0.1358024691358024</v>
      </c>
      <c r="J22">
        <v>19</v>
      </c>
      <c r="L22" s="126" t="s">
        <v>133</v>
      </c>
      <c r="M22" s="139">
        <v>-4.367764705882342</v>
      </c>
      <c r="N22" s="139">
        <v>195.4</v>
      </c>
      <c r="O22" s="132">
        <v>47</v>
      </c>
      <c r="P22" s="132">
        <v>43.2</v>
      </c>
    </row>
    <row r="23" spans="1:16" ht="13.5">
      <c r="A23">
        <v>17</v>
      </c>
      <c r="C23" s="126" t="s">
        <v>131</v>
      </c>
      <c r="D23" s="139">
        <v>184.3</v>
      </c>
      <c r="E23" s="122">
        <v>0.657</v>
      </c>
      <c r="F23" s="143">
        <v>-0.34299999999999997</v>
      </c>
      <c r="G23" s="140">
        <v>0.8194753223654958</v>
      </c>
      <c r="H23" s="143">
        <v>-0.1805246776345042</v>
      </c>
      <c r="J23">
        <v>9</v>
      </c>
      <c r="L23" s="138" t="s">
        <v>124</v>
      </c>
      <c r="M23" s="139">
        <v>-18.18811764705883</v>
      </c>
      <c r="N23" s="139">
        <v>1066.2</v>
      </c>
      <c r="O23" s="132">
        <v>98.5</v>
      </c>
      <c r="P23" s="132">
        <v>95.6</v>
      </c>
    </row>
    <row r="24" spans="1:16" ht="13.5">
      <c r="A24">
        <v>5</v>
      </c>
      <c r="C24" s="126" t="s">
        <v>122</v>
      </c>
      <c r="D24" s="139">
        <v>152.7</v>
      </c>
      <c r="E24" s="122">
        <v>0.886</v>
      </c>
      <c r="F24" s="143">
        <v>-0.11399999999999999</v>
      </c>
      <c r="G24" s="140">
        <v>0.8139658848614072</v>
      </c>
      <c r="H24" s="143">
        <v>-0.1860341151385928</v>
      </c>
      <c r="J24">
        <v>17</v>
      </c>
      <c r="L24" s="138" t="s">
        <v>131</v>
      </c>
      <c r="M24" s="139">
        <v>-136.12941176470565</v>
      </c>
      <c r="N24" s="139">
        <v>570</v>
      </c>
      <c r="O24" s="132">
        <v>224.9</v>
      </c>
      <c r="P24" s="132">
        <v>184.3</v>
      </c>
    </row>
    <row r="25" spans="3:16" ht="13.5">
      <c r="C25" s="148"/>
      <c r="D25" s="144"/>
      <c r="E25" s="145"/>
      <c r="F25" s="146"/>
      <c r="G25" s="147"/>
      <c r="H25" s="146"/>
      <c r="I25" s="4"/>
      <c r="J25" s="4"/>
      <c r="K25" s="4"/>
      <c r="L25" s="148"/>
      <c r="M25" s="144"/>
      <c r="N25" s="144"/>
      <c r="O25" s="149"/>
      <c r="P25" s="149"/>
    </row>
    <row r="26" spans="3:16" ht="13.5">
      <c r="C26" s="116"/>
      <c r="D26" s="163"/>
      <c r="E26" s="120"/>
      <c r="F26" s="173"/>
      <c r="G26" s="174"/>
      <c r="H26" s="173"/>
      <c r="I26" s="4"/>
      <c r="J26" s="4"/>
      <c r="K26" s="4"/>
      <c r="L26" s="175"/>
      <c r="M26" s="163"/>
      <c r="N26" s="163"/>
      <c r="O26" s="117"/>
      <c r="P26" s="117"/>
    </row>
    <row r="27" spans="3:12" ht="13.5">
      <c r="C27" t="s">
        <v>199</v>
      </c>
      <c r="L27" t="s">
        <v>199</v>
      </c>
    </row>
    <row r="29" spans="4:13" ht="13.5">
      <c r="D29" t="s">
        <v>87</v>
      </c>
      <c r="M29" t="s">
        <v>88</v>
      </c>
    </row>
    <row r="30" spans="1:16" ht="13.5">
      <c r="A30" t="s">
        <v>77</v>
      </c>
      <c r="C30" t="s">
        <v>94</v>
      </c>
      <c r="D30" t="s">
        <v>73</v>
      </c>
      <c r="E30" t="s">
        <v>75</v>
      </c>
      <c r="G30" t="s">
        <v>42</v>
      </c>
      <c r="J30" t="s">
        <v>77</v>
      </c>
      <c r="L30" t="s">
        <v>94</v>
      </c>
      <c r="M30" t="s">
        <v>79</v>
      </c>
      <c r="N30" t="s">
        <v>81</v>
      </c>
      <c r="O30" t="s">
        <v>83</v>
      </c>
      <c r="P30" t="s">
        <v>85</v>
      </c>
    </row>
    <row r="31" spans="1:16" ht="13.5">
      <c r="A31">
        <v>1</v>
      </c>
      <c r="C31" s="1" t="s">
        <v>95</v>
      </c>
      <c r="D31" s="150">
        <f>P31</f>
        <v>100.2</v>
      </c>
      <c r="E31" s="120">
        <v>0.947</v>
      </c>
      <c r="F31" s="142">
        <f>E31-1</f>
        <v>-0.05300000000000005</v>
      </c>
      <c r="G31" s="151">
        <f>P31/O31</f>
        <v>1.017258883248731</v>
      </c>
      <c r="H31" s="142">
        <f>G31-1</f>
        <v>0.01725888324873104</v>
      </c>
      <c r="J31">
        <v>1</v>
      </c>
      <c r="L31" s="1" t="s">
        <v>95</v>
      </c>
      <c r="M31" s="1"/>
      <c r="N31" s="1">
        <v>10000</v>
      </c>
      <c r="O31" s="177">
        <v>98.5</v>
      </c>
      <c r="P31" s="177">
        <v>100.2</v>
      </c>
    </row>
    <row r="32" spans="1:16" ht="13.5">
      <c r="A32">
        <v>2</v>
      </c>
      <c r="C32" s="1"/>
      <c r="D32" s="29"/>
      <c r="E32" s="120"/>
      <c r="F32" s="142"/>
      <c r="G32" s="30"/>
      <c r="H32" s="142"/>
      <c r="J32">
        <v>2</v>
      </c>
      <c r="L32" s="1"/>
      <c r="N32" s="29"/>
      <c r="O32" s="117"/>
      <c r="P32" s="117"/>
    </row>
    <row r="33" spans="1:16" ht="13.5">
      <c r="A33">
        <v>3</v>
      </c>
      <c r="C33" s="114" t="s">
        <v>23</v>
      </c>
      <c r="D33" s="29">
        <f aca="true" t="shared" si="0" ref="D33:D49">P33</f>
        <v>106.9</v>
      </c>
      <c r="E33" s="120">
        <v>1.147</v>
      </c>
      <c r="F33" s="142">
        <f>E33-1</f>
        <v>0.14700000000000002</v>
      </c>
      <c r="G33" s="30">
        <f aca="true" t="shared" si="1" ref="G33:G49">P33/O33</f>
        <v>1</v>
      </c>
      <c r="H33" s="142">
        <f aca="true" t="shared" si="2" ref="H33:H49">G33-1</f>
        <v>0</v>
      </c>
      <c r="J33">
        <v>3</v>
      </c>
      <c r="L33" s="114" t="s">
        <v>23</v>
      </c>
      <c r="M33" s="29">
        <f>(P33-O33)*N33/(P$31-O$31)/100</f>
        <v>0</v>
      </c>
      <c r="N33" s="29">
        <v>684.6</v>
      </c>
      <c r="O33" s="177">
        <v>106.9</v>
      </c>
      <c r="P33" s="177">
        <v>106.9</v>
      </c>
    </row>
    <row r="34" spans="1:16" ht="13.5">
      <c r="A34">
        <v>4</v>
      </c>
      <c r="C34" s="114" t="s">
        <v>120</v>
      </c>
      <c r="D34" s="29">
        <f t="shared" si="0"/>
        <v>102.1</v>
      </c>
      <c r="E34" s="120">
        <v>0.877</v>
      </c>
      <c r="F34" s="142">
        <f>E34-1</f>
        <v>-0.123</v>
      </c>
      <c r="G34" s="30">
        <f t="shared" si="1"/>
        <v>1.03760162601626</v>
      </c>
      <c r="H34" s="142">
        <f t="shared" si="2"/>
        <v>0.03760162601625994</v>
      </c>
      <c r="J34">
        <v>4</v>
      </c>
      <c r="L34" s="114" t="s">
        <v>120</v>
      </c>
      <c r="M34" s="29">
        <f aca="true" t="shared" si="3" ref="M34:M49">(P34-O34)*N34/(P$31-O$31)/100</f>
        <v>13.470176470588171</v>
      </c>
      <c r="N34" s="29">
        <v>618.9</v>
      </c>
      <c r="O34" s="177">
        <v>98.4</v>
      </c>
      <c r="P34" s="177">
        <v>102.1</v>
      </c>
    </row>
    <row r="35" spans="1:16" ht="13.5">
      <c r="A35">
        <f>A34+1</f>
        <v>5</v>
      </c>
      <c r="C35" s="114" t="s">
        <v>122</v>
      </c>
      <c r="D35" s="29">
        <f t="shared" si="0"/>
        <v>152.7</v>
      </c>
      <c r="E35" s="120">
        <v>0.886</v>
      </c>
      <c r="F35" s="142">
        <f aca="true" t="shared" si="4" ref="F35:F49">E35-1</f>
        <v>-0.11399999999999999</v>
      </c>
      <c r="G35" s="30">
        <f t="shared" si="1"/>
        <v>0.8139658848614072</v>
      </c>
      <c r="H35" s="142">
        <f t="shared" si="2"/>
        <v>-0.1860341151385928</v>
      </c>
      <c r="J35">
        <f>J34+1</f>
        <v>5</v>
      </c>
      <c r="L35" s="114" t="s">
        <v>122</v>
      </c>
      <c r="M35" s="29">
        <f t="shared" si="3"/>
        <v>-3.8595294117647</v>
      </c>
      <c r="N35" s="29">
        <v>18.8</v>
      </c>
      <c r="O35" s="177">
        <v>187.6</v>
      </c>
      <c r="P35" s="177">
        <v>152.7</v>
      </c>
    </row>
    <row r="36" spans="1:16" ht="13.5">
      <c r="A36">
        <f aca="true" t="shared" si="5" ref="A36:A49">A35+1</f>
        <v>6</v>
      </c>
      <c r="C36" s="114" t="s">
        <v>123</v>
      </c>
      <c r="D36" s="29">
        <f t="shared" si="0"/>
        <v>59.5</v>
      </c>
      <c r="E36" s="120">
        <v>0.941</v>
      </c>
      <c r="F36" s="142">
        <f t="shared" si="4"/>
        <v>-0.05900000000000005</v>
      </c>
      <c r="G36" s="30">
        <f t="shared" si="1"/>
        <v>1.0663082437275986</v>
      </c>
      <c r="H36" s="142">
        <f t="shared" si="2"/>
        <v>0.06630824372759858</v>
      </c>
      <c r="J36">
        <f aca="true" t="shared" si="6" ref="J36:J49">J35+1</f>
        <v>6</v>
      </c>
      <c r="L36" s="114" t="s">
        <v>123</v>
      </c>
      <c r="M36" s="29">
        <f t="shared" si="3"/>
        <v>25.75199999999998</v>
      </c>
      <c r="N36" s="29">
        <v>1183.2</v>
      </c>
      <c r="O36" s="177">
        <v>55.8</v>
      </c>
      <c r="P36" s="177">
        <v>59.5</v>
      </c>
    </row>
    <row r="37" spans="1:16" ht="13.5">
      <c r="A37">
        <f t="shared" si="5"/>
        <v>7</v>
      </c>
      <c r="C37" s="114" t="s">
        <v>69</v>
      </c>
      <c r="D37" s="29">
        <f t="shared" si="0"/>
        <v>120.8</v>
      </c>
      <c r="E37" s="120">
        <v>1.669</v>
      </c>
      <c r="F37" s="142">
        <f t="shared" si="4"/>
        <v>0.669</v>
      </c>
      <c r="G37" s="30">
        <f t="shared" si="1"/>
        <v>1.1417769376181475</v>
      </c>
      <c r="H37" s="142">
        <f t="shared" si="2"/>
        <v>0.14177693761814747</v>
      </c>
      <c r="J37">
        <f t="shared" si="6"/>
        <v>7</v>
      </c>
      <c r="L37" s="114" t="s">
        <v>69</v>
      </c>
      <c r="M37" s="29">
        <f t="shared" si="3"/>
        <v>4.438235294117639</v>
      </c>
      <c r="N37" s="29">
        <v>50.3</v>
      </c>
      <c r="O37" s="177">
        <v>105.8</v>
      </c>
      <c r="P37" s="177">
        <v>120.8</v>
      </c>
    </row>
    <row r="38" spans="1:16" ht="13.5">
      <c r="A38">
        <f t="shared" si="5"/>
        <v>8</v>
      </c>
      <c r="C38" s="114" t="s">
        <v>70</v>
      </c>
      <c r="D38" s="29">
        <f t="shared" si="0"/>
        <v>96.7</v>
      </c>
      <c r="E38" s="120">
        <v>1.039</v>
      </c>
      <c r="F38" s="142">
        <f t="shared" si="4"/>
        <v>0.038999999999999924</v>
      </c>
      <c r="G38" s="30">
        <f t="shared" si="1"/>
        <v>1.0020725388601037</v>
      </c>
      <c r="H38" s="142">
        <f t="shared" si="2"/>
        <v>0.002072538860103723</v>
      </c>
      <c r="J38">
        <f t="shared" si="6"/>
        <v>8</v>
      </c>
      <c r="L38" s="114" t="s">
        <v>70</v>
      </c>
      <c r="M38" s="29">
        <f t="shared" si="3"/>
        <v>0.1367058823529429</v>
      </c>
      <c r="N38" s="29">
        <v>116.2</v>
      </c>
      <c r="O38" s="177">
        <v>96.5</v>
      </c>
      <c r="P38" s="177">
        <v>96.7</v>
      </c>
    </row>
    <row r="39" spans="1:16" ht="13.5">
      <c r="A39">
        <f t="shared" si="5"/>
        <v>9</v>
      </c>
      <c r="C39" s="114" t="s">
        <v>124</v>
      </c>
      <c r="D39" s="29">
        <f t="shared" si="0"/>
        <v>95.6</v>
      </c>
      <c r="E39" s="120">
        <v>0.981</v>
      </c>
      <c r="F39" s="142">
        <f t="shared" si="4"/>
        <v>-0.019000000000000017</v>
      </c>
      <c r="G39" s="30">
        <f t="shared" si="1"/>
        <v>0.9705583756345177</v>
      </c>
      <c r="H39" s="142">
        <f t="shared" si="2"/>
        <v>-0.029441624365482255</v>
      </c>
      <c r="J39">
        <f t="shared" si="6"/>
        <v>9</v>
      </c>
      <c r="L39" s="114" t="s">
        <v>124</v>
      </c>
      <c r="M39" s="29">
        <f t="shared" si="3"/>
        <v>-18.18811764705883</v>
      </c>
      <c r="N39" s="29">
        <v>1066.2</v>
      </c>
      <c r="O39" s="177">
        <v>98.5</v>
      </c>
      <c r="P39" s="177">
        <v>95.6</v>
      </c>
    </row>
    <row r="40" spans="1:16" ht="13.5">
      <c r="A40">
        <f t="shared" si="5"/>
        <v>10</v>
      </c>
      <c r="C40" s="114" t="s">
        <v>125</v>
      </c>
      <c r="D40" s="29">
        <f t="shared" si="0"/>
        <v>102</v>
      </c>
      <c r="E40" s="120">
        <v>0.99</v>
      </c>
      <c r="F40" s="142">
        <f t="shared" si="4"/>
        <v>-0.010000000000000009</v>
      </c>
      <c r="G40" s="30">
        <f t="shared" si="1"/>
        <v>1.0149253731343284</v>
      </c>
      <c r="H40" s="142">
        <f t="shared" si="2"/>
        <v>0.014925373134328401</v>
      </c>
      <c r="J40">
        <f t="shared" si="6"/>
        <v>10</v>
      </c>
      <c r="L40" s="114" t="s">
        <v>125</v>
      </c>
      <c r="M40" s="29">
        <f t="shared" si="3"/>
        <v>34.08176470588229</v>
      </c>
      <c r="N40" s="29">
        <v>3862.6</v>
      </c>
      <c r="O40" s="177">
        <v>100.5</v>
      </c>
      <c r="P40" s="177">
        <v>102</v>
      </c>
    </row>
    <row r="41" spans="1:16" ht="13.5">
      <c r="A41">
        <f t="shared" si="5"/>
        <v>11</v>
      </c>
      <c r="C41" s="114" t="s">
        <v>71</v>
      </c>
      <c r="D41" s="29">
        <f t="shared" si="0"/>
        <v>107.2</v>
      </c>
      <c r="E41" s="120">
        <v>1.036</v>
      </c>
      <c r="F41" s="142">
        <f t="shared" si="4"/>
        <v>0.03600000000000003</v>
      </c>
      <c r="G41" s="30">
        <f t="shared" si="1"/>
        <v>1.4179894179894181</v>
      </c>
      <c r="H41" s="142">
        <f t="shared" si="2"/>
        <v>0.41798941798941813</v>
      </c>
      <c r="J41">
        <f t="shared" si="6"/>
        <v>11</v>
      </c>
      <c r="L41" s="114" t="s">
        <v>71</v>
      </c>
      <c r="M41" s="29">
        <f t="shared" si="3"/>
        <v>70.48658823529402</v>
      </c>
      <c r="N41" s="29">
        <v>379.2</v>
      </c>
      <c r="O41" s="177">
        <v>75.6</v>
      </c>
      <c r="P41" s="177">
        <v>107.2</v>
      </c>
    </row>
    <row r="42" spans="1:16" ht="13.5">
      <c r="A42">
        <f t="shared" si="5"/>
        <v>12</v>
      </c>
      <c r="C42" s="114" t="s">
        <v>126</v>
      </c>
      <c r="D42" s="29">
        <f t="shared" si="0"/>
        <v>94.9</v>
      </c>
      <c r="E42" s="120">
        <v>0.944</v>
      </c>
      <c r="F42" s="142">
        <f t="shared" si="4"/>
        <v>-0.05600000000000005</v>
      </c>
      <c r="G42" s="30">
        <f t="shared" si="1"/>
        <v>1.003171247357294</v>
      </c>
      <c r="H42" s="142">
        <f t="shared" si="2"/>
        <v>0.003171247357294016</v>
      </c>
      <c r="J42">
        <f t="shared" si="6"/>
        <v>12</v>
      </c>
      <c r="L42" s="114" t="s">
        <v>126</v>
      </c>
      <c r="M42" s="29">
        <f t="shared" si="3"/>
        <v>0.3368823529411887</v>
      </c>
      <c r="N42" s="29">
        <v>190.9</v>
      </c>
      <c r="O42" s="177">
        <v>94.6</v>
      </c>
      <c r="P42" s="177">
        <v>94.9</v>
      </c>
    </row>
    <row r="43" spans="1:16" ht="13.5">
      <c r="A43">
        <f t="shared" si="5"/>
        <v>13</v>
      </c>
      <c r="C43" s="114" t="s">
        <v>127</v>
      </c>
      <c r="D43" s="29">
        <f t="shared" si="0"/>
        <v>175.6</v>
      </c>
      <c r="E43" s="120">
        <v>1.196</v>
      </c>
      <c r="F43" s="142">
        <f t="shared" si="4"/>
        <v>0.19599999999999995</v>
      </c>
      <c r="G43" s="30">
        <f t="shared" si="1"/>
        <v>1.0508677438659486</v>
      </c>
      <c r="H43" s="142">
        <f t="shared" si="2"/>
        <v>0.05086774386594861</v>
      </c>
      <c r="J43">
        <f t="shared" si="6"/>
        <v>13</v>
      </c>
      <c r="L43" s="114" t="s">
        <v>127</v>
      </c>
      <c r="M43" s="29">
        <f t="shared" si="3"/>
        <v>15.199999999999974</v>
      </c>
      <c r="N43" s="29">
        <v>304</v>
      </c>
      <c r="O43" s="177">
        <v>167.1</v>
      </c>
      <c r="P43" s="177">
        <v>175.6</v>
      </c>
    </row>
    <row r="44" spans="1:16" ht="13.5">
      <c r="A44">
        <f t="shared" si="5"/>
        <v>14</v>
      </c>
      <c r="C44" s="114" t="s">
        <v>128</v>
      </c>
      <c r="D44" s="29">
        <f t="shared" si="0"/>
        <v>14</v>
      </c>
      <c r="E44" s="120">
        <v>0.477</v>
      </c>
      <c r="F44" s="142">
        <f t="shared" si="4"/>
        <v>-0.523</v>
      </c>
      <c r="G44" s="30">
        <f t="shared" si="1"/>
        <v>0.8641975308641976</v>
      </c>
      <c r="H44" s="142">
        <f t="shared" si="2"/>
        <v>-0.1358024691358024</v>
      </c>
      <c r="J44">
        <f t="shared" si="6"/>
        <v>14</v>
      </c>
      <c r="L44" s="114" t="s">
        <v>128</v>
      </c>
      <c r="M44" s="29">
        <f t="shared" si="3"/>
        <v>-4.211058823529403</v>
      </c>
      <c r="N44" s="29">
        <v>325.4</v>
      </c>
      <c r="O44" s="177">
        <v>16.2</v>
      </c>
      <c r="P44" s="177">
        <v>14</v>
      </c>
    </row>
    <row r="45" spans="1:16" ht="13.5">
      <c r="A45">
        <f t="shared" si="5"/>
        <v>15</v>
      </c>
      <c r="C45" s="114" t="s">
        <v>129</v>
      </c>
      <c r="D45" s="29">
        <f t="shared" si="0"/>
        <v>79.4</v>
      </c>
      <c r="E45" s="120">
        <v>0.965</v>
      </c>
      <c r="F45" s="142">
        <f t="shared" si="4"/>
        <v>-0.03500000000000003</v>
      </c>
      <c r="G45" s="30">
        <f t="shared" si="1"/>
        <v>1.2253086419753088</v>
      </c>
      <c r="H45" s="142">
        <f t="shared" si="2"/>
        <v>0.22530864197530875</v>
      </c>
      <c r="J45">
        <f t="shared" si="6"/>
        <v>15</v>
      </c>
      <c r="L45" s="114" t="s">
        <v>129</v>
      </c>
      <c r="M45" s="29">
        <f t="shared" si="3"/>
        <v>16.412117647058807</v>
      </c>
      <c r="N45" s="29">
        <v>191.1</v>
      </c>
      <c r="O45" s="177">
        <v>64.8</v>
      </c>
      <c r="P45" s="177">
        <v>79.4</v>
      </c>
    </row>
    <row r="46" spans="1:16" ht="13.5">
      <c r="A46">
        <f t="shared" si="5"/>
        <v>16</v>
      </c>
      <c r="C46" s="114" t="s">
        <v>130</v>
      </c>
      <c r="D46" s="29">
        <f t="shared" si="0"/>
        <v>91.5</v>
      </c>
      <c r="E46" s="120">
        <v>1.058</v>
      </c>
      <c r="F46" s="142">
        <f t="shared" si="4"/>
        <v>0.05800000000000005</v>
      </c>
      <c r="G46" s="30">
        <f t="shared" si="1"/>
        <v>1.0433295324971494</v>
      </c>
      <c r="H46" s="142">
        <f t="shared" si="2"/>
        <v>0.04332953249714944</v>
      </c>
      <c r="J46">
        <f t="shared" si="6"/>
        <v>16</v>
      </c>
      <c r="L46" s="114" t="s">
        <v>130</v>
      </c>
      <c r="M46" s="29">
        <f t="shared" si="3"/>
        <v>5.344588235294104</v>
      </c>
      <c r="N46" s="29">
        <v>239.1</v>
      </c>
      <c r="O46" s="177">
        <v>87.7</v>
      </c>
      <c r="P46" s="177">
        <v>91.5</v>
      </c>
    </row>
    <row r="47" spans="1:16" ht="13.5" customHeight="1">
      <c r="A47">
        <f t="shared" si="5"/>
        <v>17</v>
      </c>
      <c r="C47" s="116" t="s">
        <v>131</v>
      </c>
      <c r="D47" s="29">
        <f t="shared" si="0"/>
        <v>184.3</v>
      </c>
      <c r="E47" s="120">
        <v>0.657</v>
      </c>
      <c r="F47" s="142">
        <f t="shared" si="4"/>
        <v>-0.34299999999999997</v>
      </c>
      <c r="G47" s="30">
        <f t="shared" si="1"/>
        <v>0.8194753223654958</v>
      </c>
      <c r="H47" s="142">
        <f t="shared" si="2"/>
        <v>-0.1805246776345042</v>
      </c>
      <c r="J47">
        <f t="shared" si="6"/>
        <v>17</v>
      </c>
      <c r="L47" s="116" t="s">
        <v>131</v>
      </c>
      <c r="M47" s="29">
        <f t="shared" si="3"/>
        <v>-136.12941176470565</v>
      </c>
      <c r="N47" s="29">
        <v>570</v>
      </c>
      <c r="O47" s="177">
        <v>224.9</v>
      </c>
      <c r="P47" s="177">
        <v>184.3</v>
      </c>
    </row>
    <row r="48" spans="1:16" ht="13.5">
      <c r="A48">
        <f t="shared" si="5"/>
        <v>18</v>
      </c>
      <c r="C48" s="116" t="s">
        <v>132</v>
      </c>
      <c r="D48" s="29">
        <f t="shared" si="0"/>
        <v>113.8</v>
      </c>
      <c r="E48" s="120">
        <v>2.504</v>
      </c>
      <c r="F48" s="142">
        <f t="shared" si="4"/>
        <v>1.504</v>
      </c>
      <c r="G48" s="30">
        <f t="shared" si="1"/>
        <v>1.0973963355834135</v>
      </c>
      <c r="H48" s="142">
        <f t="shared" si="2"/>
        <v>0.09739633558341354</v>
      </c>
      <c r="J48">
        <f t="shared" si="6"/>
        <v>18</v>
      </c>
      <c r="L48" s="116" t="s">
        <v>132</v>
      </c>
      <c r="M48" s="29">
        <f t="shared" si="3"/>
        <v>0.24358823529411708</v>
      </c>
      <c r="N48" s="29">
        <v>4.1</v>
      </c>
      <c r="O48" s="177">
        <v>103.7</v>
      </c>
      <c r="P48" s="177">
        <v>113.8</v>
      </c>
    </row>
    <row r="49" spans="1:16" ht="13.5">
      <c r="A49">
        <f t="shared" si="5"/>
        <v>19</v>
      </c>
      <c r="C49" s="116" t="s">
        <v>133</v>
      </c>
      <c r="D49" s="29">
        <f t="shared" si="0"/>
        <v>43.2</v>
      </c>
      <c r="E49" s="120">
        <v>1.062</v>
      </c>
      <c r="F49" s="142">
        <f t="shared" si="4"/>
        <v>0.062000000000000055</v>
      </c>
      <c r="G49" s="30">
        <f t="shared" si="1"/>
        <v>0.9191489361702129</v>
      </c>
      <c r="H49" s="142">
        <f t="shared" si="2"/>
        <v>-0.08085106382978713</v>
      </c>
      <c r="J49">
        <f t="shared" si="6"/>
        <v>19</v>
      </c>
      <c r="L49" s="116" t="s">
        <v>133</v>
      </c>
      <c r="M49" s="29">
        <f t="shared" si="3"/>
        <v>-4.367764705882342</v>
      </c>
      <c r="N49" s="29">
        <v>195.4</v>
      </c>
      <c r="O49" s="177">
        <v>47</v>
      </c>
      <c r="P49" s="177">
        <v>43.2</v>
      </c>
    </row>
    <row r="50" spans="3:16" ht="13.5">
      <c r="C50" s="116"/>
      <c r="D50" s="29"/>
      <c r="E50" s="120"/>
      <c r="F50" s="142"/>
      <c r="G50" s="30"/>
      <c r="H50" s="142"/>
      <c r="L50" s="116"/>
      <c r="M50" s="29"/>
      <c r="N50" s="29"/>
      <c r="O50" s="117"/>
      <c r="P50" s="117"/>
    </row>
    <row r="51" spans="3:16" ht="13.5">
      <c r="C51" s="114"/>
      <c r="D51" s="29"/>
      <c r="E51" s="120"/>
      <c r="F51" s="142"/>
      <c r="G51" s="30"/>
      <c r="H51" s="142"/>
      <c r="L51" s="114"/>
      <c r="M51" s="29"/>
      <c r="N51" s="29"/>
      <c r="O51" s="117"/>
      <c r="P51" s="117"/>
    </row>
    <row r="52" spans="13:14" ht="13.5">
      <c r="M52" s="29"/>
      <c r="N52" s="29"/>
    </row>
  </sheetData>
  <mergeCells count="4"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71" t="s">
        <v>194</v>
      </c>
      <c r="F2" s="133"/>
    </row>
    <row r="3" spans="1:8" ht="14.25" thickBot="1">
      <c r="A3" s="33"/>
      <c r="B3" s="33"/>
      <c r="C3" s="33"/>
      <c r="D3" s="33"/>
      <c r="E3" s="33"/>
      <c r="F3" s="33" t="s">
        <v>159</v>
      </c>
      <c r="G3" s="33"/>
      <c r="H3" s="33"/>
    </row>
    <row r="4" spans="1:8" ht="13.5">
      <c r="A4" s="33"/>
      <c r="B4" s="44"/>
      <c r="C4" s="46"/>
      <c r="D4" s="45" t="s">
        <v>14</v>
      </c>
      <c r="E4" s="45"/>
      <c r="F4" s="44" t="s">
        <v>53</v>
      </c>
      <c r="G4" s="46"/>
      <c r="H4" s="33"/>
    </row>
    <row r="5" spans="1:8" ht="13.5">
      <c r="A5" s="33"/>
      <c r="B5" s="186" t="s">
        <v>50</v>
      </c>
      <c r="C5" s="187"/>
      <c r="D5" s="39"/>
      <c r="E5" s="35" t="s">
        <v>15</v>
      </c>
      <c r="F5" s="48"/>
      <c r="G5" s="47" t="s">
        <v>17</v>
      </c>
      <c r="H5" s="33"/>
    </row>
    <row r="6" spans="1:8" ht="14.25" thickBot="1">
      <c r="A6" s="33"/>
      <c r="B6" s="48"/>
      <c r="C6" s="92"/>
      <c r="D6" s="39"/>
      <c r="E6" s="34" t="s">
        <v>93</v>
      </c>
      <c r="F6" s="48"/>
      <c r="G6" s="52" t="s">
        <v>5</v>
      </c>
      <c r="H6" s="33"/>
    </row>
    <row r="7" spans="1:8" ht="13.5">
      <c r="A7" s="33"/>
      <c r="B7" s="53"/>
      <c r="C7" s="93" t="s">
        <v>183</v>
      </c>
      <c r="D7" s="121">
        <v>144</v>
      </c>
      <c r="E7" s="98">
        <v>5</v>
      </c>
      <c r="F7" s="103">
        <v>139.1</v>
      </c>
      <c r="G7" s="82">
        <v>4.1</v>
      </c>
      <c r="H7" s="33"/>
    </row>
    <row r="8" spans="1:8" ht="13.5">
      <c r="A8" s="33"/>
      <c r="B8" s="108" t="s">
        <v>113</v>
      </c>
      <c r="C8" s="94" t="s">
        <v>64</v>
      </c>
      <c r="D8" s="87">
        <v>150.3</v>
      </c>
      <c r="E8" s="99">
        <v>3.7</v>
      </c>
      <c r="F8" s="104">
        <v>145.1</v>
      </c>
      <c r="G8" s="83">
        <v>4.4</v>
      </c>
      <c r="H8" s="33"/>
    </row>
    <row r="9" spans="1:8" ht="14.25" thickBot="1">
      <c r="A9" s="33"/>
      <c r="B9" s="51"/>
      <c r="C9" s="95" t="s">
        <v>65</v>
      </c>
      <c r="D9" s="88">
        <v>100.2</v>
      </c>
      <c r="E9" s="100">
        <v>1.7</v>
      </c>
      <c r="F9" s="105">
        <v>99.3</v>
      </c>
      <c r="G9" s="84">
        <v>-5.3</v>
      </c>
      <c r="H9" s="33"/>
    </row>
    <row r="10" spans="1:8" ht="13.5">
      <c r="A10" s="33"/>
      <c r="B10" s="50"/>
      <c r="C10" s="96" t="s">
        <v>63</v>
      </c>
      <c r="D10" s="89">
        <v>112</v>
      </c>
      <c r="E10" s="101">
        <v>1.4</v>
      </c>
      <c r="F10" s="106">
        <v>110.3</v>
      </c>
      <c r="G10" s="85">
        <v>0.8</v>
      </c>
      <c r="H10" s="33"/>
    </row>
    <row r="11" spans="1:8" ht="13.5">
      <c r="A11" s="33"/>
      <c r="B11" s="49" t="s">
        <v>51</v>
      </c>
      <c r="C11" s="94" t="s">
        <v>64</v>
      </c>
      <c r="D11" s="87">
        <v>116.9</v>
      </c>
      <c r="E11" s="101">
        <v>1.6</v>
      </c>
      <c r="F11" s="104">
        <v>117.1</v>
      </c>
      <c r="G11" s="83">
        <v>3.1</v>
      </c>
      <c r="H11" s="33"/>
    </row>
    <row r="12" spans="1:8" ht="14.25" thickBot="1">
      <c r="A12" s="33"/>
      <c r="B12" s="50"/>
      <c r="C12" s="97" t="s">
        <v>65</v>
      </c>
      <c r="D12" s="90">
        <v>99</v>
      </c>
      <c r="E12" s="102">
        <v>-0.4</v>
      </c>
      <c r="F12" s="107">
        <v>97.3</v>
      </c>
      <c r="G12" s="86">
        <v>0.8</v>
      </c>
      <c r="H12" s="33"/>
    </row>
    <row r="13" spans="1:9" ht="13.5">
      <c r="A13" s="33"/>
      <c r="B13" s="53"/>
      <c r="C13" s="93" t="s">
        <v>63</v>
      </c>
      <c r="D13" s="91">
        <v>115.5</v>
      </c>
      <c r="E13" s="98">
        <v>1</v>
      </c>
      <c r="F13" s="103">
        <v>114.3</v>
      </c>
      <c r="G13" s="82">
        <v>1.1</v>
      </c>
      <c r="H13" s="33"/>
      <c r="I13" s="141"/>
    </row>
    <row r="14" spans="1:9" ht="13.5">
      <c r="A14" s="33"/>
      <c r="B14" s="49" t="s">
        <v>52</v>
      </c>
      <c r="C14" s="94" t="s">
        <v>64</v>
      </c>
      <c r="D14" s="87">
        <v>118.2</v>
      </c>
      <c r="E14" s="99">
        <v>0.1</v>
      </c>
      <c r="F14" s="104">
        <v>117.3</v>
      </c>
      <c r="G14" s="83">
        <v>1.6</v>
      </c>
      <c r="H14" s="33"/>
      <c r="I14" s="141"/>
    </row>
    <row r="15" spans="1:8" ht="14.25" thickBot="1">
      <c r="A15" s="33"/>
      <c r="B15" s="51"/>
      <c r="C15" s="95" t="s">
        <v>65</v>
      </c>
      <c r="D15" s="88">
        <v>92.8</v>
      </c>
      <c r="E15" s="100">
        <v>2.1</v>
      </c>
      <c r="F15" s="105">
        <v>91.4</v>
      </c>
      <c r="G15" s="84">
        <v>4.2</v>
      </c>
      <c r="H15" s="33"/>
    </row>
    <row r="16" spans="1:8" ht="13.5">
      <c r="A16" s="33"/>
      <c r="B16" s="33"/>
      <c r="C16" s="33"/>
      <c r="D16" s="33"/>
      <c r="E16" s="33"/>
      <c r="F16" s="36"/>
      <c r="G16" s="36" t="s">
        <v>176</v>
      </c>
      <c r="H16" s="33"/>
    </row>
    <row r="17" spans="1:8" ht="13.5">
      <c r="A17" s="33"/>
      <c r="B17" s="33"/>
      <c r="C17" s="33"/>
      <c r="D17" s="33"/>
      <c r="E17" s="33"/>
      <c r="F17" s="36"/>
      <c r="G17" s="36"/>
      <c r="H17" s="33"/>
    </row>
    <row r="18" spans="1:8" ht="13.5">
      <c r="A18" s="33"/>
      <c r="B18" s="33"/>
      <c r="C18" s="33"/>
      <c r="D18" s="33"/>
      <c r="E18" s="33"/>
      <c r="F18" s="33"/>
      <c r="G18" s="33"/>
      <c r="H18" s="33"/>
    </row>
    <row r="19" spans="1:8" ht="13.5">
      <c r="A19" s="37" t="s">
        <v>44</v>
      </c>
      <c r="B19" s="33"/>
      <c r="C19" s="33"/>
      <c r="D19" s="172"/>
      <c r="E19" s="33"/>
      <c r="F19" s="33"/>
      <c r="G19" s="33"/>
      <c r="H19" s="33"/>
    </row>
    <row r="20" spans="1:8" ht="13.5">
      <c r="A20" s="33"/>
      <c r="B20" s="33"/>
      <c r="C20" s="33"/>
      <c r="D20" s="33"/>
      <c r="E20" s="33"/>
      <c r="F20" s="33"/>
      <c r="G20" s="33"/>
      <c r="H20" s="33"/>
    </row>
    <row r="21" spans="1:8" ht="13.5">
      <c r="A21" s="37" t="s">
        <v>45</v>
      </c>
      <c r="B21" s="33"/>
      <c r="C21" s="33"/>
      <c r="D21" s="33"/>
      <c r="E21" s="33"/>
      <c r="F21" s="33"/>
      <c r="G21" s="33"/>
      <c r="H21" s="33"/>
    </row>
    <row r="22" spans="1:8" ht="13.5">
      <c r="A22" s="37"/>
      <c r="B22" s="33"/>
      <c r="C22" s="33"/>
      <c r="D22" s="33"/>
      <c r="E22" s="33"/>
      <c r="F22" s="33"/>
      <c r="G22" s="33"/>
      <c r="H22" s="33"/>
    </row>
    <row r="23" spans="1:8" ht="13.5">
      <c r="A23" s="77"/>
      <c r="B23" s="33"/>
      <c r="C23" s="33"/>
      <c r="D23" s="33"/>
      <c r="E23" s="33"/>
      <c r="F23" s="33"/>
      <c r="G23" s="33"/>
      <c r="H23" s="33"/>
    </row>
    <row r="24" spans="1:8" ht="13.5">
      <c r="A24" s="77"/>
      <c r="B24" s="33"/>
      <c r="C24" s="33"/>
      <c r="D24" s="33"/>
      <c r="E24" s="33"/>
      <c r="F24" s="33"/>
      <c r="G24" s="33"/>
      <c r="H24" s="33"/>
    </row>
    <row r="25" spans="1:8" ht="13.5">
      <c r="A25" s="77"/>
      <c r="B25" s="33"/>
      <c r="C25" s="33"/>
      <c r="D25" s="33"/>
      <c r="E25" s="33"/>
      <c r="F25" s="33"/>
      <c r="G25" s="33"/>
      <c r="H25" s="33"/>
    </row>
    <row r="26" spans="1:8" ht="13.5">
      <c r="A26" s="77"/>
      <c r="B26" s="33"/>
      <c r="C26" s="33"/>
      <c r="D26" s="33"/>
      <c r="E26" s="33"/>
      <c r="F26" s="33"/>
      <c r="G26" s="33"/>
      <c r="H26" s="33"/>
    </row>
    <row r="27" spans="1:8" ht="13.5">
      <c r="A27" s="77"/>
      <c r="B27" s="33"/>
      <c r="C27" s="33"/>
      <c r="D27" s="33"/>
      <c r="E27" s="33"/>
      <c r="F27" s="33"/>
      <c r="G27" s="33"/>
      <c r="H27" s="33"/>
    </row>
    <row r="28" spans="1:8" ht="13.5">
      <c r="A28" s="33"/>
      <c r="B28" s="131" t="s">
        <v>152</v>
      </c>
      <c r="C28" s="33">
        <v>20.7</v>
      </c>
      <c r="D28" s="33">
        <v>-1.1</v>
      </c>
      <c r="E28" s="33">
        <v>19</v>
      </c>
      <c r="F28" s="33" t="s">
        <v>151</v>
      </c>
      <c r="G28" s="33"/>
      <c r="H28" s="33"/>
    </row>
    <row r="29" spans="1:8" ht="13.5">
      <c r="A29" s="33"/>
      <c r="B29" s="33"/>
      <c r="C29" s="33"/>
      <c r="D29" s="33"/>
      <c r="E29" s="33"/>
      <c r="F29" s="33"/>
      <c r="G29" s="33"/>
      <c r="H29" s="33"/>
    </row>
    <row r="30" spans="1:8" ht="13.5">
      <c r="A30" s="37" t="s">
        <v>46</v>
      </c>
      <c r="B30" s="33"/>
      <c r="C30" s="33"/>
      <c r="D30" s="33"/>
      <c r="E30" s="33"/>
      <c r="F30" s="33"/>
      <c r="G30" s="33"/>
      <c r="H30" s="33"/>
    </row>
    <row r="31" spans="1:8" ht="13.5">
      <c r="A31" s="37"/>
      <c r="B31" s="33"/>
      <c r="C31" s="33"/>
      <c r="D31" s="33"/>
      <c r="E31" s="33"/>
      <c r="F31" s="33"/>
      <c r="G31" s="33"/>
      <c r="H31" s="33"/>
    </row>
    <row r="32" spans="1:8" ht="13.5">
      <c r="A32" s="77"/>
      <c r="B32" s="33"/>
      <c r="C32" s="33"/>
      <c r="D32" s="33"/>
      <c r="E32" s="33"/>
      <c r="F32" s="33"/>
      <c r="G32" s="33"/>
      <c r="H32" s="33"/>
    </row>
    <row r="33" spans="1:8" ht="13.5">
      <c r="A33" s="77"/>
      <c r="B33" s="33"/>
      <c r="C33" s="33"/>
      <c r="D33" s="33"/>
      <c r="E33" s="33"/>
      <c r="F33" s="33"/>
      <c r="G33" s="33"/>
      <c r="H33" s="33"/>
    </row>
    <row r="34" spans="1:8" ht="13.5">
      <c r="A34" s="77"/>
      <c r="B34" s="33"/>
      <c r="C34" s="33"/>
      <c r="D34" s="33"/>
      <c r="E34" s="33"/>
      <c r="F34" s="33"/>
      <c r="G34" s="33"/>
      <c r="H34" s="33"/>
    </row>
    <row r="35" spans="1:8" ht="13.5">
      <c r="A35" s="77"/>
      <c r="B35" s="33"/>
      <c r="C35" s="33"/>
      <c r="D35" s="33"/>
      <c r="E35" s="33"/>
      <c r="F35" s="33"/>
      <c r="G35" s="33"/>
      <c r="H35" s="33"/>
    </row>
    <row r="36" spans="1:8" ht="13.5">
      <c r="A36" s="77"/>
      <c r="B36" s="33"/>
      <c r="C36" s="33"/>
      <c r="D36" s="33"/>
      <c r="E36" s="33"/>
      <c r="F36" s="33"/>
      <c r="G36" s="33"/>
      <c r="H36" s="33"/>
    </row>
    <row r="37" spans="1:8" ht="13.5">
      <c r="A37" s="33"/>
      <c r="B37" s="33"/>
      <c r="C37" s="33"/>
      <c r="D37" s="33"/>
      <c r="E37" s="33"/>
      <c r="F37" s="33"/>
      <c r="G37" s="33"/>
      <c r="H37" s="33"/>
    </row>
    <row r="38" spans="1:8" ht="13.5">
      <c r="A38" s="33"/>
      <c r="B38" s="33"/>
      <c r="C38" s="33"/>
      <c r="D38" s="33"/>
      <c r="E38" s="33"/>
      <c r="F38" s="33"/>
      <c r="G38" s="33"/>
      <c r="H38" s="33"/>
    </row>
    <row r="39" spans="1:8" ht="13.5">
      <c r="A39" s="37" t="s">
        <v>48</v>
      </c>
      <c r="B39" s="33"/>
      <c r="C39" s="33"/>
      <c r="D39" s="33"/>
      <c r="E39" s="33"/>
      <c r="F39" s="33"/>
      <c r="G39" s="33"/>
      <c r="H39" s="33"/>
    </row>
    <row r="40" spans="1:8" ht="13.5">
      <c r="A40" s="37"/>
      <c r="B40" s="33"/>
      <c r="C40" s="33"/>
      <c r="D40" s="33"/>
      <c r="E40" s="33"/>
      <c r="F40" s="33"/>
      <c r="G40" s="33"/>
      <c r="H40" s="33"/>
    </row>
    <row r="41" spans="1:8" ht="13.5">
      <c r="A41" s="77"/>
      <c r="B41" s="33"/>
      <c r="C41" s="33"/>
      <c r="D41" s="33"/>
      <c r="E41" s="33"/>
      <c r="F41" s="33"/>
      <c r="G41" s="33"/>
      <c r="H41" s="33"/>
    </row>
    <row r="42" spans="1:8" ht="13.5">
      <c r="A42" s="33"/>
      <c r="B42" s="33"/>
      <c r="C42" s="33"/>
      <c r="D42" s="33"/>
      <c r="E42" s="33"/>
      <c r="F42" s="33"/>
      <c r="G42" s="33"/>
      <c r="H42" s="33"/>
    </row>
    <row r="43" spans="1:8" ht="13.5">
      <c r="A43" s="77"/>
      <c r="B43" s="33"/>
      <c r="C43" s="33"/>
      <c r="D43" s="33"/>
      <c r="E43" s="33"/>
      <c r="F43" s="33"/>
      <c r="G43" s="33"/>
      <c r="H43" s="33"/>
    </row>
    <row r="44" spans="1:8" ht="13.5">
      <c r="A44" s="77"/>
      <c r="B44" s="33"/>
      <c r="C44" s="33"/>
      <c r="D44" s="33"/>
      <c r="E44" s="33"/>
      <c r="F44" s="33"/>
      <c r="G44" s="33"/>
      <c r="H44" s="33"/>
    </row>
    <row r="45" spans="1:8" ht="13.5">
      <c r="A45" s="77"/>
      <c r="B45" s="33"/>
      <c r="C45" s="33"/>
      <c r="D45" s="33"/>
      <c r="E45" s="33"/>
      <c r="F45" s="33"/>
      <c r="G45" s="33"/>
      <c r="H45" s="33"/>
    </row>
    <row r="46" spans="1:8" ht="13.5">
      <c r="A46" s="33"/>
      <c r="B46" s="33"/>
      <c r="C46" s="33"/>
      <c r="D46" s="33"/>
      <c r="E46" s="33"/>
      <c r="F46" s="33"/>
      <c r="G46" s="33"/>
      <c r="H46" s="33"/>
    </row>
    <row r="47" spans="1:8" ht="13.5">
      <c r="A47" s="33"/>
      <c r="B47" s="33"/>
      <c r="C47" s="33"/>
      <c r="D47" s="33"/>
      <c r="E47" s="33"/>
      <c r="F47" s="33"/>
      <c r="G47" s="33"/>
      <c r="H47" s="33"/>
    </row>
    <row r="48" spans="1:8" ht="13.5">
      <c r="A48" s="37" t="s">
        <v>47</v>
      </c>
      <c r="B48" s="33"/>
      <c r="C48" s="33"/>
      <c r="D48" s="33"/>
      <c r="E48" s="33"/>
      <c r="F48" s="33"/>
      <c r="G48" s="33"/>
      <c r="H48" s="33"/>
    </row>
    <row r="49" spans="1:8" ht="13.5">
      <c r="A49" s="77"/>
      <c r="B49" s="33"/>
      <c r="C49" s="33"/>
      <c r="D49" s="33"/>
      <c r="E49" s="33"/>
      <c r="F49" s="33"/>
      <c r="G49" s="33"/>
      <c r="H49" s="33"/>
    </row>
    <row r="50" spans="1:8" ht="13.5">
      <c r="A50" s="33"/>
      <c r="B50" s="33"/>
      <c r="C50" s="33"/>
      <c r="D50" s="33"/>
      <c r="E50" s="33"/>
      <c r="F50" s="33"/>
      <c r="G50" s="33"/>
      <c r="H50" s="33"/>
    </row>
    <row r="51" spans="1:8" ht="13.5">
      <c r="A51" s="33"/>
      <c r="B51" s="33"/>
      <c r="C51" s="33"/>
      <c r="D51" s="33"/>
      <c r="E51" s="33"/>
      <c r="F51" s="33"/>
      <c r="G51" s="33"/>
      <c r="H51" s="33"/>
    </row>
    <row r="52" ht="13.5">
      <c r="E52" s="21" t="s">
        <v>49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5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10" max="10" width="17.50390625" style="0" customWidth="1"/>
    <col min="11" max="11" width="3.125" style="0" customWidth="1"/>
    <col min="13" max="13" width="25.25390625" style="0" customWidth="1"/>
    <col min="14" max="14" width="20.00390625" style="0" customWidth="1"/>
  </cols>
  <sheetData>
    <row r="1" spans="2:13" ht="27" customHeight="1">
      <c r="B1" s="25" t="s">
        <v>57</v>
      </c>
      <c r="M1" s="78"/>
    </row>
    <row r="2" ht="16.5" customHeight="1">
      <c r="B2" t="s">
        <v>21</v>
      </c>
    </row>
    <row r="3" ht="16.5" customHeight="1"/>
    <row r="4" ht="18.75" customHeight="1">
      <c r="B4" s="110" t="s">
        <v>114</v>
      </c>
    </row>
    <row r="5" ht="13.5" customHeight="1">
      <c r="B5" s="20"/>
    </row>
    <row r="6" ht="16.5" customHeight="1">
      <c r="B6" s="20" t="s">
        <v>25</v>
      </c>
    </row>
    <row r="7" spans="2:10" ht="15.75" customHeight="1">
      <c r="B7" s="194" t="s">
        <v>90</v>
      </c>
      <c r="C7" s="12" t="s">
        <v>54</v>
      </c>
      <c r="D7" s="181" t="s">
        <v>109</v>
      </c>
      <c r="E7" s="183"/>
      <c r="F7" s="188" t="s">
        <v>91</v>
      </c>
      <c r="G7" s="189"/>
      <c r="H7" s="189"/>
      <c r="I7" s="189"/>
      <c r="J7" s="190"/>
    </row>
    <row r="8" spans="2:14" ht="16.5" customHeight="1">
      <c r="B8" s="195"/>
      <c r="C8" s="24" t="s">
        <v>108</v>
      </c>
      <c r="D8" s="23" t="s">
        <v>66</v>
      </c>
      <c r="E8" s="15" t="s">
        <v>67</v>
      </c>
      <c r="F8" s="191"/>
      <c r="G8" s="192"/>
      <c r="H8" s="192"/>
      <c r="I8" s="192"/>
      <c r="J8" s="193"/>
      <c r="N8" s="80" t="s">
        <v>135</v>
      </c>
    </row>
    <row r="9" spans="2:14" ht="16.5" customHeight="1">
      <c r="B9" s="80" t="str">
        <f>'増減寄生'!C8</f>
        <v>石油製品工業</v>
      </c>
      <c r="C9" s="167">
        <f>'増減寄生'!F8*100</f>
        <v>-0.7000000000000006</v>
      </c>
      <c r="D9" s="167">
        <v>-34</v>
      </c>
      <c r="E9" s="167">
        <f>'増減寄生'!H8*100</f>
        <v>44.69987228607919</v>
      </c>
      <c r="F9" s="54" t="s">
        <v>188</v>
      </c>
      <c r="G9" s="8"/>
      <c r="H9" s="8"/>
      <c r="I9" s="8"/>
      <c r="J9" s="9"/>
      <c r="M9" s="80" t="s">
        <v>23</v>
      </c>
      <c r="N9" s="125" t="s">
        <v>137</v>
      </c>
    </row>
    <row r="10" spans="2:14" ht="16.5" customHeight="1">
      <c r="B10" s="80" t="str">
        <f>'増減寄生'!C9</f>
        <v>食料品・たばこ工業</v>
      </c>
      <c r="C10" s="167">
        <f>'増減寄生'!F9*100</f>
        <v>23.599999999999998</v>
      </c>
      <c r="D10" s="167">
        <v>3.9</v>
      </c>
      <c r="E10" s="167">
        <f>'増減寄生'!H9*100</f>
        <v>21.993670886075932</v>
      </c>
      <c r="F10" s="54" t="s">
        <v>200</v>
      </c>
      <c r="G10" s="6"/>
      <c r="H10" s="6"/>
      <c r="I10" s="6"/>
      <c r="J10" s="19"/>
      <c r="M10" s="80" t="s">
        <v>120</v>
      </c>
      <c r="N10" s="125" t="s">
        <v>12</v>
      </c>
    </row>
    <row r="11" spans="1:14" ht="15.75" customHeight="1">
      <c r="A11" s="4"/>
      <c r="B11" s="80" t="str">
        <f>'増減寄生'!C10</f>
        <v>家具工業</v>
      </c>
      <c r="C11" s="167">
        <f>'増減寄生'!F10*100</f>
        <v>-8.599999999999996</v>
      </c>
      <c r="D11" s="167">
        <v>-17</v>
      </c>
      <c r="E11" s="167">
        <f>'増減寄生'!H10*100</f>
        <v>13.757700205338796</v>
      </c>
      <c r="F11" s="81" t="s">
        <v>189</v>
      </c>
      <c r="G11" s="6"/>
      <c r="H11" s="6"/>
      <c r="I11" s="6"/>
      <c r="J11" s="19"/>
      <c r="M11" s="80" t="s">
        <v>121</v>
      </c>
      <c r="N11" s="4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M12" s="80" t="s">
        <v>122</v>
      </c>
      <c r="N12" s="20" t="s">
        <v>24</v>
      </c>
    </row>
    <row r="13" spans="2:14" ht="16.5" customHeight="1">
      <c r="B13" s="20" t="s">
        <v>24</v>
      </c>
      <c r="M13" s="80" t="s">
        <v>123</v>
      </c>
      <c r="N13" s="190" t="s">
        <v>90</v>
      </c>
    </row>
    <row r="14" spans="2:14" ht="16.5" customHeight="1">
      <c r="B14" s="194" t="s">
        <v>90</v>
      </c>
      <c r="C14" s="12" t="s">
        <v>56</v>
      </c>
      <c r="D14" s="181" t="s">
        <v>109</v>
      </c>
      <c r="E14" s="183"/>
      <c r="F14" s="188" t="s">
        <v>92</v>
      </c>
      <c r="G14" s="189"/>
      <c r="H14" s="189"/>
      <c r="I14" s="189"/>
      <c r="J14" s="190"/>
      <c r="M14" s="80" t="s">
        <v>69</v>
      </c>
      <c r="N14" s="193"/>
    </row>
    <row r="15" spans="2:14" ht="16.5" customHeight="1">
      <c r="B15" s="195"/>
      <c r="C15" s="24" t="s">
        <v>108</v>
      </c>
      <c r="D15" s="23" t="s">
        <v>68</v>
      </c>
      <c r="E15" s="15" t="s">
        <v>67</v>
      </c>
      <c r="F15" s="191"/>
      <c r="G15" s="192"/>
      <c r="H15" s="192"/>
      <c r="I15" s="192"/>
      <c r="J15" s="193"/>
      <c r="M15" s="80" t="s">
        <v>70</v>
      </c>
      <c r="N15" s="125" t="s">
        <v>138</v>
      </c>
    </row>
    <row r="16" spans="2:14" ht="16.5" customHeight="1">
      <c r="B16" s="166" t="str">
        <f>'増減寄生'!C25</f>
        <v>鉄鋼業</v>
      </c>
      <c r="C16" s="167">
        <f>'増減寄生'!F25*100</f>
        <v>3.299999999999992</v>
      </c>
      <c r="D16" s="167">
        <v>-2.4</v>
      </c>
      <c r="E16" s="167">
        <f>'増減寄生'!H25*100</f>
        <v>-8.040935672514626</v>
      </c>
      <c r="F16" s="128" t="s">
        <v>201</v>
      </c>
      <c r="G16" s="8"/>
      <c r="H16" s="8"/>
      <c r="I16" s="8"/>
      <c r="J16" s="9"/>
      <c r="M16" s="80" t="s">
        <v>124</v>
      </c>
      <c r="N16" s="125" t="s">
        <v>139</v>
      </c>
    </row>
    <row r="17" spans="2:14" ht="16.5" customHeight="1">
      <c r="B17" s="80" t="str">
        <f>'増減寄生'!C24</f>
        <v>木材・木製品工業</v>
      </c>
      <c r="C17" s="167">
        <f>'増減寄生'!F24*100</f>
        <v>-21.599999999999998</v>
      </c>
      <c r="D17" s="167">
        <v>1.5</v>
      </c>
      <c r="E17" s="167">
        <f>'増減寄生'!H24*100</f>
        <v>-5.432372505543248</v>
      </c>
      <c r="F17" s="137" t="s">
        <v>151</v>
      </c>
      <c r="G17" s="8"/>
      <c r="H17" s="8"/>
      <c r="I17" s="8"/>
      <c r="J17" s="9"/>
      <c r="M17" s="80" t="s">
        <v>125</v>
      </c>
      <c r="N17" s="125" t="s">
        <v>140</v>
      </c>
    </row>
    <row r="18" spans="2:14" ht="16.5" customHeight="1">
      <c r="B18" s="166" t="str">
        <f>'増減寄生'!C23</f>
        <v>金属製品工業</v>
      </c>
      <c r="C18" s="167">
        <f>'増減寄生'!F23*100</f>
        <v>1</v>
      </c>
      <c r="D18" s="167">
        <v>-7.1</v>
      </c>
      <c r="E18" s="167">
        <f>'増減寄生'!H23*100</f>
        <v>-5.042016806722682</v>
      </c>
      <c r="F18" s="137" t="s">
        <v>202</v>
      </c>
      <c r="G18" s="6"/>
      <c r="H18" s="6"/>
      <c r="I18" s="6"/>
      <c r="J18" s="19"/>
      <c r="M18" s="80" t="s">
        <v>71</v>
      </c>
      <c r="N18" s="4"/>
    </row>
    <row r="19" spans="2:13" ht="16.5" customHeight="1">
      <c r="B19" s="4"/>
      <c r="C19" s="4"/>
      <c r="D19" s="171"/>
      <c r="E19" s="4"/>
      <c r="F19" s="4"/>
      <c r="G19" s="4"/>
      <c r="H19" s="4"/>
      <c r="I19" s="4"/>
      <c r="M19" s="80" t="s">
        <v>126</v>
      </c>
    </row>
    <row r="20" spans="3:14" ht="16.5" customHeight="1">
      <c r="C20" s="4"/>
      <c r="D20" s="4"/>
      <c r="E20" s="4"/>
      <c r="F20" s="4"/>
      <c r="G20" s="4"/>
      <c r="H20" s="4"/>
      <c r="I20" s="4"/>
      <c r="M20" s="80" t="s">
        <v>127</v>
      </c>
      <c r="N20" s="110" t="s">
        <v>115</v>
      </c>
    </row>
    <row r="21" spans="2:14" ht="20.25" customHeight="1">
      <c r="B21" s="110" t="s">
        <v>115</v>
      </c>
      <c r="M21" s="80" t="s">
        <v>150</v>
      </c>
      <c r="N21" s="20"/>
    </row>
    <row r="22" spans="2:14" ht="12.75" customHeight="1">
      <c r="B22" s="20"/>
      <c r="M22" s="126" t="s">
        <v>149</v>
      </c>
      <c r="N22" s="20" t="s">
        <v>25</v>
      </c>
    </row>
    <row r="23" spans="2:14" ht="15.75" customHeight="1">
      <c r="B23" s="20" t="s">
        <v>25</v>
      </c>
      <c r="M23" s="126" t="s">
        <v>130</v>
      </c>
      <c r="N23" s="190" t="s">
        <v>90</v>
      </c>
    </row>
    <row r="24" spans="2:14" ht="16.5" customHeight="1">
      <c r="B24" s="194" t="s">
        <v>90</v>
      </c>
      <c r="C24" s="12" t="s">
        <v>55</v>
      </c>
      <c r="D24" s="181" t="s">
        <v>109</v>
      </c>
      <c r="E24" s="183"/>
      <c r="F24" s="188" t="s">
        <v>91</v>
      </c>
      <c r="G24" s="189"/>
      <c r="H24" s="189"/>
      <c r="I24" s="189"/>
      <c r="J24" s="190"/>
      <c r="M24" s="126" t="s">
        <v>131</v>
      </c>
      <c r="N24" s="193"/>
    </row>
    <row r="25" spans="2:14" ht="16.5" customHeight="1">
      <c r="B25" s="195"/>
      <c r="C25" s="24" t="s">
        <v>108</v>
      </c>
      <c r="D25" s="23" t="s">
        <v>68</v>
      </c>
      <c r="E25" s="15" t="s">
        <v>67</v>
      </c>
      <c r="F25" s="191"/>
      <c r="G25" s="192"/>
      <c r="H25" s="192"/>
      <c r="I25" s="192"/>
      <c r="J25" s="193"/>
      <c r="M25" s="126" t="s">
        <v>132</v>
      </c>
      <c r="N25" s="125" t="s">
        <v>135</v>
      </c>
    </row>
    <row r="26" spans="2:14" ht="16.5" customHeight="1">
      <c r="B26" s="80" t="str">
        <f>'増減寄出'!C8</f>
        <v>食料品・たばこ工業</v>
      </c>
      <c r="C26" s="167">
        <f>'増減寄出'!F8*100</f>
        <v>17.100000000000005</v>
      </c>
      <c r="D26" s="167">
        <v>2.2</v>
      </c>
      <c r="E26" s="167">
        <f>'増減寄出'!H8*100</f>
        <v>24.07079646017698</v>
      </c>
      <c r="F26" s="54" t="s">
        <v>200</v>
      </c>
      <c r="G26" s="8"/>
      <c r="H26" s="8"/>
      <c r="I26" s="8"/>
      <c r="J26" s="9"/>
      <c r="M26" s="80" t="s">
        <v>133</v>
      </c>
      <c r="N26" s="125" t="s">
        <v>137</v>
      </c>
    </row>
    <row r="27" spans="2:14" ht="16.5" customHeight="1">
      <c r="B27" s="80" t="str">
        <f>'増減寄出'!C9</f>
        <v>一般機械工業</v>
      </c>
      <c r="C27" s="167">
        <f>'増減寄出'!F9*100</f>
        <v>-17.900000000000006</v>
      </c>
      <c r="D27" s="167">
        <v>-11.2</v>
      </c>
      <c r="E27" s="167">
        <f>'増減寄出'!H9*100</f>
        <v>23.513139695712315</v>
      </c>
      <c r="F27" s="54" t="s">
        <v>203</v>
      </c>
      <c r="G27" s="8"/>
      <c r="H27" s="8"/>
      <c r="I27" s="8"/>
      <c r="J27" s="9"/>
      <c r="M27" s="127" t="s">
        <v>147</v>
      </c>
      <c r="N27" s="125" t="s">
        <v>12</v>
      </c>
    </row>
    <row r="28" spans="2:14" ht="16.5" customHeight="1">
      <c r="B28" s="80" t="str">
        <f>'増減寄出'!C10</f>
        <v>石油製品工業</v>
      </c>
      <c r="C28" s="167">
        <f>'増減寄出'!F10*100</f>
        <v>-7.599999999999996</v>
      </c>
      <c r="D28" s="167">
        <v>-20.4</v>
      </c>
      <c r="E28" s="167">
        <f>'増減寄出'!H10*100</f>
        <v>11.764705882352944</v>
      </c>
      <c r="F28" s="137" t="s">
        <v>204</v>
      </c>
      <c r="G28" s="6"/>
      <c r="H28" s="6"/>
      <c r="I28" s="6"/>
      <c r="J28" s="19"/>
      <c r="N28" s="4"/>
    </row>
    <row r="29" spans="2:14" ht="16.5" customHeight="1">
      <c r="B29" s="4"/>
      <c r="C29" s="4"/>
      <c r="D29" s="4"/>
      <c r="E29" s="4"/>
      <c r="F29" s="4"/>
      <c r="G29" s="4"/>
      <c r="H29" s="4"/>
      <c r="I29" s="4"/>
      <c r="M29" s="80" t="s">
        <v>23</v>
      </c>
      <c r="N29" s="20" t="s">
        <v>24</v>
      </c>
    </row>
    <row r="30" spans="2:14" ht="16.5" customHeight="1">
      <c r="B30" s="20" t="s">
        <v>24</v>
      </c>
      <c r="M30" s="80" t="s">
        <v>156</v>
      </c>
      <c r="N30" s="194" t="s">
        <v>90</v>
      </c>
    </row>
    <row r="31" spans="2:14" ht="16.5" customHeight="1">
      <c r="B31" s="194" t="s">
        <v>90</v>
      </c>
      <c r="C31" s="12" t="s">
        <v>54</v>
      </c>
      <c r="D31" s="181" t="s">
        <v>109</v>
      </c>
      <c r="E31" s="183"/>
      <c r="F31" s="188" t="s">
        <v>92</v>
      </c>
      <c r="G31" s="189"/>
      <c r="H31" s="189"/>
      <c r="I31" s="189"/>
      <c r="J31" s="190"/>
      <c r="M31" s="80" t="s">
        <v>121</v>
      </c>
      <c r="N31" s="195"/>
    </row>
    <row r="32" spans="2:14" ht="16.5" customHeight="1">
      <c r="B32" s="195"/>
      <c r="C32" s="24" t="s">
        <v>108</v>
      </c>
      <c r="D32" s="23" t="s">
        <v>68</v>
      </c>
      <c r="E32" s="15" t="s">
        <v>67</v>
      </c>
      <c r="F32" s="191"/>
      <c r="G32" s="192"/>
      <c r="H32" s="192"/>
      <c r="I32" s="192"/>
      <c r="J32" s="193"/>
      <c r="M32" s="80" t="s">
        <v>122</v>
      </c>
      <c r="N32" s="80" t="s">
        <v>141</v>
      </c>
    </row>
    <row r="33" spans="2:14" ht="16.5" customHeight="1">
      <c r="B33" s="80" t="str">
        <f>'増減寄出'!C25</f>
        <v>木材・木製品工業</v>
      </c>
      <c r="C33" s="167">
        <f>'増減寄出'!F25*100</f>
        <v>-27.400000000000002</v>
      </c>
      <c r="D33" s="167">
        <v>-11.8</v>
      </c>
      <c r="E33" s="167">
        <f>'増減寄出'!H25*100</f>
        <v>-8.75576036866359</v>
      </c>
      <c r="F33" s="54" t="s">
        <v>151</v>
      </c>
      <c r="G33" s="8"/>
      <c r="H33" s="8"/>
      <c r="I33" s="8"/>
      <c r="J33" s="9"/>
      <c r="M33" s="80" t="s">
        <v>123</v>
      </c>
      <c r="N33" s="80" t="s">
        <v>140</v>
      </c>
    </row>
    <row r="34" spans="2:14" ht="15.75" customHeight="1">
      <c r="B34" s="80" t="str">
        <f>'増減寄出'!C24</f>
        <v>鉄鋼業</v>
      </c>
      <c r="C34" s="167">
        <f>'増減寄出'!F24*100</f>
        <v>1.29999999999999</v>
      </c>
      <c r="D34" s="167">
        <v>-0.6</v>
      </c>
      <c r="E34" s="167">
        <f>'増減寄出'!H24*100</f>
        <v>-6.069802731411245</v>
      </c>
      <c r="F34" s="7" t="s">
        <v>212</v>
      </c>
      <c r="G34" s="8"/>
      <c r="H34" s="8"/>
      <c r="I34" s="8"/>
      <c r="J34" s="9"/>
      <c r="M34" s="80" t="s">
        <v>69</v>
      </c>
      <c r="N34" s="80" t="s">
        <v>138</v>
      </c>
    </row>
    <row r="35" spans="2:14" ht="16.5" customHeight="1">
      <c r="B35" s="165" t="str">
        <f>'増減寄出'!C23</f>
        <v>プラスチック製品工業</v>
      </c>
      <c r="C35" s="167">
        <f>'増減寄出'!F23*100</f>
        <v>-1.9000000000000017</v>
      </c>
      <c r="D35" s="167">
        <v>8.1</v>
      </c>
      <c r="E35" s="167">
        <f>'増減寄出'!H23*100</f>
        <v>-3.949044585987249</v>
      </c>
      <c r="F35" s="7" t="s">
        <v>205</v>
      </c>
      <c r="G35" s="6"/>
      <c r="H35" s="6"/>
      <c r="I35" s="6"/>
      <c r="J35" s="19"/>
      <c r="M35" s="80" t="s">
        <v>70</v>
      </c>
      <c r="N35" s="22"/>
    </row>
    <row r="36" spans="2:14" ht="16.5" customHeight="1">
      <c r="B36" s="22"/>
      <c r="C36" s="22"/>
      <c r="D36" s="22"/>
      <c r="E36" s="22"/>
      <c r="F36" s="4"/>
      <c r="G36" s="4"/>
      <c r="H36" s="4"/>
      <c r="I36" s="4"/>
      <c r="M36" s="80" t="s">
        <v>124</v>
      </c>
      <c r="N36" s="22"/>
    </row>
    <row r="37" spans="2:14" ht="16.5" customHeight="1">
      <c r="B37" s="22"/>
      <c r="C37" s="22"/>
      <c r="D37" s="22"/>
      <c r="E37" s="22"/>
      <c r="F37" s="4"/>
      <c r="G37" s="4"/>
      <c r="H37" s="4"/>
      <c r="I37" s="4"/>
      <c r="M37" s="80" t="s">
        <v>125</v>
      </c>
      <c r="N37" s="110" t="s">
        <v>116</v>
      </c>
    </row>
    <row r="38" spans="2:14" ht="21" customHeight="1">
      <c r="B38" s="110" t="s">
        <v>116</v>
      </c>
      <c r="M38" s="80" t="s">
        <v>148</v>
      </c>
      <c r="N38" s="20"/>
    </row>
    <row r="39" spans="2:14" ht="12" customHeight="1">
      <c r="B39" s="20"/>
      <c r="M39" s="80" t="s">
        <v>126</v>
      </c>
      <c r="N39" s="20" t="s">
        <v>25</v>
      </c>
    </row>
    <row r="40" spans="2:14" ht="16.5" customHeight="1">
      <c r="B40" s="20" t="s">
        <v>25</v>
      </c>
      <c r="M40" s="80" t="s">
        <v>127</v>
      </c>
      <c r="N40" s="194" t="s">
        <v>90</v>
      </c>
    </row>
    <row r="41" spans="2:14" ht="16.5" customHeight="1">
      <c r="B41" s="194" t="s">
        <v>90</v>
      </c>
      <c r="C41" s="12" t="s">
        <v>54</v>
      </c>
      <c r="D41" s="181" t="s">
        <v>109</v>
      </c>
      <c r="E41" s="183"/>
      <c r="F41" s="188" t="s">
        <v>91</v>
      </c>
      <c r="G41" s="189"/>
      <c r="H41" s="189"/>
      <c r="I41" s="189"/>
      <c r="J41" s="190"/>
      <c r="M41" s="80" t="s">
        <v>128</v>
      </c>
      <c r="N41" s="195"/>
    </row>
    <row r="42" spans="2:14" ht="16.5" customHeight="1">
      <c r="B42" s="195"/>
      <c r="C42" s="24" t="s">
        <v>108</v>
      </c>
      <c r="D42" s="23" t="s">
        <v>68</v>
      </c>
      <c r="E42" s="15" t="s">
        <v>67</v>
      </c>
      <c r="F42" s="191"/>
      <c r="G42" s="192"/>
      <c r="H42" s="192"/>
      <c r="I42" s="192"/>
      <c r="J42" s="193"/>
      <c r="M42" s="126" t="s">
        <v>129</v>
      </c>
      <c r="N42" s="80" t="s">
        <v>134</v>
      </c>
    </row>
    <row r="43" spans="2:14" ht="16.5" customHeight="1">
      <c r="B43" s="80" t="str">
        <f>'増減寄在'!C8</f>
        <v>石油製品工業</v>
      </c>
      <c r="C43" s="167">
        <f>'増減寄在'!F8*100</f>
        <v>3.600000000000003</v>
      </c>
      <c r="D43" s="167">
        <v>7.2</v>
      </c>
      <c r="E43" s="167">
        <f>'増減寄在'!H8*100</f>
        <v>41.79894179894181</v>
      </c>
      <c r="F43" s="128" t="s">
        <v>206</v>
      </c>
      <c r="G43" s="8"/>
      <c r="H43" s="8"/>
      <c r="I43" s="8"/>
      <c r="J43" s="9"/>
      <c r="M43" s="126" t="s">
        <v>130</v>
      </c>
      <c r="N43" s="80" t="s">
        <v>11</v>
      </c>
    </row>
    <row r="44" spans="2:14" ht="15.75" customHeight="1">
      <c r="B44" s="80" t="str">
        <f>'増減寄在'!C9</f>
        <v>パルプ・紙・紙加工品工業</v>
      </c>
      <c r="C44" s="167">
        <f>'増減寄在'!F9*100</f>
        <v>-3.5000000000000004</v>
      </c>
      <c r="D44" s="167">
        <v>-7.3</v>
      </c>
      <c r="E44" s="167">
        <f>'増減寄在'!H9*100</f>
        <v>22.530864197530875</v>
      </c>
      <c r="F44" s="128" t="s">
        <v>207</v>
      </c>
      <c r="G44" s="8"/>
      <c r="H44" s="8"/>
      <c r="I44" s="8"/>
      <c r="J44" s="9"/>
      <c r="M44" s="126" t="s">
        <v>131</v>
      </c>
      <c r="N44" s="80" t="s">
        <v>136</v>
      </c>
    </row>
    <row r="45" spans="2:14" ht="16.5" customHeight="1">
      <c r="B45" s="80" t="str">
        <f>'増減寄在'!C10</f>
        <v>輸送機械工業</v>
      </c>
      <c r="C45" s="167">
        <f>'増減寄在'!F10*100</f>
        <v>66.9</v>
      </c>
      <c r="D45" s="167">
        <v>-1.9</v>
      </c>
      <c r="E45" s="167">
        <f>'増減寄在'!H10*100</f>
        <v>14.177693761814748</v>
      </c>
      <c r="F45" s="7" t="s">
        <v>208</v>
      </c>
      <c r="G45" s="134"/>
      <c r="H45" s="134"/>
      <c r="I45" s="134"/>
      <c r="J45" s="135"/>
      <c r="M45" s="126" t="s">
        <v>132</v>
      </c>
      <c r="N45" s="4"/>
    </row>
    <row r="46" spans="2:14" ht="15.75" customHeight="1">
      <c r="B46" s="4"/>
      <c r="C46" s="4"/>
      <c r="D46" s="4"/>
      <c r="E46" s="4"/>
      <c r="F46" s="4"/>
      <c r="G46" s="4"/>
      <c r="H46" s="4"/>
      <c r="I46" s="4"/>
      <c r="M46" s="80" t="s">
        <v>133</v>
      </c>
      <c r="N46" s="20" t="s">
        <v>24</v>
      </c>
    </row>
    <row r="47" spans="2:14" ht="15.75" customHeight="1">
      <c r="B47" s="20" t="s">
        <v>24</v>
      </c>
      <c r="M47" s="80"/>
      <c r="N47" s="194" t="s">
        <v>90</v>
      </c>
    </row>
    <row r="48" spans="2:14" ht="15.75" customHeight="1">
      <c r="B48" s="194" t="s">
        <v>90</v>
      </c>
      <c r="C48" s="12" t="s">
        <v>54</v>
      </c>
      <c r="D48" s="181" t="s">
        <v>109</v>
      </c>
      <c r="E48" s="183"/>
      <c r="F48" s="188" t="s">
        <v>92</v>
      </c>
      <c r="G48" s="189"/>
      <c r="H48" s="189"/>
      <c r="I48" s="189"/>
      <c r="J48" s="190"/>
      <c r="M48" s="80"/>
      <c r="N48" s="195"/>
    </row>
    <row r="49" spans="2:14" ht="16.5" customHeight="1">
      <c r="B49" s="195"/>
      <c r="C49" s="24" t="s">
        <v>108</v>
      </c>
      <c r="D49" s="23" t="s">
        <v>68</v>
      </c>
      <c r="E49" s="15" t="s">
        <v>67</v>
      </c>
      <c r="F49" s="191"/>
      <c r="G49" s="192"/>
      <c r="H49" s="192"/>
      <c r="I49" s="192"/>
      <c r="J49" s="193"/>
      <c r="M49" s="80"/>
      <c r="N49" s="80" t="s">
        <v>142</v>
      </c>
    </row>
    <row r="50" spans="2:14" ht="15.75" customHeight="1">
      <c r="B50" s="165" t="str">
        <f>'増減寄在'!C24</f>
        <v>一般機械工業</v>
      </c>
      <c r="C50" s="167">
        <f>'増減寄在'!F24*100</f>
        <v>-11.399999999999999</v>
      </c>
      <c r="D50" s="167">
        <v>3</v>
      </c>
      <c r="E50" s="167">
        <f>'増減寄在'!H24*100</f>
        <v>-18.60341151385928</v>
      </c>
      <c r="F50" s="54" t="s">
        <v>209</v>
      </c>
      <c r="G50" s="8"/>
      <c r="H50" s="8"/>
      <c r="I50" s="8"/>
      <c r="J50" s="9"/>
      <c r="M50" s="80"/>
      <c r="N50" s="80" t="s">
        <v>137</v>
      </c>
    </row>
    <row r="51" spans="2:14" ht="16.5" customHeight="1">
      <c r="B51" s="166" t="str">
        <f>'増減寄在'!C23</f>
        <v>プラスチック製品工業</v>
      </c>
      <c r="C51" s="167">
        <f>'増減寄在'!F23*100</f>
        <v>-34.3</v>
      </c>
      <c r="D51" s="167">
        <v>-7.1</v>
      </c>
      <c r="E51" s="167">
        <f>'増減寄在'!H23*100</f>
        <v>-18.05246776345042</v>
      </c>
      <c r="F51" s="54" t="s">
        <v>210</v>
      </c>
      <c r="G51" s="8"/>
      <c r="H51" s="8"/>
      <c r="I51" s="8"/>
      <c r="J51" s="9"/>
      <c r="M51" s="80"/>
      <c r="N51" s="80" t="s">
        <v>143</v>
      </c>
    </row>
    <row r="52" spans="2:13" ht="16.5" customHeight="1">
      <c r="B52" s="80" t="str">
        <f>'増減寄在'!C22</f>
        <v>食料品・たばこ工業</v>
      </c>
      <c r="C52" s="167">
        <f>'増減寄在'!F22*100</f>
        <v>-52.300000000000004</v>
      </c>
      <c r="D52" s="167">
        <v>-2.4</v>
      </c>
      <c r="E52" s="167">
        <f>'増減寄在'!H22*100</f>
        <v>-13.58024691358024</v>
      </c>
      <c r="F52" s="54" t="s">
        <v>211</v>
      </c>
      <c r="G52" s="8"/>
      <c r="H52" s="8"/>
      <c r="I52" s="8"/>
      <c r="J52" s="9"/>
      <c r="M52" s="80"/>
    </row>
    <row r="53" spans="3:13" ht="16.5" customHeight="1">
      <c r="C53" s="152"/>
      <c r="D53" s="153"/>
      <c r="E53" s="152"/>
      <c r="M53" s="126"/>
    </row>
    <row r="54" spans="5:13" ht="13.5">
      <c r="E54" s="21" t="s">
        <v>26</v>
      </c>
      <c r="M54" s="126"/>
    </row>
    <row r="55" ht="13.5">
      <c r="M55" s="126"/>
    </row>
    <row r="56" ht="13.5">
      <c r="M56" s="126"/>
    </row>
    <row r="57" ht="13.5">
      <c r="M57" s="80"/>
    </row>
    <row r="58" ht="13.5">
      <c r="M58" s="127"/>
    </row>
  </sheetData>
  <mergeCells count="23">
    <mergeCell ref="N47:N48"/>
    <mergeCell ref="N13:N14"/>
    <mergeCell ref="N23:N24"/>
    <mergeCell ref="N30:N31"/>
    <mergeCell ref="N40:N41"/>
    <mergeCell ref="B41:B42"/>
    <mergeCell ref="B48:B49"/>
    <mergeCell ref="B7:B8"/>
    <mergeCell ref="B14:B15"/>
    <mergeCell ref="B24:B25"/>
    <mergeCell ref="B31:B32"/>
    <mergeCell ref="F41:J42"/>
    <mergeCell ref="F48:J49"/>
    <mergeCell ref="F7:J8"/>
    <mergeCell ref="F14:J15"/>
    <mergeCell ref="F24:J25"/>
    <mergeCell ref="F31:J32"/>
    <mergeCell ref="D48:E48"/>
    <mergeCell ref="D41:E41"/>
    <mergeCell ref="D31:E31"/>
    <mergeCell ref="D7:E7"/>
    <mergeCell ref="D14:E14"/>
    <mergeCell ref="D24:E24"/>
  </mergeCells>
  <printOptions/>
  <pageMargins left="0.82" right="0.3" top="1" bottom="1.4" header="0.512" footer="0.512"/>
  <pageSetup fitToHeight="1" fitToWidth="1"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5" t="s">
        <v>57</v>
      </c>
    </row>
    <row r="2" ht="16.5" customHeight="1">
      <c r="B2" t="s">
        <v>21</v>
      </c>
    </row>
    <row r="3" ht="16.5" customHeight="1"/>
    <row r="4" ht="18.75" customHeight="1">
      <c r="B4" s="110" t="s">
        <v>114</v>
      </c>
    </row>
    <row r="5" ht="13.5" customHeight="1">
      <c r="B5" s="20"/>
    </row>
    <row r="6" ht="16.5" customHeight="1">
      <c r="B6" s="20" t="s">
        <v>25</v>
      </c>
    </row>
    <row r="7" spans="2:6" ht="15.75" customHeight="1">
      <c r="B7" s="194" t="s">
        <v>90</v>
      </c>
      <c r="C7" s="12" t="s">
        <v>54</v>
      </c>
      <c r="D7" s="181" t="s">
        <v>109</v>
      </c>
      <c r="E7" s="183"/>
      <c r="F7" s="161" t="s">
        <v>174</v>
      </c>
    </row>
    <row r="8" spans="2:6" ht="16.5" customHeight="1">
      <c r="B8" s="195"/>
      <c r="C8" s="24" t="s">
        <v>108</v>
      </c>
      <c r="D8" s="23" t="s">
        <v>66</v>
      </c>
      <c r="E8" s="15" t="s">
        <v>67</v>
      </c>
      <c r="F8" s="162"/>
    </row>
    <row r="9" spans="2:6" ht="16.5" customHeight="1">
      <c r="B9" s="80" t="str">
        <f>'業種動向（分析班に公表用）'!B9</f>
        <v>石油製品工業</v>
      </c>
      <c r="C9" s="167">
        <f>ROUND('業種動向（分析班に公表用）'!C9,1)</f>
        <v>-0.7</v>
      </c>
      <c r="D9" s="167">
        <f>ROUND('業種動向（分析班に公表用）'!D9,1)</f>
        <v>-34</v>
      </c>
      <c r="E9" s="167">
        <f>ROUND('業種動向（分析班に公表用）'!E9,1)</f>
        <v>44.7</v>
      </c>
      <c r="F9" s="160">
        <f>ROUND(VLOOKUP(B9,'増減寄生'!$L$8:$M$25,2,FALSE),1)</f>
        <v>13</v>
      </c>
    </row>
    <row r="10" spans="2:6" ht="16.5" customHeight="1">
      <c r="B10" s="80" t="str">
        <f>'業種動向（分析班に公表用）'!B10</f>
        <v>食料品・たばこ工業</v>
      </c>
      <c r="C10" s="167">
        <f>ROUND('業種動向（分析班に公表用）'!C10,1)</f>
        <v>23.6</v>
      </c>
      <c r="D10" s="167">
        <f>ROUND('業種動向（分析班に公表用）'!D10,1)</f>
        <v>3.9</v>
      </c>
      <c r="E10" s="167">
        <f>ROUND('業種動向（分析班に公表用）'!E10,1)</f>
        <v>22</v>
      </c>
      <c r="F10" s="160">
        <f>ROUND(VLOOKUP(B10,'増減寄生'!$L$8:$M$25,2,FALSE),1)</f>
        <v>21.2</v>
      </c>
    </row>
    <row r="11" spans="1:6" ht="15.75" customHeight="1">
      <c r="A11" s="4"/>
      <c r="B11" s="80" t="str">
        <f>'業種動向（分析班に公表用）'!B11</f>
        <v>家具工業</v>
      </c>
      <c r="C11" s="167">
        <f>ROUND('業種動向（分析班に公表用）'!C11,1)</f>
        <v>-8.6</v>
      </c>
      <c r="D11" s="167">
        <f>ROUND('業種動向（分析班に公表用）'!D11,1)</f>
        <v>-17</v>
      </c>
      <c r="E11" s="167">
        <f>ROUND('業種動向（分析班に公表用）'!E11,1)</f>
        <v>13.8</v>
      </c>
      <c r="F11" s="160">
        <f>ROUND(VLOOKUP(B11,'増減寄生'!$L$8:$M$25,2,FALSE),1)</f>
        <v>0.6</v>
      </c>
    </row>
    <row r="12" spans="1:6" ht="16.5" customHeight="1">
      <c r="A12" s="4"/>
      <c r="B12" s="4"/>
      <c r="C12" s="4"/>
      <c r="D12" s="4"/>
      <c r="E12" s="4"/>
      <c r="F12" s="163"/>
    </row>
    <row r="13" spans="2:6" ht="16.5" customHeight="1">
      <c r="B13" s="20" t="s">
        <v>24</v>
      </c>
      <c r="F13" s="29"/>
    </row>
    <row r="14" spans="2:6" ht="16.5" customHeight="1">
      <c r="B14" s="194" t="s">
        <v>90</v>
      </c>
      <c r="C14" s="12" t="s">
        <v>56</v>
      </c>
      <c r="D14" s="181" t="s">
        <v>109</v>
      </c>
      <c r="E14" s="183"/>
      <c r="F14" s="161" t="s">
        <v>174</v>
      </c>
    </row>
    <row r="15" spans="2:6" ht="16.5" customHeight="1">
      <c r="B15" s="195"/>
      <c r="C15" s="24" t="s">
        <v>108</v>
      </c>
      <c r="D15" s="23" t="s">
        <v>68</v>
      </c>
      <c r="E15" s="15" t="s">
        <v>67</v>
      </c>
      <c r="F15" s="162"/>
    </row>
    <row r="16" spans="2:6" ht="16.5" customHeight="1">
      <c r="B16" s="80" t="str">
        <f>'業種動向（分析班に公表用）'!B16</f>
        <v>鉄鋼業</v>
      </c>
      <c r="C16" s="167">
        <f>ROUND('業種動向（分析班に公表用）'!C16,1)</f>
        <v>3.3</v>
      </c>
      <c r="D16" s="167">
        <f>ROUND('業種動向（分析班に公表用）'!D16,1)</f>
        <v>-2.4</v>
      </c>
      <c r="E16" s="167">
        <f>ROUND('業種動向（分析班に公表用）'!E16,1)</f>
        <v>-8</v>
      </c>
      <c r="F16" s="160">
        <f>ROUND(VLOOKUP(B16,'増減寄生'!$L$8:$M$25,2,FALSE),1)</f>
        <v>-14.5</v>
      </c>
    </row>
    <row r="17" spans="2:6" ht="16.5" customHeight="1">
      <c r="B17" s="80" t="str">
        <f>'業種動向（分析班に公表用）'!B17</f>
        <v>木材・木製品工業</v>
      </c>
      <c r="C17" s="167">
        <f>ROUND('業種動向（分析班に公表用）'!C17,1)</f>
        <v>-21.6</v>
      </c>
      <c r="D17" s="167">
        <f>ROUND('業種動向（分析班に公表用）'!D17,1)</f>
        <v>1.5</v>
      </c>
      <c r="E17" s="167">
        <f>ROUND('業種動向（分析班に公表用）'!E17,1)</f>
        <v>-5.4</v>
      </c>
      <c r="F17" s="160">
        <f>ROUND(VLOOKUP(B17,'増減寄生'!$L$8:$M$25,2,FALSE),1)</f>
        <v>-0.7</v>
      </c>
    </row>
    <row r="18" spans="2:6" ht="16.5" customHeight="1">
      <c r="B18" s="80" t="str">
        <f>'業種動向（分析班に公表用）'!B18</f>
        <v>金属製品工業</v>
      </c>
      <c r="C18" s="167">
        <f>ROUND('業種動向（分析班に公表用）'!C18,1)</f>
        <v>1</v>
      </c>
      <c r="D18" s="167">
        <f>ROUND('業種動向（分析班に公表用）'!D18,1)</f>
        <v>-7.1</v>
      </c>
      <c r="E18" s="167">
        <f>ROUND('業種動向（分析班に公表用）'!E18,1)</f>
        <v>-5</v>
      </c>
      <c r="F18" s="160">
        <f>ROUND(VLOOKUP(B18,'増減寄生'!$L$8:$M$25,2,FALSE),1)</f>
        <v>-2.2</v>
      </c>
    </row>
    <row r="19" spans="2:6" ht="16.5" customHeight="1">
      <c r="B19" s="4"/>
      <c r="C19" s="4"/>
      <c r="D19" s="171"/>
      <c r="E19" s="4"/>
      <c r="F19" s="163"/>
    </row>
    <row r="20" spans="3:6" ht="16.5" customHeight="1">
      <c r="C20" s="4"/>
      <c r="D20" s="4"/>
      <c r="E20" s="4"/>
      <c r="F20" s="163"/>
    </row>
    <row r="21" spans="2:6" ht="20.25" customHeight="1">
      <c r="B21" s="110" t="s">
        <v>115</v>
      </c>
      <c r="F21" s="29"/>
    </row>
    <row r="22" spans="2:6" ht="12.75" customHeight="1">
      <c r="B22" s="20"/>
      <c r="F22" s="29"/>
    </row>
    <row r="23" spans="2:6" ht="15.75" customHeight="1">
      <c r="B23" s="20" t="s">
        <v>25</v>
      </c>
      <c r="F23" s="29"/>
    </row>
    <row r="24" spans="2:6" ht="16.5" customHeight="1">
      <c r="B24" s="194" t="s">
        <v>90</v>
      </c>
      <c r="C24" s="12" t="s">
        <v>55</v>
      </c>
      <c r="D24" s="181" t="s">
        <v>109</v>
      </c>
      <c r="E24" s="183"/>
      <c r="F24" s="161" t="s">
        <v>174</v>
      </c>
    </row>
    <row r="25" spans="2:6" ht="16.5" customHeight="1">
      <c r="B25" s="195"/>
      <c r="C25" s="24" t="s">
        <v>108</v>
      </c>
      <c r="D25" s="23" t="s">
        <v>68</v>
      </c>
      <c r="E25" s="15" t="s">
        <v>67</v>
      </c>
      <c r="F25" s="162"/>
    </row>
    <row r="26" spans="2:6" ht="16.5" customHeight="1">
      <c r="B26" s="80" t="str">
        <f>'業種動向（分析班に公表用）'!B26</f>
        <v>食料品・たばこ工業</v>
      </c>
      <c r="C26" s="167">
        <f>ROUND('業種動向（分析班に公表用）'!C26,1)</f>
        <v>17.1</v>
      </c>
      <c r="D26" s="167">
        <f>ROUND('業種動向（分析班に公表用）'!D26,1)</f>
        <v>2.2</v>
      </c>
      <c r="E26" s="167">
        <f>ROUND('業種動向（分析班に公表用）'!E26,1)</f>
        <v>24.1</v>
      </c>
      <c r="F26" s="160">
        <f>ROUND(VLOOKUP(B26,'増減寄出'!$L$8:$M$25,2,FALSE),1)</f>
        <v>29.8</v>
      </c>
    </row>
    <row r="27" spans="2:6" ht="16.5" customHeight="1">
      <c r="B27" s="80" t="str">
        <f>'業種動向（分析班に公表用）'!B27</f>
        <v>一般機械工業</v>
      </c>
      <c r="C27" s="167">
        <f>ROUND('業種動向（分析班に公表用）'!C27,1)</f>
        <v>-17.9</v>
      </c>
      <c r="D27" s="167">
        <f>ROUND('業種動向（分析班に公表用）'!D27,1)</f>
        <v>-11.2</v>
      </c>
      <c r="E27" s="167">
        <f>ROUND('業種動向（分析班に公表用）'!E27,1)</f>
        <v>23.5</v>
      </c>
      <c r="F27" s="160">
        <f>ROUND(VLOOKUP(B27,'増減寄出'!$L$8:$M$25,2,FALSE),1)</f>
        <v>7.2</v>
      </c>
    </row>
    <row r="28" spans="2:6" ht="16.5" customHeight="1">
      <c r="B28" s="80" t="str">
        <f>'業種動向（分析班に公表用）'!B28</f>
        <v>石油製品工業</v>
      </c>
      <c r="C28" s="167">
        <f>ROUND('業種動向（分析班に公表用）'!C28,1)</f>
        <v>-7.6</v>
      </c>
      <c r="D28" s="167">
        <f>ROUND('業種動向（分析班に公表用）'!D28,1)</f>
        <v>-20.4</v>
      </c>
      <c r="E28" s="167">
        <f>ROUND('業種動向（分析班に公表用）'!E28,1)</f>
        <v>11.8</v>
      </c>
      <c r="F28" s="160">
        <f>ROUND(VLOOKUP(B28,'増減寄出'!$L$8:$M$25,2,FALSE),1)</f>
        <v>16</v>
      </c>
    </row>
    <row r="29" spans="2:6" ht="16.5" customHeight="1">
      <c r="B29" s="4"/>
      <c r="C29" s="4"/>
      <c r="D29" s="4"/>
      <c r="E29" s="4"/>
      <c r="F29" s="163"/>
    </row>
    <row r="30" spans="2:6" ht="16.5" customHeight="1">
      <c r="B30" s="20" t="s">
        <v>24</v>
      </c>
      <c r="F30" s="29"/>
    </row>
    <row r="31" spans="2:6" ht="16.5" customHeight="1">
      <c r="B31" s="194" t="s">
        <v>90</v>
      </c>
      <c r="C31" s="12" t="s">
        <v>54</v>
      </c>
      <c r="D31" s="181" t="s">
        <v>109</v>
      </c>
      <c r="E31" s="183"/>
      <c r="F31" s="161" t="s">
        <v>174</v>
      </c>
    </row>
    <row r="32" spans="2:6" ht="16.5" customHeight="1">
      <c r="B32" s="195"/>
      <c r="C32" s="24" t="s">
        <v>108</v>
      </c>
      <c r="D32" s="23" t="s">
        <v>68</v>
      </c>
      <c r="E32" s="15" t="s">
        <v>67</v>
      </c>
      <c r="F32" s="162"/>
    </row>
    <row r="33" spans="2:6" ht="16.5" customHeight="1">
      <c r="B33" s="80" t="str">
        <f>'業種動向（分析班に公表用）'!B33</f>
        <v>木材・木製品工業</v>
      </c>
      <c r="C33" s="167">
        <f>ROUND('業種動向（分析班に公表用）'!C33,1)</f>
        <v>-27.4</v>
      </c>
      <c r="D33" s="167">
        <f>ROUND('業種動向（分析班に公表用）'!D33,1)</f>
        <v>-11.8</v>
      </c>
      <c r="E33" s="167">
        <f>ROUND('業種動向（分析班に公表用）'!E33,1)</f>
        <v>-8.8</v>
      </c>
      <c r="F33" s="160">
        <f>ROUND(VLOOKUP(B33,'増減寄出'!$L$8:$M$25,2,FALSE),1)</f>
        <v>-1.3</v>
      </c>
    </row>
    <row r="34" spans="2:6" ht="15.75" customHeight="1">
      <c r="B34" s="80" t="str">
        <f>'業種動向（分析班に公表用）'!B34</f>
        <v>鉄鋼業</v>
      </c>
      <c r="C34" s="167">
        <f>ROUND('業種動向（分析班に公表用）'!C34,1)</f>
        <v>1.3</v>
      </c>
      <c r="D34" s="167">
        <f>ROUND('業種動向（分析班に公表用）'!D34,1)</f>
        <v>-0.6</v>
      </c>
      <c r="E34" s="167">
        <f>ROUND('業種動向（分析班に公表用）'!E34,1)</f>
        <v>-6.1</v>
      </c>
      <c r="F34" s="160">
        <f>ROUND(VLOOKUP(B34,'増減寄出'!$L$8:$M$25,2,FALSE),1)</f>
        <v>-13.7</v>
      </c>
    </row>
    <row r="35" spans="2:6" ht="16.5" customHeight="1">
      <c r="B35" s="80" t="str">
        <f>'業種動向（分析班に公表用）'!B35</f>
        <v>プラスチック製品工業</v>
      </c>
      <c r="C35" s="167">
        <f>ROUND('業種動向（分析班に公表用）'!C35,1)</f>
        <v>-1.9</v>
      </c>
      <c r="D35" s="167">
        <f>ROUND('業種動向（分析班に公表用）'!D35,1)</f>
        <v>8.1</v>
      </c>
      <c r="E35" s="167">
        <f>ROUND('業種動向（分析班に公表用）'!E35,1)</f>
        <v>-3.9</v>
      </c>
      <c r="F35" s="160">
        <f>ROUND(VLOOKUP(B35,'増減寄出'!$L$8:$M$25,2,FALSE),1)</f>
        <v>-2.2</v>
      </c>
    </row>
    <row r="36" spans="2:6" ht="16.5" customHeight="1">
      <c r="B36" s="22"/>
      <c r="C36" s="22"/>
      <c r="D36" s="22"/>
      <c r="E36" s="22"/>
      <c r="F36" s="163"/>
    </row>
    <row r="37" spans="2:6" ht="16.5" customHeight="1">
      <c r="B37" s="22"/>
      <c r="C37" s="22"/>
      <c r="D37" s="22"/>
      <c r="E37" s="22"/>
      <c r="F37" s="163"/>
    </row>
    <row r="38" spans="2:6" ht="21" customHeight="1">
      <c r="B38" s="110" t="s">
        <v>116</v>
      </c>
      <c r="F38" s="29"/>
    </row>
    <row r="39" spans="2:6" ht="12" customHeight="1">
      <c r="B39" s="20"/>
      <c r="F39" s="29"/>
    </row>
    <row r="40" spans="2:6" ht="16.5" customHeight="1">
      <c r="B40" s="20" t="s">
        <v>25</v>
      </c>
      <c r="F40" s="29"/>
    </row>
    <row r="41" spans="2:6" ht="16.5" customHeight="1">
      <c r="B41" s="194" t="s">
        <v>90</v>
      </c>
      <c r="C41" s="12" t="s">
        <v>54</v>
      </c>
      <c r="D41" s="181" t="s">
        <v>109</v>
      </c>
      <c r="E41" s="183"/>
      <c r="F41" s="161" t="s">
        <v>174</v>
      </c>
    </row>
    <row r="42" spans="2:6" ht="16.5" customHeight="1">
      <c r="B42" s="195"/>
      <c r="C42" s="24" t="s">
        <v>108</v>
      </c>
      <c r="D42" s="23" t="s">
        <v>68</v>
      </c>
      <c r="E42" s="15" t="s">
        <v>67</v>
      </c>
      <c r="F42" s="162"/>
    </row>
    <row r="43" spans="2:6" ht="16.5" customHeight="1">
      <c r="B43" s="80" t="str">
        <f>'業種動向（分析班に公表用）'!B43</f>
        <v>石油製品工業</v>
      </c>
      <c r="C43" s="167">
        <f>ROUND('業種動向（分析班に公表用）'!C43,1)</f>
        <v>3.6</v>
      </c>
      <c r="D43" s="167">
        <f>ROUND('業種動向（分析班に公表用）'!D43,1)</f>
        <v>7.2</v>
      </c>
      <c r="E43" s="167">
        <f>ROUND('業種動向（分析班に公表用）'!E43,1)</f>
        <v>41.8</v>
      </c>
      <c r="F43" s="164">
        <f>ROUND(VLOOKUP(B43,'増減寄在'!$L$8:$M$24,2,FALSE),1)</f>
        <v>70.5</v>
      </c>
    </row>
    <row r="44" spans="2:6" ht="15.75" customHeight="1">
      <c r="B44" s="80" t="str">
        <f>'業種動向（分析班に公表用）'!B44</f>
        <v>パルプ・紙・紙加工品工業</v>
      </c>
      <c r="C44" s="167">
        <f>ROUND('業種動向（分析班に公表用）'!C44,1)</f>
        <v>-3.5</v>
      </c>
      <c r="D44" s="167">
        <f>ROUND('業種動向（分析班に公表用）'!D44,1)</f>
        <v>-7.3</v>
      </c>
      <c r="E44" s="167">
        <f>ROUND('業種動向（分析班に公表用）'!E44,1)</f>
        <v>22.5</v>
      </c>
      <c r="F44" s="164">
        <f>ROUND(VLOOKUP(B44,'増減寄在'!$L$8:$M$24,2,FALSE),1)</f>
        <v>16.4</v>
      </c>
    </row>
    <row r="45" spans="2:6" ht="16.5" customHeight="1">
      <c r="B45" s="80" t="str">
        <f>'業種動向（分析班に公表用）'!B45</f>
        <v>輸送機械工業</v>
      </c>
      <c r="C45" s="167">
        <f>ROUND('業種動向（分析班に公表用）'!C45,1)</f>
        <v>66.9</v>
      </c>
      <c r="D45" s="167">
        <f>ROUND('業種動向（分析班に公表用）'!D45,1)</f>
        <v>-1.9</v>
      </c>
      <c r="E45" s="167">
        <f>ROUND('業種動向（分析班に公表用）'!E45,1)</f>
        <v>14.2</v>
      </c>
      <c r="F45" s="164">
        <f>ROUND(VLOOKUP(B45,'増減寄在'!$L$8:$M$24,2,FALSE),1)</f>
        <v>4.4</v>
      </c>
    </row>
    <row r="46" spans="2:6" ht="15.75" customHeight="1">
      <c r="B46" s="4"/>
      <c r="C46" s="4"/>
      <c r="D46" s="4"/>
      <c r="E46" s="4"/>
      <c r="F46" s="163"/>
    </row>
    <row r="47" spans="2:6" ht="15.75" customHeight="1">
      <c r="B47" s="20" t="s">
        <v>24</v>
      </c>
      <c r="F47" s="29"/>
    </row>
    <row r="48" spans="2:6" ht="15.75" customHeight="1">
      <c r="B48" s="194" t="s">
        <v>90</v>
      </c>
      <c r="C48" s="12" t="s">
        <v>54</v>
      </c>
      <c r="D48" s="181" t="s">
        <v>109</v>
      </c>
      <c r="E48" s="183"/>
      <c r="F48" s="161" t="s">
        <v>174</v>
      </c>
    </row>
    <row r="49" spans="2:6" ht="16.5" customHeight="1">
      <c r="B49" s="195"/>
      <c r="C49" s="24" t="s">
        <v>108</v>
      </c>
      <c r="D49" s="23" t="s">
        <v>68</v>
      </c>
      <c r="E49" s="15" t="s">
        <v>67</v>
      </c>
      <c r="F49" s="162"/>
    </row>
    <row r="50" spans="2:6" ht="15.75" customHeight="1">
      <c r="B50" s="80" t="str">
        <f>'業種動向（分析班に公表用）'!B50</f>
        <v>一般機械工業</v>
      </c>
      <c r="C50" s="167">
        <f>ROUND('業種動向（分析班に公表用）'!C50,1)</f>
        <v>-11.4</v>
      </c>
      <c r="D50" s="167">
        <f>ROUND('業種動向（分析班に公表用）'!D50,1)</f>
        <v>3</v>
      </c>
      <c r="E50" s="167">
        <f>ROUND('業種動向（分析班に公表用）'!E50,1)</f>
        <v>-18.6</v>
      </c>
      <c r="F50" s="164">
        <f>ROUND(VLOOKUP(B50,'増減寄在'!$L$8:$M$24,2,FALSE),1)</f>
        <v>-3.9</v>
      </c>
    </row>
    <row r="51" spans="2:6" ht="16.5" customHeight="1">
      <c r="B51" s="80" t="str">
        <f>'業種動向（分析班に公表用）'!B51</f>
        <v>プラスチック製品工業</v>
      </c>
      <c r="C51" s="167">
        <f>ROUND('業種動向（分析班に公表用）'!C51,1)</f>
        <v>-34.3</v>
      </c>
      <c r="D51" s="167">
        <f>ROUND('業種動向（分析班に公表用）'!D51,1)</f>
        <v>-7.1</v>
      </c>
      <c r="E51" s="167">
        <f>ROUND('業種動向（分析班に公表用）'!E51,1)</f>
        <v>-18.1</v>
      </c>
      <c r="F51" s="164">
        <f>ROUND(VLOOKUP(B51,'増減寄在'!$L$8:$M$24,2,FALSE),1)</f>
        <v>-136.1</v>
      </c>
    </row>
    <row r="52" spans="2:6" ht="16.5" customHeight="1">
      <c r="B52" s="80" t="str">
        <f>'業種動向（分析班に公表用）'!B52</f>
        <v>食料品・たばこ工業</v>
      </c>
      <c r="C52" s="167">
        <f>ROUND('業種動向（分析班に公表用）'!C52,1)</f>
        <v>-52.3</v>
      </c>
      <c r="D52" s="167">
        <f>ROUND('業種動向（分析班に公表用）'!D52,1)</f>
        <v>-2.4</v>
      </c>
      <c r="E52" s="167">
        <f>ROUND('業種動向（分析班に公表用）'!E52,1)</f>
        <v>-13.6</v>
      </c>
      <c r="F52" s="164">
        <f>ROUND(VLOOKUP(B52,'増減寄在'!$L$8:$M$24,2,FALSE),1)</f>
        <v>-4.2</v>
      </c>
    </row>
    <row r="53" spans="3:5" ht="16.5" customHeight="1">
      <c r="C53" s="152"/>
      <c r="D53" s="153"/>
      <c r="E53" s="152"/>
    </row>
    <row r="54" ht="13.5">
      <c r="D54" s="136" t="s">
        <v>171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9" t="s">
        <v>117</v>
      </c>
    </row>
    <row r="3" spans="1:10" ht="13.5">
      <c r="A3" s="26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6"/>
      <c r="B4" s="4"/>
      <c r="C4" s="4"/>
      <c r="D4" s="4"/>
      <c r="E4" s="4"/>
      <c r="F4" s="4"/>
      <c r="G4" s="4"/>
      <c r="H4" s="4"/>
      <c r="I4" s="4"/>
      <c r="J4" s="4"/>
    </row>
    <row r="5" ht="13.5">
      <c r="A5" s="20"/>
    </row>
    <row r="6" ht="13.5">
      <c r="A6" s="20"/>
    </row>
    <row r="7" ht="13.5">
      <c r="A7" s="20"/>
    </row>
    <row r="8" ht="13.5">
      <c r="A8" s="20"/>
    </row>
    <row r="9" ht="13.5">
      <c r="A9" s="20"/>
    </row>
    <row r="10" ht="13.5">
      <c r="A10" s="20"/>
    </row>
    <row r="11" ht="13.5">
      <c r="A11" s="20"/>
    </row>
    <row r="12" ht="13.5">
      <c r="A12" s="20"/>
    </row>
    <row r="13" ht="13.5">
      <c r="A13" s="20"/>
    </row>
    <row r="14" ht="13.5">
      <c r="A14" s="20"/>
    </row>
    <row r="15" ht="13.5">
      <c r="A15" s="20"/>
    </row>
    <row r="16" spans="1:12" ht="13.5">
      <c r="A16" s="20"/>
      <c r="L16" s="28"/>
    </row>
    <row r="17" ht="13.5">
      <c r="A17" s="20"/>
    </row>
    <row r="18" ht="13.5">
      <c r="A18" s="20"/>
    </row>
    <row r="19" spans="1:4" ht="13.5">
      <c r="A19" s="20"/>
      <c r="D19" s="21" t="s">
        <v>177</v>
      </c>
    </row>
    <row r="20" ht="13.5">
      <c r="A20" s="20"/>
    </row>
    <row r="26" spans="1:10" ht="19.5" customHeight="1">
      <c r="A26" s="109" t="s">
        <v>41</v>
      </c>
      <c r="J26" s="18" t="s">
        <v>160</v>
      </c>
    </row>
    <row r="28" spans="1:10" ht="13.5">
      <c r="A28" s="2"/>
      <c r="B28" s="197" t="s">
        <v>153</v>
      </c>
      <c r="C28" s="182"/>
      <c r="D28" s="183"/>
      <c r="E28" s="181" t="s">
        <v>154</v>
      </c>
      <c r="F28" s="182"/>
      <c r="G28" s="183"/>
      <c r="H28" s="181" t="s">
        <v>8</v>
      </c>
      <c r="I28" s="182"/>
      <c r="J28" s="183"/>
    </row>
    <row r="29" spans="1:10" ht="13.5">
      <c r="A29" s="3" t="s">
        <v>0</v>
      </c>
      <c r="B29" s="12" t="s">
        <v>2</v>
      </c>
      <c r="C29" s="13" t="s">
        <v>3</v>
      </c>
      <c r="D29" s="10" t="s">
        <v>4</v>
      </c>
      <c r="E29" s="12" t="s">
        <v>6</v>
      </c>
      <c r="F29" s="13" t="s">
        <v>3</v>
      </c>
      <c r="G29" s="10" t="s">
        <v>4</v>
      </c>
      <c r="H29" s="12" t="s">
        <v>9</v>
      </c>
      <c r="I29" s="13" t="s">
        <v>3</v>
      </c>
      <c r="J29" s="10" t="s">
        <v>4</v>
      </c>
    </row>
    <row r="30" spans="1:10" ht="13.5">
      <c r="A30" s="5"/>
      <c r="B30" s="11"/>
      <c r="C30" s="6"/>
      <c r="D30" s="11" t="s">
        <v>5</v>
      </c>
      <c r="E30" s="11"/>
      <c r="F30" s="6"/>
      <c r="G30" s="11" t="s">
        <v>5</v>
      </c>
      <c r="H30" s="11"/>
      <c r="I30" s="6"/>
      <c r="J30" s="11" t="s">
        <v>5</v>
      </c>
    </row>
    <row r="31" spans="1:10" ht="13.5">
      <c r="A31" s="31" t="s">
        <v>179</v>
      </c>
      <c r="B31" s="70">
        <v>112.4</v>
      </c>
      <c r="C31" s="168" t="s">
        <v>146</v>
      </c>
      <c r="D31" s="70">
        <v>4.9</v>
      </c>
      <c r="E31" s="70">
        <v>120.9</v>
      </c>
      <c r="F31" s="168" t="s">
        <v>146</v>
      </c>
      <c r="G31" s="70">
        <v>6.3</v>
      </c>
      <c r="H31" s="70">
        <v>92.6</v>
      </c>
      <c r="I31" s="168" t="s">
        <v>146</v>
      </c>
      <c r="J31" s="70">
        <v>0</v>
      </c>
    </row>
    <row r="32" spans="1:10" ht="13.5">
      <c r="A32" s="31" t="s">
        <v>180</v>
      </c>
      <c r="B32" s="70">
        <v>119.8</v>
      </c>
      <c r="C32" s="168" t="s">
        <v>146</v>
      </c>
      <c r="D32" s="70">
        <v>6.6</v>
      </c>
      <c r="E32" s="70">
        <v>123.5</v>
      </c>
      <c r="F32" s="168" t="s">
        <v>146</v>
      </c>
      <c r="G32" s="70">
        <v>2.2</v>
      </c>
      <c r="H32" s="70">
        <v>101.6</v>
      </c>
      <c r="I32" s="168" t="s">
        <v>146</v>
      </c>
      <c r="J32" s="70">
        <v>9.7</v>
      </c>
    </row>
    <row r="33" spans="1:10" ht="13.5">
      <c r="A33" s="31" t="s">
        <v>182</v>
      </c>
      <c r="B33" s="70">
        <v>127.6</v>
      </c>
      <c r="C33" s="168" t="s">
        <v>146</v>
      </c>
      <c r="D33" s="70">
        <v>6.5</v>
      </c>
      <c r="E33" s="70">
        <v>131.4</v>
      </c>
      <c r="F33" s="168" t="s">
        <v>146</v>
      </c>
      <c r="G33" s="70">
        <v>6.4</v>
      </c>
      <c r="H33" s="70">
        <v>106.9</v>
      </c>
      <c r="I33" s="168" t="s">
        <v>146</v>
      </c>
      <c r="J33" s="70">
        <v>5.2</v>
      </c>
    </row>
    <row r="34" spans="1:12" ht="13.5">
      <c r="A34" s="31" t="s">
        <v>195</v>
      </c>
      <c r="B34" s="70">
        <v>126.6</v>
      </c>
      <c r="C34" s="124">
        <v>0</v>
      </c>
      <c r="D34" s="70">
        <v>12.1</v>
      </c>
      <c r="E34" s="70">
        <v>129.3</v>
      </c>
      <c r="F34" s="70">
        <v>-0.5</v>
      </c>
      <c r="G34" s="70">
        <v>7.1</v>
      </c>
      <c r="H34" s="70">
        <v>108.3</v>
      </c>
      <c r="I34" s="124">
        <v>0.7</v>
      </c>
      <c r="J34" s="70">
        <v>14.5</v>
      </c>
      <c r="L34" s="118"/>
    </row>
    <row r="35" spans="1:13" ht="13.5">
      <c r="A35" s="38" t="s">
        <v>175</v>
      </c>
      <c r="B35" s="70">
        <v>124.3</v>
      </c>
      <c r="C35" s="70">
        <v>-1.8</v>
      </c>
      <c r="D35" s="70">
        <v>9.7</v>
      </c>
      <c r="E35" s="70">
        <v>127.6</v>
      </c>
      <c r="F35" s="70">
        <v>-1.3</v>
      </c>
      <c r="G35" s="70">
        <v>5.1</v>
      </c>
      <c r="H35" s="70">
        <v>109.8</v>
      </c>
      <c r="I35" s="70">
        <v>1.4</v>
      </c>
      <c r="J35" s="70">
        <v>21.8</v>
      </c>
      <c r="L35" s="118"/>
      <c r="M35" s="118"/>
    </row>
    <row r="36" spans="1:10" ht="13.5">
      <c r="A36" s="31" t="s">
        <v>110</v>
      </c>
      <c r="B36" s="70">
        <v>120</v>
      </c>
      <c r="C36" s="70">
        <v>-3.5</v>
      </c>
      <c r="D36" s="70">
        <v>0.4</v>
      </c>
      <c r="E36" s="70">
        <v>124.3</v>
      </c>
      <c r="F36" s="70">
        <v>-2.6</v>
      </c>
      <c r="G36" s="70">
        <v>0.2</v>
      </c>
      <c r="H36" s="70">
        <v>112.3</v>
      </c>
      <c r="I36" s="70">
        <v>2.3</v>
      </c>
      <c r="J36" s="70">
        <v>16.3</v>
      </c>
    </row>
    <row r="37" spans="1:10" ht="13.5">
      <c r="A37" s="31" t="s">
        <v>30</v>
      </c>
      <c r="B37" s="70">
        <v>117.5</v>
      </c>
      <c r="C37" s="70">
        <v>-2.1</v>
      </c>
      <c r="D37" s="70">
        <v>-5.9</v>
      </c>
      <c r="E37" s="70">
        <v>119.4</v>
      </c>
      <c r="F37" s="70">
        <v>-3.9</v>
      </c>
      <c r="G37" s="70">
        <v>-6.2</v>
      </c>
      <c r="H37" s="70">
        <v>112.1</v>
      </c>
      <c r="I37" s="70">
        <v>-0.2</v>
      </c>
      <c r="J37" s="70">
        <v>14.9</v>
      </c>
    </row>
    <row r="38" spans="1:10" ht="13.5">
      <c r="A38" s="31" t="s">
        <v>31</v>
      </c>
      <c r="B38" s="169">
        <v>121.6</v>
      </c>
      <c r="C38" s="124">
        <v>3.5</v>
      </c>
      <c r="D38" s="70">
        <v>1.8</v>
      </c>
      <c r="E38" s="169">
        <v>124.7</v>
      </c>
      <c r="F38" s="124">
        <v>4.4</v>
      </c>
      <c r="G38" s="70">
        <v>1.2</v>
      </c>
      <c r="H38" s="169">
        <v>110.8</v>
      </c>
      <c r="I38" s="124">
        <v>-1.2</v>
      </c>
      <c r="J38" s="70">
        <v>11</v>
      </c>
    </row>
    <row r="39" spans="1:10" ht="13.5">
      <c r="A39" s="31" t="s">
        <v>32</v>
      </c>
      <c r="B39" s="169">
        <v>124.6</v>
      </c>
      <c r="C39" s="124">
        <v>2.5</v>
      </c>
      <c r="D39" s="70">
        <v>11.8</v>
      </c>
      <c r="E39" s="169">
        <v>130.1</v>
      </c>
      <c r="F39" s="124">
        <v>4.3</v>
      </c>
      <c r="G39" s="70">
        <v>10.8</v>
      </c>
      <c r="H39" s="169">
        <v>105.3</v>
      </c>
      <c r="I39" s="124">
        <v>-5</v>
      </c>
      <c r="J39" s="70">
        <v>5.9</v>
      </c>
    </row>
    <row r="40" spans="1:10" ht="13.5">
      <c r="A40" s="31" t="s">
        <v>33</v>
      </c>
      <c r="B40" s="169">
        <v>128.7</v>
      </c>
      <c r="C40" s="124">
        <v>3.3</v>
      </c>
      <c r="D40" s="70">
        <v>12</v>
      </c>
      <c r="E40" s="169">
        <v>133.1</v>
      </c>
      <c r="F40" s="124">
        <v>2.3</v>
      </c>
      <c r="G40" s="70">
        <v>12.5</v>
      </c>
      <c r="H40" s="169">
        <v>103.2</v>
      </c>
      <c r="I40" s="124">
        <v>-2</v>
      </c>
      <c r="J40" s="70">
        <v>2.6</v>
      </c>
    </row>
    <row r="41" spans="1:10" ht="13.5">
      <c r="A41" s="31" t="s">
        <v>34</v>
      </c>
      <c r="B41" s="169">
        <v>127.3</v>
      </c>
      <c r="C41" s="124">
        <v>-1.1</v>
      </c>
      <c r="D41" s="70">
        <v>10</v>
      </c>
      <c r="E41" s="169">
        <v>130.2</v>
      </c>
      <c r="F41" s="124">
        <v>-2.2</v>
      </c>
      <c r="G41" s="70">
        <v>12</v>
      </c>
      <c r="H41" s="169">
        <v>102.4</v>
      </c>
      <c r="I41" s="124">
        <v>-0.8</v>
      </c>
      <c r="J41" s="70">
        <v>-2.4</v>
      </c>
    </row>
    <row r="42" spans="1:10" ht="13.5">
      <c r="A42" s="38" t="s">
        <v>35</v>
      </c>
      <c r="B42" s="169">
        <v>127.9</v>
      </c>
      <c r="C42" s="124">
        <v>0.5</v>
      </c>
      <c r="D42" s="70">
        <v>6.6</v>
      </c>
      <c r="E42" s="169">
        <v>132.7</v>
      </c>
      <c r="F42" s="124">
        <v>1.9</v>
      </c>
      <c r="G42" s="70">
        <v>7.4</v>
      </c>
      <c r="H42" s="169">
        <v>102.6</v>
      </c>
      <c r="I42" s="124">
        <v>0.2</v>
      </c>
      <c r="J42" s="70">
        <v>0.3</v>
      </c>
    </row>
    <row r="43" spans="1:10" ht="13.5">
      <c r="A43" s="38" t="s">
        <v>36</v>
      </c>
      <c r="B43" s="169">
        <v>131.6</v>
      </c>
      <c r="C43" s="124">
        <v>2.9</v>
      </c>
      <c r="D43" s="70">
        <v>3.9</v>
      </c>
      <c r="E43" s="169">
        <v>132.9</v>
      </c>
      <c r="F43" s="124">
        <v>0.2</v>
      </c>
      <c r="G43" s="70">
        <v>2.3</v>
      </c>
      <c r="H43" s="169">
        <v>108.3</v>
      </c>
      <c r="I43" s="124">
        <v>5.6</v>
      </c>
      <c r="J43" s="70">
        <v>4.9</v>
      </c>
    </row>
    <row r="44" spans="1:10" ht="13.5">
      <c r="A44" s="38" t="s">
        <v>37</v>
      </c>
      <c r="B44" s="169">
        <v>135.6</v>
      </c>
      <c r="C44" s="124">
        <v>3</v>
      </c>
      <c r="D44" s="70">
        <v>12</v>
      </c>
      <c r="E44" s="169">
        <v>140.2</v>
      </c>
      <c r="F44" s="124">
        <v>5.5</v>
      </c>
      <c r="G44" s="70">
        <v>13.7</v>
      </c>
      <c r="H44" s="169">
        <v>104.6</v>
      </c>
      <c r="I44" s="124">
        <v>-3.4</v>
      </c>
      <c r="J44" s="70">
        <v>-3.1</v>
      </c>
    </row>
    <row r="45" spans="1:10" ht="13.5">
      <c r="A45" s="38" t="s">
        <v>38</v>
      </c>
      <c r="B45" s="169">
        <v>134.9</v>
      </c>
      <c r="C45" s="124">
        <v>-0.5</v>
      </c>
      <c r="D45" s="70">
        <v>7.8</v>
      </c>
      <c r="E45" s="169">
        <v>139.8</v>
      </c>
      <c r="F45" s="124">
        <v>-0.3</v>
      </c>
      <c r="G45" s="70">
        <v>8.7</v>
      </c>
      <c r="H45" s="169">
        <v>105.9</v>
      </c>
      <c r="I45" s="124">
        <v>1.2</v>
      </c>
      <c r="J45" s="70">
        <v>-1.5</v>
      </c>
    </row>
    <row r="46" spans="1:10" ht="13.5">
      <c r="A46" s="38" t="s">
        <v>39</v>
      </c>
      <c r="B46" s="169">
        <v>137.8</v>
      </c>
      <c r="C46" s="124">
        <v>2.1</v>
      </c>
      <c r="D46" s="70">
        <v>9.2</v>
      </c>
      <c r="E46" s="169">
        <v>143.3</v>
      </c>
      <c r="F46" s="124">
        <v>2.5</v>
      </c>
      <c r="G46" s="70">
        <v>10.8</v>
      </c>
      <c r="H46" s="169">
        <v>105.8</v>
      </c>
      <c r="I46" s="124">
        <v>-0.1</v>
      </c>
      <c r="J46" s="70">
        <v>-2.8</v>
      </c>
    </row>
    <row r="47" spans="1:10" ht="13.5">
      <c r="A47" s="38" t="s">
        <v>181</v>
      </c>
      <c r="B47" s="169">
        <v>127.9</v>
      </c>
      <c r="C47" s="124">
        <v>-7.2</v>
      </c>
      <c r="D47" s="70">
        <v>3.9</v>
      </c>
      <c r="E47" s="169">
        <v>134.5</v>
      </c>
      <c r="F47" s="124">
        <v>-6.1</v>
      </c>
      <c r="G47" s="70">
        <v>6.9</v>
      </c>
      <c r="H47" s="169">
        <v>99.3</v>
      </c>
      <c r="I47" s="124">
        <v>-6.1</v>
      </c>
      <c r="J47" s="70">
        <v>-9.5</v>
      </c>
    </row>
    <row r="48" spans="1:10" ht="13.5">
      <c r="A48" s="38" t="s">
        <v>110</v>
      </c>
      <c r="B48" s="169">
        <v>125.1</v>
      </c>
      <c r="C48" s="124">
        <v>-2.2</v>
      </c>
      <c r="D48" s="70">
        <v>3.8</v>
      </c>
      <c r="E48" s="169">
        <v>132.1</v>
      </c>
      <c r="F48" s="124">
        <v>-1.8</v>
      </c>
      <c r="G48" s="70">
        <v>5.7</v>
      </c>
      <c r="H48" s="169">
        <v>96.6</v>
      </c>
      <c r="I48" s="124">
        <v>-2.7</v>
      </c>
      <c r="J48" s="70">
        <v>-14</v>
      </c>
    </row>
    <row r="49" spans="1:10" ht="13.5">
      <c r="A49" s="38" t="s">
        <v>30</v>
      </c>
      <c r="B49" s="169">
        <v>130.5</v>
      </c>
      <c r="C49" s="124">
        <v>4.3</v>
      </c>
      <c r="D49" s="70">
        <v>11.1</v>
      </c>
      <c r="E49" s="169">
        <v>133.4</v>
      </c>
      <c r="F49" s="124">
        <v>1</v>
      </c>
      <c r="G49" s="70">
        <v>11.7</v>
      </c>
      <c r="H49" s="169">
        <v>99.4</v>
      </c>
      <c r="I49" s="124">
        <v>2.9</v>
      </c>
      <c r="J49" s="124">
        <v>-11.4</v>
      </c>
    </row>
    <row r="50" spans="1:10" ht="13.5">
      <c r="A50" s="38" t="s">
        <v>31</v>
      </c>
      <c r="B50" s="124">
        <v>130.8</v>
      </c>
      <c r="C50" s="124">
        <v>0.2</v>
      </c>
      <c r="D50" s="70">
        <v>7.2</v>
      </c>
      <c r="E50" s="124">
        <v>136.3</v>
      </c>
      <c r="F50" s="124">
        <v>2.2</v>
      </c>
      <c r="G50" s="70">
        <v>8.8</v>
      </c>
      <c r="H50" s="124">
        <v>102.6</v>
      </c>
      <c r="I50" s="124">
        <v>3.2</v>
      </c>
      <c r="J50" s="124">
        <v>-7.4</v>
      </c>
    </row>
    <row r="51" spans="1:10" ht="13.5">
      <c r="A51" s="38" t="s">
        <v>32</v>
      </c>
      <c r="B51" s="124">
        <v>125.9</v>
      </c>
      <c r="C51" s="124">
        <v>-3.7</v>
      </c>
      <c r="D51" s="70">
        <v>1.4</v>
      </c>
      <c r="E51" s="124">
        <v>134.6</v>
      </c>
      <c r="F51" s="124">
        <v>-1.2</v>
      </c>
      <c r="G51" s="70">
        <v>3.9</v>
      </c>
      <c r="H51" s="124">
        <v>99.5</v>
      </c>
      <c r="I51" s="124">
        <v>-3</v>
      </c>
      <c r="J51" s="124">
        <v>-5.4</v>
      </c>
    </row>
    <row r="52" spans="1:10" ht="13.5">
      <c r="A52" s="31" t="s">
        <v>33</v>
      </c>
      <c r="B52" s="124">
        <v>123.1</v>
      </c>
      <c r="C52" s="124">
        <v>-2.2</v>
      </c>
      <c r="D52" s="124">
        <v>-5.3</v>
      </c>
      <c r="E52" s="124">
        <v>130.4</v>
      </c>
      <c r="F52" s="124">
        <v>-3.1</v>
      </c>
      <c r="G52" s="124">
        <v>-3.4</v>
      </c>
      <c r="H52" s="124">
        <v>97.2</v>
      </c>
      <c r="I52" s="124">
        <v>-2.3</v>
      </c>
      <c r="J52" s="124">
        <v>-5.8</v>
      </c>
    </row>
    <row r="53" spans="1:10" ht="13.5">
      <c r="A53" s="31" t="s">
        <v>34</v>
      </c>
      <c r="B53" s="124">
        <v>123.5</v>
      </c>
      <c r="C53" s="124">
        <v>0.3</v>
      </c>
      <c r="D53" s="70">
        <v>-2</v>
      </c>
      <c r="E53" s="124">
        <v>131</v>
      </c>
      <c r="F53" s="124">
        <v>0.5</v>
      </c>
      <c r="G53" s="70">
        <v>2</v>
      </c>
      <c r="H53" s="124">
        <v>95.2</v>
      </c>
      <c r="I53" s="124">
        <v>-2.1</v>
      </c>
      <c r="J53" s="124">
        <v>-7</v>
      </c>
    </row>
    <row r="54" spans="1:10" ht="13.5">
      <c r="A54" s="31" t="s">
        <v>35</v>
      </c>
      <c r="B54" s="124">
        <v>127.6</v>
      </c>
      <c r="C54" s="124">
        <v>3.3</v>
      </c>
      <c r="D54" s="124">
        <v>-0.2</v>
      </c>
      <c r="E54" s="124">
        <v>136.3</v>
      </c>
      <c r="F54" s="124">
        <v>4</v>
      </c>
      <c r="G54" s="124">
        <v>2.7</v>
      </c>
      <c r="H54" s="124">
        <v>96.6</v>
      </c>
      <c r="I54" s="124">
        <v>1.5</v>
      </c>
      <c r="J54" s="124">
        <v>-5.9</v>
      </c>
    </row>
    <row r="55" spans="1:10" ht="13.5">
      <c r="A55" s="31" t="s">
        <v>36</v>
      </c>
      <c r="B55" s="70">
        <v>134.1</v>
      </c>
      <c r="C55" s="70">
        <v>5.1</v>
      </c>
      <c r="D55" s="70">
        <v>0.5</v>
      </c>
      <c r="E55" s="70">
        <v>141.8</v>
      </c>
      <c r="F55" s="70">
        <v>4</v>
      </c>
      <c r="G55" s="70">
        <v>4.8</v>
      </c>
      <c r="H55" s="70">
        <v>97.7</v>
      </c>
      <c r="I55" s="124">
        <v>1.1</v>
      </c>
      <c r="J55" s="124">
        <v>-9.7</v>
      </c>
    </row>
    <row r="56" spans="1:10" ht="13.5">
      <c r="A56" s="31" t="s">
        <v>37</v>
      </c>
      <c r="B56" s="70">
        <v>136.7</v>
      </c>
      <c r="C56" s="70">
        <v>1.9</v>
      </c>
      <c r="D56" s="70">
        <v>1.8</v>
      </c>
      <c r="E56" s="70">
        <v>142.3</v>
      </c>
      <c r="F56" s="70">
        <v>0.4</v>
      </c>
      <c r="G56" s="70">
        <v>2.9</v>
      </c>
      <c r="H56" s="70">
        <v>99.1</v>
      </c>
      <c r="I56" s="124">
        <v>1.4</v>
      </c>
      <c r="J56" s="124">
        <v>-5.3</v>
      </c>
    </row>
    <row r="57" spans="1:10" ht="13.5">
      <c r="A57" s="31" t="s">
        <v>38</v>
      </c>
      <c r="B57" s="70">
        <v>137.1</v>
      </c>
      <c r="C57" s="70">
        <v>0.3</v>
      </c>
      <c r="D57" s="70">
        <v>2</v>
      </c>
      <c r="E57" s="70">
        <v>144.9</v>
      </c>
      <c r="F57" s="70">
        <v>1.8</v>
      </c>
      <c r="G57" s="70">
        <v>4.1</v>
      </c>
      <c r="H57" s="70">
        <v>98.5</v>
      </c>
      <c r="I57" s="124">
        <v>-0.6</v>
      </c>
      <c r="J57" s="124">
        <v>-7</v>
      </c>
    </row>
    <row r="58" spans="1:10" ht="13.5">
      <c r="A58" s="31" t="s">
        <v>193</v>
      </c>
      <c r="B58" s="70">
        <v>144</v>
      </c>
      <c r="C58" s="70">
        <v>5</v>
      </c>
      <c r="D58" s="70">
        <v>4.1</v>
      </c>
      <c r="E58" s="70">
        <v>150.3</v>
      </c>
      <c r="F58" s="70">
        <v>3.7</v>
      </c>
      <c r="G58" s="70">
        <v>4.4</v>
      </c>
      <c r="H58" s="70">
        <v>100.2</v>
      </c>
      <c r="I58" s="124">
        <v>1.7</v>
      </c>
      <c r="J58" s="124">
        <v>-5.3</v>
      </c>
    </row>
    <row r="59" spans="1:10" ht="13.5">
      <c r="A59" s="198" t="s">
        <v>178</v>
      </c>
      <c r="B59" s="198"/>
      <c r="C59" s="198"/>
      <c r="D59" s="198"/>
      <c r="E59" s="198"/>
      <c r="F59" s="198"/>
      <c r="G59" s="198"/>
      <c r="H59" s="198"/>
      <c r="I59" s="198"/>
      <c r="J59" s="198"/>
    </row>
    <row r="60" spans="1:10" ht="13.5">
      <c r="A60" s="196"/>
      <c r="B60" s="196"/>
      <c r="C60" s="196"/>
      <c r="D60" s="196"/>
      <c r="E60" s="196"/>
      <c r="F60" s="196"/>
      <c r="G60" s="196"/>
      <c r="H60" s="196"/>
      <c r="I60" s="196"/>
      <c r="J60" s="33"/>
    </row>
    <row r="61" ht="13.5">
      <c r="F61" s="21" t="s">
        <v>43</v>
      </c>
    </row>
    <row r="63" spans="2:10" ht="13.5">
      <c r="B63" s="4"/>
      <c r="C63" s="79"/>
      <c r="D63" s="79"/>
      <c r="E63" s="4"/>
      <c r="F63" s="79"/>
      <c r="G63" s="79"/>
      <c r="H63" s="4"/>
      <c r="I63" s="79"/>
      <c r="J63" s="79"/>
    </row>
    <row r="64" spans="2:10" ht="13.5">
      <c r="B64" s="4"/>
      <c r="C64" s="79"/>
      <c r="D64" s="79"/>
      <c r="E64" s="4"/>
      <c r="F64" s="79"/>
      <c r="G64" s="79"/>
      <c r="H64" s="4"/>
      <c r="I64" s="79"/>
      <c r="J64" s="79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9" t="s">
        <v>118</v>
      </c>
    </row>
    <row r="2" ht="22.5" customHeight="1">
      <c r="B2" s="25"/>
    </row>
    <row r="3" spans="2:12" ht="17.25" customHeight="1">
      <c r="B3" s="115" t="s">
        <v>198</v>
      </c>
      <c r="I3" s="18"/>
      <c r="J3" s="18"/>
      <c r="K3" s="18" t="s">
        <v>160</v>
      </c>
      <c r="L3" s="18"/>
    </row>
    <row r="4" spans="2:12" ht="14.25" thickBot="1">
      <c r="B4" s="4"/>
      <c r="I4" s="18"/>
      <c r="J4" s="18"/>
      <c r="K4" s="18"/>
      <c r="L4" s="18"/>
    </row>
    <row r="5" spans="2:11" ht="13.5">
      <c r="B5" s="59"/>
      <c r="C5" s="199" t="s">
        <v>59</v>
      </c>
      <c r="D5" s="200"/>
      <c r="E5" s="201"/>
      <c r="F5" s="199" t="s">
        <v>60</v>
      </c>
      <c r="G5" s="200"/>
      <c r="H5" s="201"/>
      <c r="I5" s="199" t="s">
        <v>61</v>
      </c>
      <c r="J5" s="200"/>
      <c r="K5" s="201"/>
    </row>
    <row r="6" spans="2:11" ht="13.5">
      <c r="B6" s="60" t="s">
        <v>89</v>
      </c>
      <c r="C6" s="62" t="s">
        <v>58</v>
      </c>
      <c r="D6" s="15" t="s">
        <v>27</v>
      </c>
      <c r="E6" s="56" t="s">
        <v>4</v>
      </c>
      <c r="F6" s="62" t="s">
        <v>58</v>
      </c>
      <c r="G6" s="15" t="s">
        <v>27</v>
      </c>
      <c r="H6" s="56" t="s">
        <v>4</v>
      </c>
      <c r="I6" s="62" t="s">
        <v>62</v>
      </c>
      <c r="J6" s="15" t="s">
        <v>22</v>
      </c>
      <c r="K6" s="56" t="s">
        <v>4</v>
      </c>
    </row>
    <row r="7" spans="2:11" ht="14.25" thickBot="1">
      <c r="B7" s="61"/>
      <c r="C7" s="58"/>
      <c r="D7" s="63" t="s">
        <v>16</v>
      </c>
      <c r="E7" s="64" t="s">
        <v>5</v>
      </c>
      <c r="F7" s="58"/>
      <c r="G7" s="63" t="s">
        <v>16</v>
      </c>
      <c r="H7" s="64" t="s">
        <v>5</v>
      </c>
      <c r="I7" s="58"/>
      <c r="J7" s="63" t="s">
        <v>16</v>
      </c>
      <c r="K7" s="64" t="s">
        <v>5</v>
      </c>
    </row>
    <row r="8" spans="2:11" ht="13.5">
      <c r="B8" s="57" t="s">
        <v>11</v>
      </c>
      <c r="C8" s="67">
        <v>236</v>
      </c>
      <c r="D8" s="70">
        <v>4.5</v>
      </c>
      <c r="E8" s="74">
        <v>4.9</v>
      </c>
      <c r="F8" s="67">
        <v>255.3</v>
      </c>
      <c r="G8" s="70">
        <v>4.7</v>
      </c>
      <c r="H8" s="74">
        <v>8.4</v>
      </c>
      <c r="I8" s="67">
        <v>59.5</v>
      </c>
      <c r="J8" s="72">
        <v>6.6</v>
      </c>
      <c r="K8" s="74">
        <v>-5.9</v>
      </c>
    </row>
    <row r="9" spans="2:12" ht="13.5">
      <c r="B9" s="65" t="s">
        <v>163</v>
      </c>
      <c r="C9" s="68">
        <v>77.1</v>
      </c>
      <c r="D9" s="70">
        <v>22</v>
      </c>
      <c r="E9" s="75">
        <v>23.6</v>
      </c>
      <c r="F9" s="68">
        <v>70.1</v>
      </c>
      <c r="G9" s="70">
        <v>24.1</v>
      </c>
      <c r="H9" s="75">
        <v>17.1</v>
      </c>
      <c r="I9" s="68">
        <v>14</v>
      </c>
      <c r="J9" s="70">
        <v>-13.6</v>
      </c>
      <c r="K9" s="75">
        <v>-52.3</v>
      </c>
      <c r="L9" s="158"/>
    </row>
    <row r="10" spans="2:11" ht="13.5">
      <c r="B10" s="65" t="s">
        <v>164</v>
      </c>
      <c r="C10" s="68">
        <v>111.3</v>
      </c>
      <c r="D10" s="70">
        <v>9.2</v>
      </c>
      <c r="E10" s="75">
        <v>6</v>
      </c>
      <c r="F10" s="68">
        <v>123.4</v>
      </c>
      <c r="G10" s="70">
        <v>-3.4</v>
      </c>
      <c r="H10" s="75">
        <v>2.1</v>
      </c>
      <c r="I10" s="68">
        <v>102</v>
      </c>
      <c r="J10" s="70">
        <v>1.5</v>
      </c>
      <c r="K10" s="75">
        <v>-1</v>
      </c>
    </row>
    <row r="11" spans="2:14" ht="13.5">
      <c r="B11" s="65" t="s">
        <v>165</v>
      </c>
      <c r="C11" s="68">
        <v>125.8</v>
      </c>
      <c r="D11" s="70">
        <v>-8</v>
      </c>
      <c r="E11" s="75">
        <v>3.3</v>
      </c>
      <c r="F11" s="68">
        <v>123.8</v>
      </c>
      <c r="G11" s="70">
        <v>-6.1</v>
      </c>
      <c r="H11" s="75">
        <v>1.3</v>
      </c>
      <c r="I11" s="68">
        <v>106.9</v>
      </c>
      <c r="J11" s="70">
        <v>0</v>
      </c>
      <c r="K11" s="75">
        <v>14.7</v>
      </c>
      <c r="L11" s="158"/>
      <c r="M11" s="158"/>
      <c r="N11" s="158"/>
    </row>
    <row r="12" spans="2:11" ht="14.25" thickBot="1">
      <c r="B12" s="66" t="s">
        <v>166</v>
      </c>
      <c r="C12" s="69">
        <v>93.5</v>
      </c>
      <c r="D12" s="73">
        <v>6.7</v>
      </c>
      <c r="E12" s="76">
        <v>-1.9</v>
      </c>
      <c r="F12" s="69">
        <v>90.5</v>
      </c>
      <c r="G12" s="73">
        <v>4.9</v>
      </c>
      <c r="H12" s="76">
        <v>-1</v>
      </c>
      <c r="I12" s="69">
        <v>96.7</v>
      </c>
      <c r="J12" s="73">
        <v>0.2</v>
      </c>
      <c r="K12" s="76">
        <v>3.9</v>
      </c>
    </row>
    <row r="13" ht="13.5">
      <c r="B13" s="4"/>
    </row>
    <row r="14" ht="13.5">
      <c r="B14" s="4"/>
    </row>
    <row r="15" spans="2:18" ht="18" customHeight="1">
      <c r="B15" s="111" t="s">
        <v>161</v>
      </c>
      <c r="P15" s="39"/>
      <c r="Q15" s="79"/>
      <c r="R15" s="79"/>
    </row>
    <row r="16" spans="2:18" ht="13.5">
      <c r="B16" s="4"/>
      <c r="P16" s="39"/>
      <c r="Q16" s="79"/>
      <c r="R16" s="79"/>
    </row>
    <row r="17" spans="2:18" ht="14.25">
      <c r="B17" s="112" t="s">
        <v>119</v>
      </c>
      <c r="P17" s="39"/>
      <c r="Q17" s="79"/>
      <c r="R17" s="79"/>
    </row>
    <row r="18" spans="2:18" ht="13.5">
      <c r="B18" s="4"/>
      <c r="P18" s="39"/>
      <c r="Q18" s="79"/>
      <c r="R18" s="79"/>
    </row>
    <row r="19" spans="2:18" ht="13.5">
      <c r="B19" s="4"/>
      <c r="D19" s="21" t="s">
        <v>177</v>
      </c>
      <c r="P19" s="39"/>
      <c r="Q19" s="79"/>
      <c r="R19" s="79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30" t="s">
        <v>152</v>
      </c>
      <c r="C28">
        <v>20.7</v>
      </c>
      <c r="D28">
        <v>-1.1</v>
      </c>
      <c r="E28">
        <v>19</v>
      </c>
      <c r="F28" t="s">
        <v>151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12" t="s">
        <v>162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21" t="s">
        <v>28</v>
      </c>
    </row>
    <row r="65" spans="2:6" ht="13.5">
      <c r="B65" s="4"/>
      <c r="F65" s="21"/>
    </row>
    <row r="66" spans="2:6" ht="13.5">
      <c r="B66" s="4"/>
      <c r="F66" s="21"/>
    </row>
    <row r="67" ht="13.5">
      <c r="B67" s="4"/>
    </row>
    <row r="68" spans="2:17" ht="13.5">
      <c r="B68" s="10"/>
      <c r="C68" s="181" t="s">
        <v>11</v>
      </c>
      <c r="D68" s="182"/>
      <c r="E68" s="183"/>
      <c r="F68" s="181" t="s">
        <v>163</v>
      </c>
      <c r="G68" s="182"/>
      <c r="H68" s="183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4" t="s">
        <v>0</v>
      </c>
      <c r="C69" s="15" t="s">
        <v>1</v>
      </c>
      <c r="D69" s="15" t="s">
        <v>7</v>
      </c>
      <c r="E69" s="15" t="s">
        <v>13</v>
      </c>
      <c r="F69" s="15" t="s">
        <v>1</v>
      </c>
      <c r="G69" s="15" t="s">
        <v>7</v>
      </c>
      <c r="H69" s="27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6" t="s">
        <v>196</v>
      </c>
      <c r="C70" s="14">
        <v>203.1</v>
      </c>
      <c r="D70" s="14">
        <v>207</v>
      </c>
      <c r="E70" s="14">
        <v>65.6</v>
      </c>
      <c r="F70" s="14">
        <v>64.6</v>
      </c>
      <c r="G70" s="14">
        <v>60.6</v>
      </c>
      <c r="H70" s="14">
        <v>33.6</v>
      </c>
      <c r="I70" s="3"/>
      <c r="J70" s="119"/>
      <c r="K70" s="4"/>
      <c r="L70" s="4"/>
      <c r="M70" s="4"/>
      <c r="N70" s="4"/>
      <c r="O70" s="4"/>
      <c r="P70" s="4"/>
      <c r="Q70" s="4"/>
    </row>
    <row r="71" spans="2:17" ht="13.5">
      <c r="B71" s="16" t="s">
        <v>175</v>
      </c>
      <c r="C71" s="123">
        <v>188.9</v>
      </c>
      <c r="D71" s="123">
        <v>199.9</v>
      </c>
      <c r="E71" s="123">
        <v>63.7</v>
      </c>
      <c r="F71" s="123">
        <v>70.2</v>
      </c>
      <c r="G71" s="123">
        <v>64.8</v>
      </c>
      <c r="H71" s="123">
        <v>41.8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6" t="s">
        <v>110</v>
      </c>
      <c r="C72" s="123">
        <v>172.4</v>
      </c>
      <c r="D72" s="123">
        <v>178.7</v>
      </c>
      <c r="E72" s="123">
        <v>71.5</v>
      </c>
      <c r="F72" s="123">
        <v>74.3</v>
      </c>
      <c r="G72" s="123">
        <v>64.6</v>
      </c>
      <c r="H72" s="123">
        <v>43.7</v>
      </c>
      <c r="I72" s="3"/>
      <c r="J72" s="119"/>
      <c r="K72" s="4"/>
      <c r="L72" s="4"/>
      <c r="M72" s="4"/>
      <c r="N72" s="4"/>
      <c r="O72" s="4"/>
      <c r="P72" s="4"/>
      <c r="Q72" s="4"/>
    </row>
    <row r="73" spans="2:17" ht="13.5">
      <c r="B73" s="16" t="s">
        <v>30</v>
      </c>
      <c r="C73" s="123">
        <v>167</v>
      </c>
      <c r="D73" s="123">
        <v>167.2</v>
      </c>
      <c r="E73" s="123">
        <v>76.8</v>
      </c>
      <c r="F73" s="123">
        <v>69.2</v>
      </c>
      <c r="G73" s="123">
        <v>65.2</v>
      </c>
      <c r="H73" s="123">
        <v>43.8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6" t="s">
        <v>31</v>
      </c>
      <c r="C74" s="123">
        <v>176.2</v>
      </c>
      <c r="D74" s="123">
        <v>187.5</v>
      </c>
      <c r="E74" s="123">
        <v>76.8</v>
      </c>
      <c r="F74" s="123">
        <v>61.5</v>
      </c>
      <c r="G74" s="123">
        <v>59.2</v>
      </c>
      <c r="H74" s="123">
        <v>48.6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6" t="s">
        <v>32</v>
      </c>
      <c r="C75" s="123">
        <v>188.8</v>
      </c>
      <c r="D75" s="123">
        <v>196.9</v>
      </c>
      <c r="E75" s="123">
        <v>77.1</v>
      </c>
      <c r="F75" s="123">
        <v>64.3</v>
      </c>
      <c r="G75" s="123">
        <v>61.3</v>
      </c>
      <c r="H75" s="123">
        <v>46.3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8" t="s">
        <v>33</v>
      </c>
      <c r="C76" s="123">
        <v>195.3</v>
      </c>
      <c r="D76" s="123">
        <v>204.2</v>
      </c>
      <c r="E76" s="123">
        <v>79.3</v>
      </c>
      <c r="F76" s="123">
        <v>62.6</v>
      </c>
      <c r="G76" s="123">
        <v>60.4</v>
      </c>
      <c r="H76" s="123">
        <v>47.7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8" t="s">
        <v>34</v>
      </c>
      <c r="C77" s="123">
        <v>195.4</v>
      </c>
      <c r="D77" s="123">
        <v>202.4</v>
      </c>
      <c r="E77" s="123">
        <v>63.6</v>
      </c>
      <c r="F77" s="123">
        <v>65</v>
      </c>
      <c r="G77" s="123">
        <v>61.1</v>
      </c>
      <c r="H77" s="123">
        <v>47.5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8" t="s">
        <v>35</v>
      </c>
      <c r="C78" s="123">
        <v>198.5</v>
      </c>
      <c r="D78" s="123">
        <v>209.5</v>
      </c>
      <c r="E78" s="123">
        <v>73.6</v>
      </c>
      <c r="F78" s="123">
        <v>61.9</v>
      </c>
      <c r="G78" s="123">
        <v>58.7</v>
      </c>
      <c r="H78" s="123">
        <v>47.6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41" t="s">
        <v>36</v>
      </c>
      <c r="C79" s="123">
        <v>203.3</v>
      </c>
      <c r="D79" s="123">
        <v>209.6</v>
      </c>
      <c r="E79" s="123">
        <v>85.2</v>
      </c>
      <c r="F79" s="123">
        <v>62.3</v>
      </c>
      <c r="G79" s="123">
        <v>58.6</v>
      </c>
      <c r="H79" s="123">
        <v>45.1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8" t="s">
        <v>37</v>
      </c>
      <c r="C80" s="123">
        <v>218.2</v>
      </c>
      <c r="D80" s="123">
        <v>227.9</v>
      </c>
      <c r="E80" s="123">
        <v>66.2</v>
      </c>
      <c r="F80" s="123">
        <v>60.6</v>
      </c>
      <c r="G80" s="123">
        <v>59.2</v>
      </c>
      <c r="H80" s="123">
        <v>35.1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6" t="s">
        <v>38</v>
      </c>
      <c r="C81" s="123">
        <v>219.9</v>
      </c>
      <c r="D81" s="123">
        <v>227.9</v>
      </c>
      <c r="E81" s="123">
        <v>65.6</v>
      </c>
      <c r="F81" s="123">
        <v>61.6</v>
      </c>
      <c r="G81" s="123">
        <v>58.2</v>
      </c>
      <c r="H81" s="123">
        <v>33.1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8" t="s">
        <v>39</v>
      </c>
      <c r="C82" s="123">
        <v>225.6</v>
      </c>
      <c r="D82" s="123">
        <v>236.1</v>
      </c>
      <c r="E82" s="123">
        <v>63.2</v>
      </c>
      <c r="F82" s="123">
        <v>60.7</v>
      </c>
      <c r="G82" s="123">
        <v>58.2</v>
      </c>
      <c r="H82" s="123">
        <v>29.4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8" t="s">
        <v>181</v>
      </c>
      <c r="C83" s="14">
        <v>202.2</v>
      </c>
      <c r="D83" s="14">
        <v>217.1</v>
      </c>
      <c r="E83" s="14">
        <v>58.8</v>
      </c>
      <c r="F83" s="14">
        <v>53.8</v>
      </c>
      <c r="G83" s="14">
        <v>51.6</v>
      </c>
      <c r="H83" s="14">
        <v>28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8" t="s">
        <v>110</v>
      </c>
      <c r="C84" s="14">
        <v>194.7</v>
      </c>
      <c r="D84" s="14">
        <v>201.8</v>
      </c>
      <c r="E84" s="14">
        <v>65.3</v>
      </c>
      <c r="F84" s="14">
        <v>65.4</v>
      </c>
      <c r="G84" s="14">
        <v>59.4</v>
      </c>
      <c r="H84" s="14">
        <v>30.3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6" t="s">
        <v>30</v>
      </c>
      <c r="C85" s="14">
        <v>203.9</v>
      </c>
      <c r="D85" s="14">
        <v>204.7</v>
      </c>
      <c r="E85" s="14">
        <v>67.1</v>
      </c>
      <c r="F85" s="14">
        <v>64.4</v>
      </c>
      <c r="G85" s="14">
        <v>62</v>
      </c>
      <c r="H85" s="14">
        <v>22.6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6" t="s">
        <v>31</v>
      </c>
      <c r="C86" s="14">
        <v>194.8</v>
      </c>
      <c r="D86" s="14">
        <v>209</v>
      </c>
      <c r="E86" s="14">
        <v>74.4</v>
      </c>
      <c r="F86" s="14">
        <v>63.3</v>
      </c>
      <c r="G86" s="14">
        <v>59.4</v>
      </c>
      <c r="H86" s="14">
        <v>17.7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8" t="s">
        <v>32</v>
      </c>
      <c r="C87" s="123">
        <v>194.1</v>
      </c>
      <c r="D87" s="14">
        <v>210.7</v>
      </c>
      <c r="E87" s="14">
        <v>61.1</v>
      </c>
      <c r="F87" s="14">
        <v>54.5</v>
      </c>
      <c r="G87" s="14">
        <v>55.8</v>
      </c>
      <c r="H87" s="14">
        <v>17.5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8" t="s">
        <v>33</v>
      </c>
      <c r="C88" s="123">
        <v>181.5</v>
      </c>
      <c r="D88" s="14">
        <v>198.3</v>
      </c>
      <c r="E88" s="14">
        <v>55.6</v>
      </c>
      <c r="F88" s="14">
        <v>68.2</v>
      </c>
      <c r="G88" s="14">
        <v>67.7</v>
      </c>
      <c r="H88" s="14">
        <v>17.1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8" t="s">
        <v>34</v>
      </c>
      <c r="C89" s="123">
        <v>193.9</v>
      </c>
      <c r="D89" s="14">
        <v>206.8</v>
      </c>
      <c r="E89" s="14">
        <v>48.9</v>
      </c>
      <c r="F89" s="14">
        <v>62.9</v>
      </c>
      <c r="G89" s="14">
        <v>58.3</v>
      </c>
      <c r="H89" s="14">
        <v>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8" t="s">
        <v>184</v>
      </c>
      <c r="C90" s="123">
        <v>201.2</v>
      </c>
      <c r="D90" s="14">
        <v>218.2</v>
      </c>
      <c r="E90" s="14">
        <v>52.8</v>
      </c>
      <c r="F90" s="14">
        <v>63.3</v>
      </c>
      <c r="G90" s="14">
        <v>61.6</v>
      </c>
      <c r="H90" s="14">
        <v>18.3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8" t="s">
        <v>185</v>
      </c>
      <c r="C91" s="123">
        <v>211.5</v>
      </c>
      <c r="D91" s="14">
        <v>227.8</v>
      </c>
      <c r="E91" s="14">
        <v>54.6</v>
      </c>
      <c r="F91" s="14">
        <v>56.3</v>
      </c>
      <c r="G91" s="14">
        <v>57.3</v>
      </c>
      <c r="H91" s="14">
        <v>18.6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6" t="s">
        <v>186</v>
      </c>
      <c r="C92" s="123">
        <v>215</v>
      </c>
      <c r="D92" s="14">
        <v>233.2</v>
      </c>
      <c r="E92" s="14">
        <v>46.4</v>
      </c>
      <c r="F92" s="14">
        <v>60.8</v>
      </c>
      <c r="G92" s="14">
        <v>55.3</v>
      </c>
      <c r="H92" s="14">
        <v>16.6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6" t="s">
        <v>187</v>
      </c>
      <c r="C93" s="123">
        <v>225.8</v>
      </c>
      <c r="D93" s="123">
        <v>243.9</v>
      </c>
      <c r="E93" s="14">
        <v>55.8</v>
      </c>
      <c r="F93" s="14">
        <v>63.2</v>
      </c>
      <c r="G93" s="14">
        <v>56.5</v>
      </c>
      <c r="H93" s="14">
        <v>16.2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6" t="s">
        <v>197</v>
      </c>
      <c r="C94" s="170">
        <f>C8</f>
        <v>236</v>
      </c>
      <c r="D94" s="32">
        <f>F8</f>
        <v>255.3</v>
      </c>
      <c r="E94" s="32">
        <f>I8</f>
        <v>59.5</v>
      </c>
      <c r="F94" s="32">
        <f>C9</f>
        <v>77.1</v>
      </c>
      <c r="G94" s="32">
        <f>F9</f>
        <v>70.1</v>
      </c>
      <c r="H94" s="32">
        <f>I9</f>
        <v>14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40"/>
      <c r="C95" s="43"/>
      <c r="D95" s="43"/>
      <c r="E95" s="43"/>
      <c r="F95" s="43"/>
      <c r="G95" s="43"/>
      <c r="H95" s="43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13" t="s">
        <v>167</v>
      </c>
      <c r="B1" s="55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71" t="s">
        <v>177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12" t="s">
        <v>168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29" t="s">
        <v>152</v>
      </c>
      <c r="C28">
        <v>20.7</v>
      </c>
      <c r="D28">
        <v>-1.1</v>
      </c>
      <c r="E28">
        <v>19</v>
      </c>
      <c r="F28" t="s">
        <v>151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12" t="s">
        <v>169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202" t="s">
        <v>111</v>
      </c>
      <c r="F67" s="202"/>
    </row>
    <row r="68" ht="42.75" customHeight="1">
      <c r="A68" s="4"/>
    </row>
    <row r="69" spans="1:10" ht="13.5">
      <c r="A69" s="10"/>
      <c r="B69" s="181" t="s">
        <v>164</v>
      </c>
      <c r="C69" s="182"/>
      <c r="D69" s="183"/>
      <c r="E69" s="181" t="s">
        <v>165</v>
      </c>
      <c r="F69" s="182"/>
      <c r="G69" s="183"/>
      <c r="H69" s="181" t="s">
        <v>166</v>
      </c>
      <c r="I69" s="182"/>
      <c r="J69" s="183"/>
    </row>
    <row r="70" spans="1:10" ht="13.5">
      <c r="A70" s="24" t="s">
        <v>29</v>
      </c>
      <c r="B70" s="15" t="s">
        <v>18</v>
      </c>
      <c r="C70" s="15" t="s">
        <v>19</v>
      </c>
      <c r="D70" s="15" t="s">
        <v>20</v>
      </c>
      <c r="E70" s="15" t="s">
        <v>18</v>
      </c>
      <c r="F70" s="15" t="s">
        <v>19</v>
      </c>
      <c r="G70" s="15" t="s">
        <v>20</v>
      </c>
      <c r="H70" s="15" t="s">
        <v>18</v>
      </c>
      <c r="I70" s="15" t="s">
        <v>19</v>
      </c>
      <c r="J70" s="15" t="s">
        <v>20</v>
      </c>
    </row>
    <row r="71" spans="1:12" ht="13.5">
      <c r="A71" s="16" t="s">
        <v>196</v>
      </c>
      <c r="B71" s="123">
        <v>90.1</v>
      </c>
      <c r="C71" s="123">
        <v>102.9</v>
      </c>
      <c r="D71" s="123">
        <v>102.3</v>
      </c>
      <c r="E71" s="123">
        <v>100</v>
      </c>
      <c r="F71" s="123">
        <v>102.9</v>
      </c>
      <c r="G71" s="123">
        <v>97.5</v>
      </c>
      <c r="H71" s="123">
        <v>78.9</v>
      </c>
      <c r="I71" s="123">
        <v>79.9</v>
      </c>
      <c r="J71" s="123">
        <v>90.9</v>
      </c>
      <c r="L71" s="119"/>
    </row>
    <row r="72" spans="1:10" ht="13.5">
      <c r="A72" s="16" t="s">
        <v>175</v>
      </c>
      <c r="B72" s="123">
        <v>111.6</v>
      </c>
      <c r="C72" s="123">
        <v>118.6</v>
      </c>
      <c r="D72" s="123">
        <v>107.4</v>
      </c>
      <c r="E72" s="123">
        <v>117</v>
      </c>
      <c r="F72" s="123">
        <v>117.4</v>
      </c>
      <c r="G72" s="123">
        <v>103.4</v>
      </c>
      <c r="H72" s="123">
        <v>85.1</v>
      </c>
      <c r="I72" s="123">
        <v>78.7</v>
      </c>
      <c r="J72" s="123">
        <v>97.1</v>
      </c>
    </row>
    <row r="73" spans="1:10" ht="13.5">
      <c r="A73" s="16" t="s">
        <v>110</v>
      </c>
      <c r="B73" s="123">
        <v>111.4</v>
      </c>
      <c r="C73" s="123">
        <v>118.1</v>
      </c>
      <c r="D73" s="123">
        <v>118.8</v>
      </c>
      <c r="E73" s="123">
        <v>121</v>
      </c>
      <c r="F73" s="123">
        <v>116.9</v>
      </c>
      <c r="G73" s="123">
        <v>108.8</v>
      </c>
      <c r="H73" s="123">
        <v>81.4</v>
      </c>
      <c r="I73" s="123">
        <v>79.3</v>
      </c>
      <c r="J73" s="123">
        <v>96.7</v>
      </c>
    </row>
    <row r="74" spans="1:10" ht="13.5">
      <c r="A74" s="16" t="s">
        <v>30</v>
      </c>
      <c r="B74" s="123">
        <v>69.1</v>
      </c>
      <c r="C74" s="123">
        <v>83.4</v>
      </c>
      <c r="D74" s="123">
        <v>110.8</v>
      </c>
      <c r="E74" s="123">
        <v>122.5</v>
      </c>
      <c r="F74" s="123">
        <v>127.5</v>
      </c>
      <c r="G74" s="123">
        <v>101.7</v>
      </c>
      <c r="H74" s="123">
        <v>92</v>
      </c>
      <c r="I74" s="123">
        <v>86.8</v>
      </c>
      <c r="J74" s="123">
        <v>102.4</v>
      </c>
    </row>
    <row r="75" spans="1:10" ht="13.5">
      <c r="A75" s="16" t="s">
        <v>31</v>
      </c>
      <c r="B75" s="123">
        <v>86</v>
      </c>
      <c r="C75" s="123">
        <v>82.1</v>
      </c>
      <c r="D75" s="123">
        <v>107.1</v>
      </c>
      <c r="E75" s="123">
        <v>130.9</v>
      </c>
      <c r="F75" s="123">
        <v>126.2</v>
      </c>
      <c r="G75" s="123">
        <v>104.9</v>
      </c>
      <c r="H75" s="123">
        <v>101.8</v>
      </c>
      <c r="I75" s="123">
        <v>99.6</v>
      </c>
      <c r="J75" s="123">
        <v>102.5</v>
      </c>
    </row>
    <row r="76" spans="1:10" ht="13.5">
      <c r="A76" s="38" t="s">
        <v>32</v>
      </c>
      <c r="B76" s="123">
        <v>97</v>
      </c>
      <c r="C76" s="123">
        <v>126.4</v>
      </c>
      <c r="D76" s="123">
        <v>98.1</v>
      </c>
      <c r="E76" s="123">
        <v>119.1</v>
      </c>
      <c r="F76" s="123">
        <v>123.2</v>
      </c>
      <c r="G76" s="123">
        <v>98.6</v>
      </c>
      <c r="H76" s="123">
        <v>81.8</v>
      </c>
      <c r="I76" s="123">
        <v>78.2</v>
      </c>
      <c r="J76" s="123">
        <v>105.3</v>
      </c>
    </row>
    <row r="77" spans="1:10" ht="13.5">
      <c r="A77" s="38" t="s">
        <v>33</v>
      </c>
      <c r="B77" s="123">
        <v>108.5</v>
      </c>
      <c r="C77" s="123">
        <v>123.8</v>
      </c>
      <c r="D77" s="123">
        <v>101.8</v>
      </c>
      <c r="E77" s="123">
        <v>113.1</v>
      </c>
      <c r="F77" s="123">
        <v>119.2</v>
      </c>
      <c r="G77" s="123">
        <v>93.8</v>
      </c>
      <c r="H77" s="123">
        <v>86.9</v>
      </c>
      <c r="I77" s="123">
        <v>94.1</v>
      </c>
      <c r="J77" s="123">
        <v>87.1</v>
      </c>
    </row>
    <row r="78" spans="1:10" ht="13.5">
      <c r="A78" s="38" t="s">
        <v>34</v>
      </c>
      <c r="B78" s="123">
        <v>98.8</v>
      </c>
      <c r="C78" s="123">
        <v>117.5</v>
      </c>
      <c r="D78" s="123">
        <v>102.9</v>
      </c>
      <c r="E78" s="123">
        <v>115.9</v>
      </c>
      <c r="F78" s="123">
        <v>118.5</v>
      </c>
      <c r="G78" s="123">
        <v>99.5</v>
      </c>
      <c r="H78" s="123">
        <v>106.6</v>
      </c>
      <c r="I78" s="123">
        <v>94</v>
      </c>
      <c r="J78" s="123">
        <v>104.5</v>
      </c>
    </row>
    <row r="79" spans="1:10" ht="13.5">
      <c r="A79" s="38" t="s">
        <v>35</v>
      </c>
      <c r="B79" s="123">
        <v>102.9</v>
      </c>
      <c r="C79" s="123">
        <v>125</v>
      </c>
      <c r="D79" s="123">
        <v>100.1</v>
      </c>
      <c r="E79" s="123">
        <v>115</v>
      </c>
      <c r="F79" s="123">
        <v>119.5</v>
      </c>
      <c r="G79" s="123">
        <v>85.1</v>
      </c>
      <c r="H79" s="123">
        <v>99.3</v>
      </c>
      <c r="I79" s="123">
        <v>93.9</v>
      </c>
      <c r="J79" s="123">
        <v>112.8</v>
      </c>
    </row>
    <row r="80" spans="1:10" ht="13.5">
      <c r="A80" s="41" t="s">
        <v>36</v>
      </c>
      <c r="B80" s="123">
        <v>114.2</v>
      </c>
      <c r="C80" s="123">
        <v>123</v>
      </c>
      <c r="D80" s="123">
        <v>105.4</v>
      </c>
      <c r="E80" s="123">
        <v>115.7</v>
      </c>
      <c r="F80" s="123">
        <v>118.8</v>
      </c>
      <c r="G80" s="123">
        <v>85.3</v>
      </c>
      <c r="H80" s="123">
        <v>94.1</v>
      </c>
      <c r="I80" s="123">
        <v>90.1</v>
      </c>
      <c r="J80" s="123">
        <v>115.1</v>
      </c>
    </row>
    <row r="81" spans="1:10" ht="13.5">
      <c r="A81" s="38" t="s">
        <v>37</v>
      </c>
      <c r="B81" s="123">
        <v>101</v>
      </c>
      <c r="C81" s="123">
        <v>122.9</v>
      </c>
      <c r="D81" s="123">
        <v>105</v>
      </c>
      <c r="E81" s="123">
        <v>123.5</v>
      </c>
      <c r="F81" s="123">
        <v>129.7</v>
      </c>
      <c r="G81" s="123">
        <v>79.7</v>
      </c>
      <c r="H81" s="123">
        <v>95.2</v>
      </c>
      <c r="I81" s="123">
        <v>91.7</v>
      </c>
      <c r="J81" s="123">
        <v>87.2</v>
      </c>
    </row>
    <row r="82" spans="1:10" ht="13.5">
      <c r="A82" s="16" t="s">
        <v>38</v>
      </c>
      <c r="B82" s="123">
        <v>91.8</v>
      </c>
      <c r="C82" s="123">
        <v>121.8</v>
      </c>
      <c r="D82" s="123">
        <v>101.1</v>
      </c>
      <c r="E82" s="123">
        <v>124.6</v>
      </c>
      <c r="F82" s="123">
        <v>121.1</v>
      </c>
      <c r="G82" s="123">
        <v>86.6</v>
      </c>
      <c r="H82" s="123">
        <v>89.7</v>
      </c>
      <c r="I82" s="123">
        <v>88</v>
      </c>
      <c r="J82" s="123">
        <v>94.3</v>
      </c>
    </row>
    <row r="83" spans="1:10" ht="13.5">
      <c r="A83" s="38" t="s">
        <v>39</v>
      </c>
      <c r="B83" s="123">
        <v>106.6</v>
      </c>
      <c r="C83" s="123">
        <v>123.5</v>
      </c>
      <c r="D83" s="123">
        <v>103</v>
      </c>
      <c r="E83" s="123">
        <v>124.5</v>
      </c>
      <c r="F83" s="123">
        <v>123.2</v>
      </c>
      <c r="G83" s="123">
        <v>93.2</v>
      </c>
      <c r="H83" s="123">
        <v>93.5</v>
      </c>
      <c r="I83" s="123">
        <v>88.6</v>
      </c>
      <c r="J83" s="123">
        <v>93</v>
      </c>
    </row>
    <row r="84" spans="1:10" ht="13.5">
      <c r="A84" s="38" t="s">
        <v>181</v>
      </c>
      <c r="B84" s="14">
        <v>106.8</v>
      </c>
      <c r="C84" s="14">
        <v>128.2</v>
      </c>
      <c r="D84" s="14">
        <v>102.4</v>
      </c>
      <c r="E84" s="14">
        <v>126.6</v>
      </c>
      <c r="F84" s="14">
        <v>127.9</v>
      </c>
      <c r="G84" s="14">
        <v>90.3</v>
      </c>
      <c r="H84" s="14">
        <v>95.2</v>
      </c>
      <c r="I84" s="14">
        <v>91.9</v>
      </c>
      <c r="J84" s="14">
        <v>93.2</v>
      </c>
    </row>
    <row r="85" spans="1:10" ht="13.5">
      <c r="A85" s="38" t="s">
        <v>110</v>
      </c>
      <c r="B85" s="14">
        <v>95.8</v>
      </c>
      <c r="C85" s="14">
        <v>114.5</v>
      </c>
      <c r="D85" s="14">
        <v>103.3</v>
      </c>
      <c r="E85" s="14">
        <v>122.3</v>
      </c>
      <c r="F85" s="14">
        <v>123.4</v>
      </c>
      <c r="G85" s="14">
        <v>82.5</v>
      </c>
      <c r="H85" s="14">
        <v>91.4</v>
      </c>
      <c r="I85" s="14">
        <v>87</v>
      </c>
      <c r="J85" s="14">
        <v>96.1</v>
      </c>
    </row>
    <row r="86" spans="1:10" ht="13.5">
      <c r="A86" s="16" t="s">
        <v>30</v>
      </c>
      <c r="B86" s="14">
        <v>98.4</v>
      </c>
      <c r="C86" s="14">
        <v>118.7</v>
      </c>
      <c r="D86" s="14">
        <v>104.1</v>
      </c>
      <c r="E86" s="14">
        <v>124.8</v>
      </c>
      <c r="F86" s="14">
        <v>120.8</v>
      </c>
      <c r="G86" s="14">
        <v>100.3</v>
      </c>
      <c r="H86" s="14">
        <v>93.8</v>
      </c>
      <c r="I86" s="14">
        <v>87.7</v>
      </c>
      <c r="J86" s="14">
        <v>98.8</v>
      </c>
    </row>
    <row r="87" spans="1:10" ht="13.5">
      <c r="A87" s="16" t="s">
        <v>31</v>
      </c>
      <c r="B87" s="14">
        <v>142.9</v>
      </c>
      <c r="C87" s="14">
        <v>133.4</v>
      </c>
      <c r="D87" s="14">
        <v>106.3</v>
      </c>
      <c r="E87" s="14">
        <v>130.2</v>
      </c>
      <c r="F87" s="14">
        <v>129.7</v>
      </c>
      <c r="G87" s="14">
        <v>111</v>
      </c>
      <c r="H87" s="14">
        <v>104.5</v>
      </c>
      <c r="I87" s="14">
        <v>108.3</v>
      </c>
      <c r="J87" s="14">
        <v>93.3</v>
      </c>
    </row>
    <row r="88" spans="1:10" ht="13.5">
      <c r="A88" s="38" t="s">
        <v>32</v>
      </c>
      <c r="B88" s="14">
        <v>101.9</v>
      </c>
      <c r="C88" s="14">
        <v>132.6</v>
      </c>
      <c r="D88" s="14">
        <v>100.1</v>
      </c>
      <c r="E88" s="14">
        <v>120.6</v>
      </c>
      <c r="F88" s="14">
        <v>117.9</v>
      </c>
      <c r="G88" s="14">
        <v>97.5</v>
      </c>
      <c r="H88" s="14">
        <v>88.8</v>
      </c>
      <c r="I88" s="14">
        <v>85.2</v>
      </c>
      <c r="J88" s="14">
        <v>93</v>
      </c>
    </row>
    <row r="89" spans="1:10" ht="13.5">
      <c r="A89" s="38" t="s">
        <v>33</v>
      </c>
      <c r="B89" s="14">
        <v>92.4</v>
      </c>
      <c r="C89" s="14">
        <v>121</v>
      </c>
      <c r="D89" s="14">
        <v>96.5</v>
      </c>
      <c r="E89" s="14">
        <v>111.2</v>
      </c>
      <c r="F89" s="14">
        <v>110.4</v>
      </c>
      <c r="G89" s="14">
        <v>94.4</v>
      </c>
      <c r="H89" s="123">
        <v>99.6</v>
      </c>
      <c r="I89" s="14">
        <v>93.1</v>
      </c>
      <c r="J89" s="14">
        <v>95.7</v>
      </c>
    </row>
    <row r="90" spans="1:10" ht="13.5">
      <c r="A90" s="38" t="s">
        <v>34</v>
      </c>
      <c r="B90" s="14">
        <v>94.1</v>
      </c>
      <c r="C90" s="14">
        <v>117.3</v>
      </c>
      <c r="D90" s="14">
        <v>98.1</v>
      </c>
      <c r="E90" s="14">
        <v>112</v>
      </c>
      <c r="F90" s="14">
        <v>118</v>
      </c>
      <c r="G90" s="14">
        <v>83.8</v>
      </c>
      <c r="H90" s="123">
        <v>89.2</v>
      </c>
      <c r="I90" s="14">
        <v>91.7</v>
      </c>
      <c r="J90" s="14">
        <v>94.1</v>
      </c>
    </row>
    <row r="91" spans="1:10" ht="13.5">
      <c r="A91" s="38" t="s">
        <v>184</v>
      </c>
      <c r="B91" s="14">
        <v>106.1</v>
      </c>
      <c r="C91" s="14">
        <v>124.1</v>
      </c>
      <c r="D91" s="14">
        <v>98.8</v>
      </c>
      <c r="E91" s="14">
        <v>126.1</v>
      </c>
      <c r="F91" s="14">
        <v>123.3</v>
      </c>
      <c r="G91" s="14">
        <v>92</v>
      </c>
      <c r="H91" s="123">
        <v>78.2</v>
      </c>
      <c r="I91" s="14">
        <v>89.1</v>
      </c>
      <c r="J91" s="14">
        <v>83.9</v>
      </c>
    </row>
    <row r="92" spans="1:10" ht="13.5">
      <c r="A92" s="38" t="s">
        <v>185</v>
      </c>
      <c r="B92" s="14">
        <v>105.5</v>
      </c>
      <c r="C92" s="14">
        <v>126.8</v>
      </c>
      <c r="D92" s="14">
        <v>98.7</v>
      </c>
      <c r="E92" s="14">
        <v>129.2</v>
      </c>
      <c r="F92" s="14">
        <v>130.8</v>
      </c>
      <c r="G92" s="14">
        <v>92.8</v>
      </c>
      <c r="H92" s="123">
        <v>96.4</v>
      </c>
      <c r="I92" s="14">
        <v>82.6</v>
      </c>
      <c r="J92" s="14">
        <v>97.8</v>
      </c>
    </row>
    <row r="93" spans="1:10" ht="13.5">
      <c r="A93" s="16" t="s">
        <v>186</v>
      </c>
      <c r="B93" s="14">
        <v>108.7</v>
      </c>
      <c r="C93" s="14">
        <v>117.8</v>
      </c>
      <c r="D93" s="14">
        <v>103.2</v>
      </c>
      <c r="E93" s="14">
        <v>140.2</v>
      </c>
      <c r="F93" s="14">
        <v>132.6</v>
      </c>
      <c r="G93" s="14">
        <v>110.1</v>
      </c>
      <c r="H93" s="123">
        <v>94.8</v>
      </c>
      <c r="I93" s="14">
        <v>91</v>
      </c>
      <c r="J93" s="14">
        <v>98.6</v>
      </c>
    </row>
    <row r="94" spans="1:11" ht="13.5">
      <c r="A94" s="16" t="s">
        <v>187</v>
      </c>
      <c r="B94" s="14">
        <v>101.9</v>
      </c>
      <c r="C94" s="14">
        <v>127.7</v>
      </c>
      <c r="D94" s="14">
        <v>100.5</v>
      </c>
      <c r="E94" s="14">
        <v>136.8</v>
      </c>
      <c r="F94" s="14">
        <v>131.8</v>
      </c>
      <c r="G94" s="14">
        <v>106.9</v>
      </c>
      <c r="H94" s="123">
        <v>87.6</v>
      </c>
      <c r="I94" s="14">
        <v>86.3</v>
      </c>
      <c r="J94" s="123">
        <v>96.5</v>
      </c>
      <c r="K94" s="176"/>
    </row>
    <row r="95" spans="1:10" ht="13.5">
      <c r="A95" s="16" t="s">
        <v>197</v>
      </c>
      <c r="B95" s="14">
        <f>'主要動向１'!C10</f>
        <v>111.3</v>
      </c>
      <c r="C95" s="14">
        <f>'主要動向１'!F10</f>
        <v>123.4</v>
      </c>
      <c r="D95" s="14">
        <f>'主要動向１'!I10</f>
        <v>102</v>
      </c>
      <c r="E95" s="14">
        <f>'主要動向１'!C11</f>
        <v>125.8</v>
      </c>
      <c r="F95" s="14">
        <f>'主要動向１'!F11</f>
        <v>123.8</v>
      </c>
      <c r="G95" s="14">
        <f>'主要動向１'!I11</f>
        <v>106.9</v>
      </c>
      <c r="H95" s="170">
        <f>'主要動向１'!C12</f>
        <v>93.5</v>
      </c>
      <c r="I95" s="14">
        <f>'主要動向１'!F12</f>
        <v>90.5</v>
      </c>
      <c r="J95" s="14">
        <f>'主要動向１'!I12</f>
        <v>96.7</v>
      </c>
    </row>
    <row r="96" spans="1:10" ht="13.5">
      <c r="A96" s="40"/>
      <c r="B96" s="42"/>
      <c r="C96" s="42"/>
      <c r="D96" s="42"/>
      <c r="E96" s="42"/>
      <c r="F96" s="42"/>
      <c r="G96" s="42"/>
      <c r="H96" s="42"/>
      <c r="I96" s="42"/>
      <c r="J96" s="42"/>
    </row>
    <row r="97" ht="13.5">
      <c r="A97" s="40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153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96</v>
      </c>
      <c r="E4" s="182"/>
      <c r="F4" s="182"/>
      <c r="G4" s="182"/>
      <c r="H4" s="183"/>
      <c r="L4" s="10"/>
      <c r="M4" s="181" t="s">
        <v>96</v>
      </c>
      <c r="N4" s="182"/>
      <c r="O4" s="182"/>
      <c r="P4" s="183"/>
    </row>
    <row r="5" spans="3:16" ht="13.5">
      <c r="C5" s="24" t="s">
        <v>99</v>
      </c>
      <c r="D5" s="15" t="s">
        <v>74</v>
      </c>
      <c r="E5" s="181" t="s">
        <v>97</v>
      </c>
      <c r="F5" s="183"/>
      <c r="G5" s="182" t="s">
        <v>98</v>
      </c>
      <c r="H5" s="183"/>
      <c r="L5" s="24" t="s">
        <v>99</v>
      </c>
      <c r="M5" s="15" t="s">
        <v>100</v>
      </c>
      <c r="N5" s="15" t="s">
        <v>82</v>
      </c>
      <c r="O5" s="15" t="s">
        <v>84</v>
      </c>
      <c r="P5" s="14" t="s">
        <v>86</v>
      </c>
    </row>
    <row r="6" spans="1:16" ht="13.5">
      <c r="A6">
        <v>1</v>
      </c>
      <c r="C6" s="154" t="s">
        <v>95</v>
      </c>
      <c r="D6" s="139">
        <v>144</v>
      </c>
      <c r="E6" s="122">
        <v>1.041</v>
      </c>
      <c r="F6" s="143">
        <v>0.040999999999999925</v>
      </c>
      <c r="G6" s="140">
        <v>1.050328227571116</v>
      </c>
      <c r="H6" s="143">
        <v>0.0503282275711161</v>
      </c>
      <c r="J6">
        <v>1</v>
      </c>
      <c r="L6" s="154" t="s">
        <v>95</v>
      </c>
      <c r="M6" s="139"/>
      <c r="N6" s="139">
        <v>10000</v>
      </c>
      <c r="O6" s="132">
        <v>137.1</v>
      </c>
      <c r="P6" s="132">
        <v>144</v>
      </c>
    </row>
    <row r="7" spans="1:16" ht="13.5">
      <c r="A7">
        <v>2</v>
      </c>
      <c r="C7" s="155"/>
      <c r="D7" s="139"/>
      <c r="E7" s="122"/>
      <c r="F7" s="143"/>
      <c r="G7" s="140"/>
      <c r="H7" s="143"/>
      <c r="J7">
        <v>2</v>
      </c>
      <c r="L7" s="155"/>
      <c r="M7" s="139"/>
      <c r="N7" s="139"/>
      <c r="O7" s="139"/>
      <c r="P7" s="139"/>
    </row>
    <row r="8" spans="1:16" ht="13.5">
      <c r="A8">
        <v>12</v>
      </c>
      <c r="C8" s="138" t="s">
        <v>71</v>
      </c>
      <c r="D8" s="139">
        <v>113.3</v>
      </c>
      <c r="E8" s="122">
        <v>0.993</v>
      </c>
      <c r="F8" s="143">
        <v>-0.007000000000000006</v>
      </c>
      <c r="G8" s="140">
        <v>1.446998722860792</v>
      </c>
      <c r="H8" s="143">
        <v>0.4469987228607919</v>
      </c>
      <c r="J8">
        <v>7</v>
      </c>
      <c r="L8" s="138" t="s">
        <v>123</v>
      </c>
      <c r="M8" s="139">
        <v>47.55565217391295</v>
      </c>
      <c r="N8" s="139">
        <v>3217</v>
      </c>
      <c r="O8" s="132">
        <v>225.8</v>
      </c>
      <c r="P8" s="132">
        <v>236</v>
      </c>
    </row>
    <row r="9" spans="1:16" ht="13.5">
      <c r="A9">
        <v>15</v>
      </c>
      <c r="C9" s="138" t="s">
        <v>128</v>
      </c>
      <c r="D9" s="139">
        <v>77.1</v>
      </c>
      <c r="E9" s="122">
        <v>1.236</v>
      </c>
      <c r="F9" s="143">
        <v>0.236</v>
      </c>
      <c r="G9" s="140">
        <v>1.2199367088607593</v>
      </c>
      <c r="H9" s="143">
        <v>0.21993670886075933</v>
      </c>
      <c r="J9">
        <v>15</v>
      </c>
      <c r="L9" s="138" t="s">
        <v>128</v>
      </c>
      <c r="M9" s="139">
        <v>21.16828985507243</v>
      </c>
      <c r="N9" s="139">
        <v>1050.8</v>
      </c>
      <c r="O9" s="132">
        <v>63.2</v>
      </c>
      <c r="P9" s="132">
        <v>77.1</v>
      </c>
    </row>
    <row r="10" spans="1:16" ht="13.5">
      <c r="A10">
        <v>17</v>
      </c>
      <c r="C10" s="138" t="s">
        <v>130</v>
      </c>
      <c r="D10" s="139">
        <v>55.4</v>
      </c>
      <c r="E10" s="122">
        <v>0.914</v>
      </c>
      <c r="F10" s="143">
        <v>-0.08599999999999997</v>
      </c>
      <c r="G10" s="140">
        <v>1.137577002053388</v>
      </c>
      <c r="H10" s="143">
        <v>0.13757700205338796</v>
      </c>
      <c r="J10">
        <v>11</v>
      </c>
      <c r="L10" s="138" t="s">
        <v>125</v>
      </c>
      <c r="M10" s="139">
        <v>13.063275362318816</v>
      </c>
      <c r="N10" s="139">
        <v>958.9</v>
      </c>
      <c r="O10" s="132">
        <v>101.9</v>
      </c>
      <c r="P10" s="132">
        <v>111.3</v>
      </c>
    </row>
    <row r="11" spans="1:16" ht="13.5">
      <c r="A11">
        <v>4</v>
      </c>
      <c r="C11" s="138" t="s">
        <v>120</v>
      </c>
      <c r="D11" s="139">
        <v>104.5</v>
      </c>
      <c r="E11" s="122">
        <v>0.933</v>
      </c>
      <c r="F11" s="143">
        <v>-0.06699999999999995</v>
      </c>
      <c r="G11" s="140">
        <v>1.1093418259023353</v>
      </c>
      <c r="H11" s="143">
        <v>0.10934182590233532</v>
      </c>
      <c r="J11">
        <v>12</v>
      </c>
      <c r="L11" s="138" t="s">
        <v>71</v>
      </c>
      <c r="M11" s="139">
        <v>13.046376811594191</v>
      </c>
      <c r="N11" s="139">
        <v>257.2</v>
      </c>
      <c r="O11" s="132">
        <v>78.3</v>
      </c>
      <c r="P11" s="132">
        <v>113.3</v>
      </c>
    </row>
    <row r="12" spans="1:16" ht="13.5">
      <c r="A12">
        <v>13</v>
      </c>
      <c r="C12" s="126" t="s">
        <v>126</v>
      </c>
      <c r="D12" s="139">
        <v>32.8</v>
      </c>
      <c r="E12" s="122">
        <v>0.943</v>
      </c>
      <c r="F12" s="143">
        <v>-0.05700000000000005</v>
      </c>
      <c r="G12" s="140">
        <v>1.1006711409395973</v>
      </c>
      <c r="H12" s="143">
        <v>0.10067114093959728</v>
      </c>
      <c r="J12">
        <v>9</v>
      </c>
      <c r="L12" s="138" t="s">
        <v>70</v>
      </c>
      <c r="M12" s="139">
        <v>7.127884057971016</v>
      </c>
      <c r="N12" s="139">
        <v>833.6</v>
      </c>
      <c r="O12" s="132">
        <v>87.6</v>
      </c>
      <c r="P12" s="132">
        <v>93.5</v>
      </c>
    </row>
    <row r="13" spans="1:16" ht="13.5">
      <c r="A13">
        <v>11</v>
      </c>
      <c r="C13" s="138" t="s">
        <v>125</v>
      </c>
      <c r="D13" s="139">
        <v>111.3</v>
      </c>
      <c r="E13" s="122">
        <v>1.06</v>
      </c>
      <c r="F13" s="143">
        <v>0.06000000000000005</v>
      </c>
      <c r="G13" s="140">
        <v>1.0922473012757605</v>
      </c>
      <c r="H13" s="143">
        <v>0.09224730127576053</v>
      </c>
      <c r="J13">
        <v>4</v>
      </c>
      <c r="L13" s="138" t="s">
        <v>120</v>
      </c>
      <c r="M13" s="139">
        <v>5.953101449275357</v>
      </c>
      <c r="N13" s="139">
        <v>398.8</v>
      </c>
      <c r="O13" s="132">
        <v>94.2</v>
      </c>
      <c r="P13" s="132">
        <v>104.5</v>
      </c>
    </row>
    <row r="14" spans="1:16" ht="13.5">
      <c r="A14">
        <v>16</v>
      </c>
      <c r="C14" s="126" t="s">
        <v>129</v>
      </c>
      <c r="D14" s="139">
        <v>93.2</v>
      </c>
      <c r="E14" s="122">
        <v>1.022</v>
      </c>
      <c r="F14" s="143">
        <v>0.02200000000000002</v>
      </c>
      <c r="G14" s="140">
        <v>1.0787037037037037</v>
      </c>
      <c r="H14" s="143">
        <v>0.07870370370370372</v>
      </c>
      <c r="J14">
        <v>10</v>
      </c>
      <c r="L14" s="138" t="s">
        <v>124</v>
      </c>
      <c r="M14" s="139">
        <v>5.5306956521739</v>
      </c>
      <c r="N14" s="139">
        <v>706.7</v>
      </c>
      <c r="O14" s="132">
        <v>73.9</v>
      </c>
      <c r="P14" s="132">
        <v>79.3</v>
      </c>
    </row>
    <row r="15" spans="1:16" ht="13.5">
      <c r="A15">
        <v>10</v>
      </c>
      <c r="C15" s="138" t="s">
        <v>124</v>
      </c>
      <c r="D15" s="139">
        <v>79.3</v>
      </c>
      <c r="E15" s="122">
        <v>0.974</v>
      </c>
      <c r="F15" s="143">
        <v>-0.026000000000000023</v>
      </c>
      <c r="G15" s="140">
        <v>1.0730717185385654</v>
      </c>
      <c r="H15" s="143">
        <v>0.07307171853856542</v>
      </c>
      <c r="J15">
        <v>8</v>
      </c>
      <c r="L15" s="126" t="s">
        <v>69</v>
      </c>
      <c r="M15" s="139">
        <v>3.3891159420289902</v>
      </c>
      <c r="N15" s="139">
        <v>303.7</v>
      </c>
      <c r="O15" s="132">
        <v>161.7</v>
      </c>
      <c r="P15" s="132">
        <v>169.4</v>
      </c>
    </row>
    <row r="16" spans="1:16" ht="13.5">
      <c r="A16">
        <v>9</v>
      </c>
      <c r="C16" s="138" t="s">
        <v>70</v>
      </c>
      <c r="D16" s="139">
        <v>93.5</v>
      </c>
      <c r="E16" s="122">
        <v>0.981</v>
      </c>
      <c r="F16" s="143">
        <v>-0.019000000000000017</v>
      </c>
      <c r="G16" s="140">
        <v>1.067351598173516</v>
      </c>
      <c r="H16" s="143">
        <v>0.06735159817351599</v>
      </c>
      <c r="J16">
        <v>16</v>
      </c>
      <c r="L16" s="138" t="s">
        <v>129</v>
      </c>
      <c r="M16" s="139">
        <v>1.111652173913042</v>
      </c>
      <c r="N16" s="139">
        <v>112.8</v>
      </c>
      <c r="O16" s="132">
        <v>86.4</v>
      </c>
      <c r="P16" s="132">
        <v>93.2</v>
      </c>
    </row>
    <row r="17" spans="1:16" ht="13.5">
      <c r="A17">
        <v>8</v>
      </c>
      <c r="C17" s="138" t="s">
        <v>69</v>
      </c>
      <c r="D17" s="139">
        <v>169.4</v>
      </c>
      <c r="E17" s="122">
        <v>1.285</v>
      </c>
      <c r="F17" s="143">
        <v>0.285</v>
      </c>
      <c r="G17" s="140">
        <v>1.0476190476190477</v>
      </c>
      <c r="H17" s="143">
        <v>0.04761904761904767</v>
      </c>
      <c r="J17">
        <v>17</v>
      </c>
      <c r="L17" s="138" t="s">
        <v>130</v>
      </c>
      <c r="M17" s="139">
        <v>0.5525072463768107</v>
      </c>
      <c r="N17" s="139">
        <v>56.9</v>
      </c>
      <c r="O17" s="132">
        <v>48.7</v>
      </c>
      <c r="P17" s="132">
        <v>55.4</v>
      </c>
    </row>
    <row r="18" spans="1:16" ht="13.5">
      <c r="A18">
        <v>7</v>
      </c>
      <c r="C18" s="126" t="s">
        <v>123</v>
      </c>
      <c r="D18" s="139">
        <v>236</v>
      </c>
      <c r="E18" s="122">
        <v>1.049</v>
      </c>
      <c r="F18" s="143">
        <v>0.04899999999999993</v>
      </c>
      <c r="G18" s="140">
        <v>1.045172719220549</v>
      </c>
      <c r="H18" s="143">
        <v>0.04517271922054911</v>
      </c>
      <c r="J18">
        <v>13</v>
      </c>
      <c r="L18" s="138" t="s">
        <v>126</v>
      </c>
      <c r="M18" s="139">
        <v>0.5491304347826076</v>
      </c>
      <c r="N18" s="139">
        <v>126.3</v>
      </c>
      <c r="O18" s="132">
        <v>29.8</v>
      </c>
      <c r="P18" s="132">
        <v>32.8</v>
      </c>
    </row>
    <row r="19" spans="1:16" ht="13.5">
      <c r="A19">
        <v>19</v>
      </c>
      <c r="C19" s="138" t="s">
        <v>132</v>
      </c>
      <c r="D19" s="139">
        <v>54.1</v>
      </c>
      <c r="E19" s="122">
        <v>1.118</v>
      </c>
      <c r="F19" s="143">
        <v>0.1180000000000001</v>
      </c>
      <c r="G19" s="140">
        <v>1.0188323917137476</v>
      </c>
      <c r="H19" s="143">
        <v>0.01883239171374762</v>
      </c>
      <c r="J19">
        <v>20</v>
      </c>
      <c r="L19" s="126" t="s">
        <v>133</v>
      </c>
      <c r="M19" s="139">
        <v>0.27563768115941945</v>
      </c>
      <c r="N19" s="139">
        <v>146.3</v>
      </c>
      <c r="O19" s="132">
        <v>85.7</v>
      </c>
      <c r="P19" s="132">
        <v>87</v>
      </c>
    </row>
    <row r="20" spans="1:16" ht="13.5">
      <c r="A20">
        <v>20</v>
      </c>
      <c r="C20" s="126" t="s">
        <v>133</v>
      </c>
      <c r="D20" s="139">
        <v>87</v>
      </c>
      <c r="E20" s="122">
        <v>0.94</v>
      </c>
      <c r="F20" s="143">
        <v>-0.06000000000000005</v>
      </c>
      <c r="G20" s="140">
        <v>1.015169194865811</v>
      </c>
      <c r="H20" s="143">
        <v>0.015169194865811031</v>
      </c>
      <c r="J20">
        <v>17</v>
      </c>
      <c r="L20" s="126" t="s">
        <v>132</v>
      </c>
      <c r="M20" s="139">
        <v>0.10492753623188397</v>
      </c>
      <c r="N20" s="139">
        <v>72.4</v>
      </c>
      <c r="O20" s="132">
        <v>53.1</v>
      </c>
      <c r="P20" s="132">
        <v>54.1</v>
      </c>
    </row>
    <row r="21" spans="1:16" ht="13.5">
      <c r="A21">
        <v>6</v>
      </c>
      <c r="C21" s="138" t="s">
        <v>122</v>
      </c>
      <c r="D21" s="139">
        <v>87.3</v>
      </c>
      <c r="E21" s="122">
        <v>0.833</v>
      </c>
      <c r="F21" s="143">
        <v>-0.16700000000000004</v>
      </c>
      <c r="G21" s="140">
        <v>0.9765100671140938</v>
      </c>
      <c r="H21" s="143">
        <v>-0.023489932885906173</v>
      </c>
      <c r="J21">
        <v>14</v>
      </c>
      <c r="L21" s="138" t="s">
        <v>127</v>
      </c>
      <c r="M21" s="139">
        <v>-0.7257681159420293</v>
      </c>
      <c r="N21" s="139">
        <v>102.2</v>
      </c>
      <c r="O21" s="132">
        <v>90.2</v>
      </c>
      <c r="P21" s="132">
        <v>85.3</v>
      </c>
    </row>
    <row r="22" spans="1:16" ht="13.5">
      <c r="A22">
        <v>18</v>
      </c>
      <c r="C22" s="138" t="s">
        <v>131</v>
      </c>
      <c r="D22" s="139">
        <v>145.2</v>
      </c>
      <c r="E22" s="122">
        <v>0.961</v>
      </c>
      <c r="F22" s="143">
        <v>-0.039000000000000035</v>
      </c>
      <c r="G22" s="140">
        <v>0.9603174603174603</v>
      </c>
      <c r="H22" s="143">
        <v>-0.03968253968253965</v>
      </c>
      <c r="J22">
        <v>6</v>
      </c>
      <c r="L22" s="126" t="s">
        <v>122</v>
      </c>
      <c r="M22" s="139">
        <v>-0.8625217391304375</v>
      </c>
      <c r="N22" s="139">
        <v>283.4</v>
      </c>
      <c r="O22" s="132">
        <v>89.4</v>
      </c>
      <c r="P22" s="132">
        <v>87.3</v>
      </c>
    </row>
    <row r="23" spans="1:16" ht="13.5">
      <c r="A23">
        <v>5</v>
      </c>
      <c r="C23" s="138" t="s">
        <v>121</v>
      </c>
      <c r="D23" s="139">
        <v>90.4</v>
      </c>
      <c r="E23" s="122">
        <v>1.01</v>
      </c>
      <c r="F23" s="143">
        <v>0.01</v>
      </c>
      <c r="G23" s="140">
        <v>0.9495798319327732</v>
      </c>
      <c r="H23" s="143">
        <v>-0.05042016806722682</v>
      </c>
      <c r="J23">
        <v>18</v>
      </c>
      <c r="L23" s="138" t="s">
        <v>131</v>
      </c>
      <c r="M23" s="139">
        <v>-1.3356521739130423</v>
      </c>
      <c r="N23" s="139">
        <v>153.6</v>
      </c>
      <c r="O23" s="132">
        <v>151.2</v>
      </c>
      <c r="P23" s="132">
        <v>145.2</v>
      </c>
    </row>
    <row r="24" spans="1:16" ht="13.5">
      <c r="A24">
        <v>14</v>
      </c>
      <c r="C24" s="138" t="s">
        <v>127</v>
      </c>
      <c r="D24" s="139">
        <v>85.3</v>
      </c>
      <c r="E24" s="122">
        <v>0.784</v>
      </c>
      <c r="F24" s="143">
        <v>-0.21599999999999997</v>
      </c>
      <c r="G24" s="140">
        <v>0.9456762749445675</v>
      </c>
      <c r="H24" s="143">
        <v>-0.05432372505543248</v>
      </c>
      <c r="J24">
        <v>5</v>
      </c>
      <c r="L24" s="138" t="s">
        <v>121</v>
      </c>
      <c r="M24" s="139">
        <v>-2.1537391304347797</v>
      </c>
      <c r="N24" s="139">
        <v>309.6</v>
      </c>
      <c r="O24" s="132">
        <v>95.2</v>
      </c>
      <c r="P24" s="132">
        <v>90.4</v>
      </c>
    </row>
    <row r="25" spans="1:16" ht="13.5">
      <c r="A25">
        <v>3</v>
      </c>
      <c r="C25" s="138" t="s">
        <v>23</v>
      </c>
      <c r="D25" s="139">
        <v>125.8</v>
      </c>
      <c r="E25" s="122">
        <v>1.033</v>
      </c>
      <c r="F25" s="143">
        <v>0.03299999999999992</v>
      </c>
      <c r="G25" s="140">
        <v>0.9195906432748537</v>
      </c>
      <c r="H25" s="143">
        <v>-0.08040935672514626</v>
      </c>
      <c r="J25">
        <v>3</v>
      </c>
      <c r="L25" s="138" t="s">
        <v>23</v>
      </c>
      <c r="M25" s="139">
        <v>-14.504057971014497</v>
      </c>
      <c r="N25" s="139">
        <v>909.8</v>
      </c>
      <c r="O25" s="132">
        <v>136.8</v>
      </c>
      <c r="P25" s="132">
        <v>125.8</v>
      </c>
    </row>
    <row r="26" ht="13.5">
      <c r="M26" s="29"/>
    </row>
    <row r="27" spans="3:12" ht="13.5">
      <c r="C27" t="s">
        <v>199</v>
      </c>
      <c r="L27" t="s">
        <v>199</v>
      </c>
    </row>
    <row r="29" spans="4:13" ht="13.5">
      <c r="D29" t="s">
        <v>72</v>
      </c>
      <c r="M29" t="s">
        <v>72</v>
      </c>
    </row>
    <row r="30" spans="1:16" ht="13.5">
      <c r="A30" t="s">
        <v>78</v>
      </c>
      <c r="C30" s="1" t="s">
        <v>94</v>
      </c>
      <c r="D30" s="1" t="s">
        <v>74</v>
      </c>
      <c r="E30" s="203" t="s">
        <v>76</v>
      </c>
      <c r="F30" s="203"/>
      <c r="G30" s="203" t="s">
        <v>15</v>
      </c>
      <c r="H30" s="203"/>
      <c r="J30" t="s">
        <v>78</v>
      </c>
      <c r="L30" s="1" t="s">
        <v>94</v>
      </c>
      <c r="M30" s="1" t="s">
        <v>80</v>
      </c>
      <c r="N30" s="1" t="s">
        <v>82</v>
      </c>
      <c r="O30" s="1" t="s">
        <v>84</v>
      </c>
      <c r="P30" s="1" t="s">
        <v>86</v>
      </c>
    </row>
    <row r="31" spans="1:16" ht="13.5">
      <c r="A31">
        <v>1</v>
      </c>
      <c r="C31" s="1" t="s">
        <v>95</v>
      </c>
      <c r="D31" s="29">
        <f aca="true" t="shared" si="0" ref="D31:D50">P31</f>
        <v>144</v>
      </c>
      <c r="E31" s="120">
        <v>1.041</v>
      </c>
      <c r="F31" s="142">
        <f>E31-1</f>
        <v>0.040999999999999925</v>
      </c>
      <c r="G31" s="30">
        <f>P31/O31</f>
        <v>1.050328227571116</v>
      </c>
      <c r="H31" s="142">
        <f>G31-1</f>
        <v>0.0503282275711161</v>
      </c>
      <c r="J31">
        <v>1</v>
      </c>
      <c r="L31" s="1" t="s">
        <v>95</v>
      </c>
      <c r="N31" s="29">
        <v>10000</v>
      </c>
      <c r="O31" s="177">
        <v>137.1</v>
      </c>
      <c r="P31" s="177">
        <v>144</v>
      </c>
    </row>
    <row r="32" spans="1:16" ht="13.5">
      <c r="A32">
        <v>2</v>
      </c>
      <c r="D32" s="29"/>
      <c r="E32" s="120"/>
      <c r="F32" s="142"/>
      <c r="G32" s="30"/>
      <c r="H32" s="142"/>
      <c r="J32">
        <v>2</v>
      </c>
      <c r="N32" s="29"/>
      <c r="O32" s="29"/>
      <c r="P32" s="29"/>
    </row>
    <row r="33" spans="1:16" ht="13.5">
      <c r="A33">
        <v>3</v>
      </c>
      <c r="C33" s="114" t="s">
        <v>23</v>
      </c>
      <c r="D33" s="29">
        <f t="shared" si="0"/>
        <v>125.8</v>
      </c>
      <c r="E33" s="120">
        <v>1.033</v>
      </c>
      <c r="F33" s="142">
        <f aca="true" t="shared" si="1" ref="F33:F50">E33-1</f>
        <v>0.03299999999999992</v>
      </c>
      <c r="G33" s="30">
        <f aca="true" t="shared" si="2" ref="G33:G49">P33/O33</f>
        <v>0.9195906432748537</v>
      </c>
      <c r="H33" s="142">
        <f aca="true" t="shared" si="3" ref="H33:H50">G33-1</f>
        <v>-0.08040935672514626</v>
      </c>
      <c r="J33">
        <v>3</v>
      </c>
      <c r="L33" s="114" t="s">
        <v>23</v>
      </c>
      <c r="M33" s="29">
        <f aca="true" t="shared" si="4" ref="M33:M50">(P33-O33)*N33/($P$31-$O$31)/(100)</f>
        <v>-14.504057971014497</v>
      </c>
      <c r="N33" s="29">
        <v>909.8</v>
      </c>
      <c r="O33" s="177">
        <v>136.8</v>
      </c>
      <c r="P33" s="177">
        <v>125.8</v>
      </c>
    </row>
    <row r="34" spans="1:16" ht="13.5">
      <c r="A34">
        <v>4</v>
      </c>
      <c r="C34" s="114" t="s">
        <v>120</v>
      </c>
      <c r="D34" s="29">
        <f t="shared" si="0"/>
        <v>104.5</v>
      </c>
      <c r="E34" s="120">
        <v>0.933</v>
      </c>
      <c r="F34" s="142">
        <f t="shared" si="1"/>
        <v>-0.06699999999999995</v>
      </c>
      <c r="G34" s="30">
        <f t="shared" si="2"/>
        <v>1.1093418259023353</v>
      </c>
      <c r="H34" s="142">
        <f t="shared" si="3"/>
        <v>0.10934182590233532</v>
      </c>
      <c r="J34">
        <v>4</v>
      </c>
      <c r="L34" s="114" t="s">
        <v>120</v>
      </c>
      <c r="M34" s="29">
        <f t="shared" si="4"/>
        <v>5.953101449275357</v>
      </c>
      <c r="N34" s="29">
        <v>398.8</v>
      </c>
      <c r="O34" s="177">
        <v>94.2</v>
      </c>
      <c r="P34" s="177">
        <v>104.5</v>
      </c>
    </row>
    <row r="35" spans="1:16" ht="13.5">
      <c r="A35">
        <v>5</v>
      </c>
      <c r="C35" s="114" t="s">
        <v>121</v>
      </c>
      <c r="D35" s="29">
        <f t="shared" si="0"/>
        <v>90.4</v>
      </c>
      <c r="E35" s="120">
        <v>1.01</v>
      </c>
      <c r="F35" s="142">
        <f t="shared" si="1"/>
        <v>0.010000000000000009</v>
      </c>
      <c r="G35" s="30">
        <f t="shared" si="2"/>
        <v>0.9495798319327732</v>
      </c>
      <c r="H35" s="142">
        <f t="shared" si="3"/>
        <v>-0.05042016806722682</v>
      </c>
      <c r="J35">
        <v>5</v>
      </c>
      <c r="L35" s="114" t="s">
        <v>121</v>
      </c>
      <c r="M35" s="29">
        <f t="shared" si="4"/>
        <v>-2.1537391304347797</v>
      </c>
      <c r="N35" s="29">
        <v>309.6</v>
      </c>
      <c r="O35" s="177">
        <v>95.2</v>
      </c>
      <c r="P35" s="177">
        <v>90.4</v>
      </c>
    </row>
    <row r="36" spans="1:16" ht="13.5">
      <c r="A36">
        <v>6</v>
      </c>
      <c r="C36" s="114" t="s">
        <v>122</v>
      </c>
      <c r="D36" s="29">
        <f t="shared" si="0"/>
        <v>87.3</v>
      </c>
      <c r="E36" s="120">
        <v>0.833</v>
      </c>
      <c r="F36" s="142">
        <f t="shared" si="1"/>
        <v>-0.16700000000000004</v>
      </c>
      <c r="G36" s="30">
        <f t="shared" si="2"/>
        <v>0.9765100671140938</v>
      </c>
      <c r="H36" s="142">
        <f t="shared" si="3"/>
        <v>-0.023489932885906173</v>
      </c>
      <c r="J36">
        <v>6</v>
      </c>
      <c r="L36" s="114" t="s">
        <v>122</v>
      </c>
      <c r="M36" s="29">
        <f t="shared" si="4"/>
        <v>-0.8625217391304375</v>
      </c>
      <c r="N36" s="29">
        <v>283.4</v>
      </c>
      <c r="O36" s="177">
        <v>89.4</v>
      </c>
      <c r="P36" s="177">
        <v>87.3</v>
      </c>
    </row>
    <row r="37" spans="1:16" ht="13.5">
      <c r="A37">
        <v>7</v>
      </c>
      <c r="C37" s="114" t="s">
        <v>123</v>
      </c>
      <c r="D37" s="29">
        <f t="shared" si="0"/>
        <v>236</v>
      </c>
      <c r="E37" s="120">
        <v>1.049</v>
      </c>
      <c r="F37" s="142">
        <f t="shared" si="1"/>
        <v>0.04899999999999993</v>
      </c>
      <c r="G37" s="30">
        <f t="shared" si="2"/>
        <v>1.045172719220549</v>
      </c>
      <c r="H37" s="142">
        <f t="shared" si="3"/>
        <v>0.04517271922054911</v>
      </c>
      <c r="J37">
        <v>7</v>
      </c>
      <c r="L37" s="114" t="s">
        <v>123</v>
      </c>
      <c r="M37" s="29">
        <f t="shared" si="4"/>
        <v>47.55565217391295</v>
      </c>
      <c r="N37" s="29">
        <v>3217</v>
      </c>
      <c r="O37" s="177">
        <v>225.8</v>
      </c>
      <c r="P37" s="177">
        <v>236</v>
      </c>
    </row>
    <row r="38" spans="1:16" ht="13.5">
      <c r="A38">
        <v>8</v>
      </c>
      <c r="C38" s="114" t="s">
        <v>69</v>
      </c>
      <c r="D38" s="29">
        <f t="shared" si="0"/>
        <v>169.4</v>
      </c>
      <c r="E38" s="120">
        <v>1.285</v>
      </c>
      <c r="F38" s="142">
        <f t="shared" si="1"/>
        <v>0.2849999999999999</v>
      </c>
      <c r="G38" s="30">
        <f t="shared" si="2"/>
        <v>1.0476190476190477</v>
      </c>
      <c r="H38" s="142">
        <f t="shared" si="3"/>
        <v>0.04761904761904767</v>
      </c>
      <c r="J38">
        <v>8</v>
      </c>
      <c r="L38" s="114" t="s">
        <v>69</v>
      </c>
      <c r="M38" s="29">
        <f t="shared" si="4"/>
        <v>3.3891159420289902</v>
      </c>
      <c r="N38" s="29">
        <v>303.7</v>
      </c>
      <c r="O38" s="177">
        <v>161.7</v>
      </c>
      <c r="P38" s="177">
        <v>169.4</v>
      </c>
    </row>
    <row r="39" spans="1:16" ht="13.5">
      <c r="A39">
        <v>9</v>
      </c>
      <c r="C39" s="114" t="s">
        <v>70</v>
      </c>
      <c r="D39" s="29">
        <f t="shared" si="0"/>
        <v>93.5</v>
      </c>
      <c r="E39" s="120">
        <v>0.981</v>
      </c>
      <c r="F39" s="142">
        <f t="shared" si="1"/>
        <v>-0.019000000000000017</v>
      </c>
      <c r="G39" s="30">
        <f t="shared" si="2"/>
        <v>1.067351598173516</v>
      </c>
      <c r="H39" s="142">
        <f t="shared" si="3"/>
        <v>0.06735159817351599</v>
      </c>
      <c r="J39">
        <v>9</v>
      </c>
      <c r="L39" s="114" t="s">
        <v>70</v>
      </c>
      <c r="M39" s="29">
        <f t="shared" si="4"/>
        <v>7.127884057971016</v>
      </c>
      <c r="N39" s="29">
        <v>833.6</v>
      </c>
      <c r="O39" s="177">
        <v>87.6</v>
      </c>
      <c r="P39" s="177">
        <v>93.5</v>
      </c>
    </row>
    <row r="40" spans="1:16" ht="13.5">
      <c r="A40">
        <v>10</v>
      </c>
      <c r="C40" s="114" t="s">
        <v>124</v>
      </c>
      <c r="D40" s="29">
        <f t="shared" si="0"/>
        <v>79.3</v>
      </c>
      <c r="E40" s="120">
        <v>0.974</v>
      </c>
      <c r="F40" s="142">
        <f t="shared" si="1"/>
        <v>-0.026000000000000023</v>
      </c>
      <c r="G40" s="30">
        <f t="shared" si="2"/>
        <v>1.0730717185385654</v>
      </c>
      <c r="H40" s="142">
        <f t="shared" si="3"/>
        <v>0.07307171853856542</v>
      </c>
      <c r="J40">
        <v>10</v>
      </c>
      <c r="L40" s="114" t="s">
        <v>124</v>
      </c>
      <c r="M40" s="29">
        <f t="shared" si="4"/>
        <v>5.5306956521739</v>
      </c>
      <c r="N40" s="29">
        <v>706.7</v>
      </c>
      <c r="O40" s="177">
        <v>73.9</v>
      </c>
      <c r="P40" s="177">
        <v>79.3</v>
      </c>
    </row>
    <row r="41" spans="1:16" ht="13.5">
      <c r="A41">
        <v>11</v>
      </c>
      <c r="C41" s="114" t="s">
        <v>125</v>
      </c>
      <c r="D41" s="29">
        <f t="shared" si="0"/>
        <v>111.3</v>
      </c>
      <c r="E41" s="120">
        <v>1.06</v>
      </c>
      <c r="F41" s="142">
        <f t="shared" si="1"/>
        <v>0.06000000000000005</v>
      </c>
      <c r="G41" s="30">
        <f t="shared" si="2"/>
        <v>1.0922473012757605</v>
      </c>
      <c r="H41" s="142">
        <f t="shared" si="3"/>
        <v>0.09224730127576053</v>
      </c>
      <c r="J41">
        <v>11</v>
      </c>
      <c r="L41" s="114" t="s">
        <v>125</v>
      </c>
      <c r="M41" s="29">
        <f t="shared" si="4"/>
        <v>13.063275362318816</v>
      </c>
      <c r="N41" s="29">
        <v>958.9</v>
      </c>
      <c r="O41" s="177">
        <v>101.9</v>
      </c>
      <c r="P41" s="177">
        <v>111.3</v>
      </c>
    </row>
    <row r="42" spans="1:16" ht="13.5">
      <c r="A42">
        <v>12</v>
      </c>
      <c r="C42" s="114" t="s">
        <v>71</v>
      </c>
      <c r="D42" s="29">
        <f t="shared" si="0"/>
        <v>113.3</v>
      </c>
      <c r="E42" s="120">
        <v>0.993</v>
      </c>
      <c r="F42" s="142">
        <f t="shared" si="1"/>
        <v>-0.007000000000000006</v>
      </c>
      <c r="G42" s="30">
        <f t="shared" si="2"/>
        <v>1.446998722860792</v>
      </c>
      <c r="H42" s="142">
        <f t="shared" si="3"/>
        <v>0.4469987228607919</v>
      </c>
      <c r="J42">
        <v>12</v>
      </c>
      <c r="L42" s="114" t="s">
        <v>71</v>
      </c>
      <c r="M42" s="29">
        <f t="shared" si="4"/>
        <v>13.046376811594191</v>
      </c>
      <c r="N42" s="29">
        <v>257.2</v>
      </c>
      <c r="O42" s="177">
        <v>78.3</v>
      </c>
      <c r="P42" s="177">
        <v>113.3</v>
      </c>
    </row>
    <row r="43" spans="1:16" ht="13.5">
      <c r="A43">
        <v>13</v>
      </c>
      <c r="C43" s="114" t="s">
        <v>126</v>
      </c>
      <c r="D43" s="29">
        <f t="shared" si="0"/>
        <v>32.8</v>
      </c>
      <c r="E43" s="120">
        <v>0.943</v>
      </c>
      <c r="F43" s="142">
        <f t="shared" si="1"/>
        <v>-0.05700000000000005</v>
      </c>
      <c r="G43" s="30">
        <f t="shared" si="2"/>
        <v>1.1006711409395973</v>
      </c>
      <c r="H43" s="142">
        <f t="shared" si="3"/>
        <v>0.10067114093959728</v>
      </c>
      <c r="J43">
        <v>13</v>
      </c>
      <c r="L43" s="114" t="s">
        <v>126</v>
      </c>
      <c r="M43" s="29">
        <f t="shared" si="4"/>
        <v>0.5491304347826076</v>
      </c>
      <c r="N43" s="29">
        <v>126.3</v>
      </c>
      <c r="O43" s="177">
        <v>29.8</v>
      </c>
      <c r="P43" s="177">
        <v>32.8</v>
      </c>
    </row>
    <row r="44" spans="1:16" ht="13.5">
      <c r="A44">
        <v>14</v>
      </c>
      <c r="C44" s="114" t="s">
        <v>127</v>
      </c>
      <c r="D44" s="29">
        <f t="shared" si="0"/>
        <v>85.3</v>
      </c>
      <c r="E44" s="120">
        <v>0.784</v>
      </c>
      <c r="F44" s="142">
        <f t="shared" si="1"/>
        <v>-0.21599999999999997</v>
      </c>
      <c r="G44" s="30">
        <f t="shared" si="2"/>
        <v>0.9456762749445675</v>
      </c>
      <c r="H44" s="142">
        <f t="shared" si="3"/>
        <v>-0.05432372505543248</v>
      </c>
      <c r="J44">
        <v>14</v>
      </c>
      <c r="L44" s="114" t="s">
        <v>127</v>
      </c>
      <c r="M44" s="29">
        <f t="shared" si="4"/>
        <v>-0.7257681159420293</v>
      </c>
      <c r="N44" s="29">
        <v>102.2</v>
      </c>
      <c r="O44" s="177">
        <v>90.2</v>
      </c>
      <c r="P44" s="177">
        <v>85.3</v>
      </c>
    </row>
    <row r="45" spans="1:16" ht="13.5">
      <c r="A45">
        <v>15</v>
      </c>
      <c r="C45" s="114" t="s">
        <v>128</v>
      </c>
      <c r="D45" s="29">
        <f t="shared" si="0"/>
        <v>77.1</v>
      </c>
      <c r="E45" s="120">
        <v>1.236</v>
      </c>
      <c r="F45" s="142">
        <f t="shared" si="1"/>
        <v>0.236</v>
      </c>
      <c r="G45" s="30">
        <f t="shared" si="2"/>
        <v>1.2199367088607593</v>
      </c>
      <c r="H45" s="142">
        <f t="shared" si="3"/>
        <v>0.21993670886075933</v>
      </c>
      <c r="J45">
        <v>15</v>
      </c>
      <c r="L45" s="114" t="s">
        <v>128</v>
      </c>
      <c r="M45" s="29">
        <f t="shared" si="4"/>
        <v>21.16828985507243</v>
      </c>
      <c r="N45" s="29">
        <v>1050.8</v>
      </c>
      <c r="O45" s="177">
        <v>63.2</v>
      </c>
      <c r="P45" s="177">
        <v>77.1</v>
      </c>
    </row>
    <row r="46" spans="1:16" ht="13.5" customHeight="1">
      <c r="A46">
        <v>16</v>
      </c>
      <c r="C46" s="116" t="s">
        <v>129</v>
      </c>
      <c r="D46" s="29">
        <f t="shared" si="0"/>
        <v>93.2</v>
      </c>
      <c r="E46" s="120">
        <v>1.022</v>
      </c>
      <c r="F46" s="142">
        <f t="shared" si="1"/>
        <v>0.02200000000000002</v>
      </c>
      <c r="G46" s="30">
        <f t="shared" si="2"/>
        <v>1.0787037037037037</v>
      </c>
      <c r="H46" s="142">
        <f t="shared" si="3"/>
        <v>0.07870370370370372</v>
      </c>
      <c r="J46">
        <v>16</v>
      </c>
      <c r="L46" s="116" t="s">
        <v>129</v>
      </c>
      <c r="M46" s="29">
        <f t="shared" si="4"/>
        <v>1.111652173913042</v>
      </c>
      <c r="N46" s="29">
        <v>112.8</v>
      </c>
      <c r="O46" s="177">
        <v>86.4</v>
      </c>
      <c r="P46" s="177">
        <v>93.2</v>
      </c>
    </row>
    <row r="47" spans="1:16" ht="13.5">
      <c r="A47">
        <v>17</v>
      </c>
      <c r="C47" s="116" t="s">
        <v>130</v>
      </c>
      <c r="D47" s="29">
        <f t="shared" si="0"/>
        <v>55.4</v>
      </c>
      <c r="E47" s="120">
        <v>0.914</v>
      </c>
      <c r="F47" s="142">
        <f t="shared" si="1"/>
        <v>-0.08599999999999997</v>
      </c>
      <c r="G47" s="30">
        <f t="shared" si="2"/>
        <v>1.137577002053388</v>
      </c>
      <c r="H47" s="142">
        <f t="shared" si="3"/>
        <v>0.13757700205338796</v>
      </c>
      <c r="J47">
        <v>17</v>
      </c>
      <c r="L47" s="116" t="s">
        <v>130</v>
      </c>
      <c r="M47" s="29">
        <f t="shared" si="4"/>
        <v>0.5525072463768107</v>
      </c>
      <c r="N47" s="29">
        <v>56.9</v>
      </c>
      <c r="O47" s="177">
        <v>48.7</v>
      </c>
      <c r="P47" s="177">
        <v>55.4</v>
      </c>
    </row>
    <row r="48" spans="1:16" ht="13.5">
      <c r="A48">
        <v>18</v>
      </c>
      <c r="C48" s="116" t="s">
        <v>131</v>
      </c>
      <c r="D48" s="29">
        <f t="shared" si="0"/>
        <v>145.2</v>
      </c>
      <c r="E48" s="120">
        <v>0.961</v>
      </c>
      <c r="F48" s="142">
        <f t="shared" si="1"/>
        <v>-0.039000000000000035</v>
      </c>
      <c r="G48" s="30">
        <f t="shared" si="2"/>
        <v>0.9603174603174603</v>
      </c>
      <c r="H48" s="142">
        <f t="shared" si="3"/>
        <v>-0.03968253968253965</v>
      </c>
      <c r="J48">
        <v>18</v>
      </c>
      <c r="L48" s="116" t="s">
        <v>131</v>
      </c>
      <c r="M48" s="29">
        <f t="shared" si="4"/>
        <v>-1.3356521739130423</v>
      </c>
      <c r="N48" s="29">
        <v>153.6</v>
      </c>
      <c r="O48" s="177">
        <v>151.2</v>
      </c>
      <c r="P48" s="177">
        <v>145.2</v>
      </c>
    </row>
    <row r="49" spans="1:16" ht="13.5">
      <c r="A49">
        <v>19</v>
      </c>
      <c r="C49" s="116" t="s">
        <v>132</v>
      </c>
      <c r="D49" s="29">
        <f t="shared" si="0"/>
        <v>54.1</v>
      </c>
      <c r="E49" s="120">
        <v>1.118</v>
      </c>
      <c r="F49" s="142">
        <f t="shared" si="1"/>
        <v>0.1180000000000001</v>
      </c>
      <c r="G49" s="30">
        <f t="shared" si="2"/>
        <v>1.0188323917137476</v>
      </c>
      <c r="H49" s="142">
        <f t="shared" si="3"/>
        <v>0.01883239171374762</v>
      </c>
      <c r="J49">
        <v>17</v>
      </c>
      <c r="L49" s="116" t="s">
        <v>132</v>
      </c>
      <c r="M49" s="29">
        <f t="shared" si="4"/>
        <v>0.10492753623188397</v>
      </c>
      <c r="N49" s="29">
        <v>72.4</v>
      </c>
      <c r="O49" s="177">
        <v>53.1</v>
      </c>
      <c r="P49" s="177">
        <v>54.1</v>
      </c>
    </row>
    <row r="50" spans="1:16" ht="13.5">
      <c r="A50">
        <v>20</v>
      </c>
      <c r="C50" s="114" t="s">
        <v>133</v>
      </c>
      <c r="D50" s="29">
        <f t="shared" si="0"/>
        <v>87</v>
      </c>
      <c r="E50" s="120">
        <v>0.94</v>
      </c>
      <c r="F50" s="142">
        <f t="shared" si="1"/>
        <v>-0.06000000000000005</v>
      </c>
      <c r="G50" s="30">
        <f>P50/O50</f>
        <v>1.015169194865811</v>
      </c>
      <c r="H50" s="142">
        <f t="shared" si="3"/>
        <v>0.015169194865811031</v>
      </c>
      <c r="J50">
        <v>20</v>
      </c>
      <c r="L50" s="114" t="s">
        <v>133</v>
      </c>
      <c r="M50" s="29">
        <f t="shared" si="4"/>
        <v>0.27563768115941945</v>
      </c>
      <c r="N50" s="29">
        <v>146.3</v>
      </c>
      <c r="O50" s="177">
        <v>85.7</v>
      </c>
      <c r="P50" s="177">
        <v>87</v>
      </c>
    </row>
    <row r="51" spans="13:14" ht="13.5">
      <c r="M51" s="29"/>
      <c r="N51" s="29"/>
    </row>
  </sheetData>
  <mergeCells count="6">
    <mergeCell ref="E30:F30"/>
    <mergeCell ref="G30:H30"/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154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104</v>
      </c>
      <c r="E4" s="182"/>
      <c r="F4" s="182"/>
      <c r="G4" s="182"/>
      <c r="H4" s="183"/>
      <c r="L4" s="10"/>
      <c r="M4" s="181" t="s">
        <v>104</v>
      </c>
      <c r="N4" s="182"/>
      <c r="O4" s="182"/>
      <c r="P4" s="183"/>
    </row>
    <row r="5" spans="3:16" ht="13.5">
      <c r="C5" s="24" t="s">
        <v>101</v>
      </c>
      <c r="D5" s="15" t="s">
        <v>73</v>
      </c>
      <c r="E5" s="181" t="s">
        <v>102</v>
      </c>
      <c r="F5" s="183"/>
      <c r="G5" s="182" t="s">
        <v>103</v>
      </c>
      <c r="H5" s="183"/>
      <c r="L5" s="24" t="s">
        <v>101</v>
      </c>
      <c r="M5" s="15" t="s">
        <v>105</v>
      </c>
      <c r="N5" s="15" t="s">
        <v>81</v>
      </c>
      <c r="O5" s="15" t="s">
        <v>83</v>
      </c>
      <c r="P5" s="14" t="s">
        <v>85</v>
      </c>
    </row>
    <row r="6" spans="1:16" ht="13.5">
      <c r="A6">
        <v>1</v>
      </c>
      <c r="C6" s="154" t="s">
        <v>95</v>
      </c>
      <c r="D6" s="139">
        <v>150.3</v>
      </c>
      <c r="E6" s="122">
        <v>1.044</v>
      </c>
      <c r="F6" s="143">
        <v>0.04400000000000004</v>
      </c>
      <c r="G6" s="140">
        <v>1.0372670807453417</v>
      </c>
      <c r="H6" s="143">
        <v>0.037267080745341685</v>
      </c>
      <c r="J6">
        <v>1</v>
      </c>
      <c r="L6" s="154" t="s">
        <v>95</v>
      </c>
      <c r="M6" s="139"/>
      <c r="N6" s="139">
        <v>10000</v>
      </c>
      <c r="O6" s="132">
        <v>144.9</v>
      </c>
      <c r="P6" s="132">
        <v>150.3</v>
      </c>
    </row>
    <row r="7" spans="1:16" ht="13.5">
      <c r="A7">
        <v>2</v>
      </c>
      <c r="C7" s="155"/>
      <c r="D7" s="139"/>
      <c r="E7" s="122"/>
      <c r="F7" s="143"/>
      <c r="G7" s="140"/>
      <c r="H7" s="143"/>
      <c r="J7">
        <v>2</v>
      </c>
      <c r="L7" s="155"/>
      <c r="M7" s="139"/>
      <c r="N7" s="139"/>
      <c r="O7" s="139"/>
      <c r="P7" s="139"/>
    </row>
    <row r="8" spans="1:16" ht="13.5">
      <c r="A8">
        <v>15</v>
      </c>
      <c r="C8" s="126" t="s">
        <v>128</v>
      </c>
      <c r="D8" s="139">
        <v>70.1</v>
      </c>
      <c r="E8" s="122">
        <v>1.171</v>
      </c>
      <c r="F8" s="143">
        <v>0.17100000000000004</v>
      </c>
      <c r="G8" s="140">
        <v>1.2407079646017698</v>
      </c>
      <c r="H8" s="143">
        <v>0.2407079646017698</v>
      </c>
      <c r="J8">
        <v>7</v>
      </c>
      <c r="L8" s="138" t="s">
        <v>123</v>
      </c>
      <c r="M8" s="139">
        <v>65.835</v>
      </c>
      <c r="N8" s="139">
        <v>3118.5</v>
      </c>
      <c r="O8" s="132">
        <v>243.9</v>
      </c>
      <c r="P8" s="132">
        <v>255.3</v>
      </c>
    </row>
    <row r="9" spans="1:16" ht="13.5">
      <c r="A9">
        <v>6</v>
      </c>
      <c r="C9" s="138" t="s">
        <v>122</v>
      </c>
      <c r="D9" s="139">
        <v>89.3</v>
      </c>
      <c r="E9" s="122">
        <v>0.821</v>
      </c>
      <c r="F9" s="143">
        <v>-0.17900000000000005</v>
      </c>
      <c r="G9" s="140">
        <v>1.2351313969571232</v>
      </c>
      <c r="H9" s="143">
        <v>0.23513139695712315</v>
      </c>
      <c r="J9">
        <v>15</v>
      </c>
      <c r="L9" s="138" t="s">
        <v>128</v>
      </c>
      <c r="M9" s="139">
        <v>29.77140740740736</v>
      </c>
      <c r="N9" s="139">
        <v>1182.1</v>
      </c>
      <c r="O9" s="132">
        <v>56.5</v>
      </c>
      <c r="P9" s="132">
        <v>70.1</v>
      </c>
    </row>
    <row r="10" spans="1:16" ht="13.5">
      <c r="A10">
        <v>12</v>
      </c>
      <c r="C10" s="138" t="s">
        <v>71</v>
      </c>
      <c r="D10" s="139">
        <v>110.2</v>
      </c>
      <c r="E10" s="122">
        <v>0.924</v>
      </c>
      <c r="F10" s="143">
        <v>-0.07599999999999996</v>
      </c>
      <c r="G10" s="140">
        <v>1.1176470588235294</v>
      </c>
      <c r="H10" s="143">
        <v>0.11764705882352944</v>
      </c>
      <c r="J10">
        <v>12</v>
      </c>
      <c r="L10" s="138" t="s">
        <v>71</v>
      </c>
      <c r="M10" s="139">
        <v>15.986518518518515</v>
      </c>
      <c r="N10" s="139">
        <v>744.2</v>
      </c>
      <c r="O10" s="132">
        <v>98.6</v>
      </c>
      <c r="P10" s="132">
        <v>110.2</v>
      </c>
    </row>
    <row r="11" spans="1:16" ht="13.5">
      <c r="A11">
        <v>17</v>
      </c>
      <c r="C11" s="138" t="s">
        <v>130</v>
      </c>
      <c r="D11" s="139">
        <v>52.5</v>
      </c>
      <c r="E11" s="122">
        <v>0.872</v>
      </c>
      <c r="F11" s="143">
        <v>-0.128</v>
      </c>
      <c r="G11" s="140">
        <v>1.1099365750528543</v>
      </c>
      <c r="H11" s="143">
        <v>0.10993657505285426</v>
      </c>
      <c r="J11">
        <v>4</v>
      </c>
      <c r="L11" s="126" t="s">
        <v>120</v>
      </c>
      <c r="M11" s="139">
        <v>8.145833333333325</v>
      </c>
      <c r="N11" s="139">
        <v>586.5</v>
      </c>
      <c r="O11" s="132">
        <v>92.9</v>
      </c>
      <c r="P11" s="132">
        <v>100.4</v>
      </c>
    </row>
    <row r="12" spans="1:16" ht="13.5">
      <c r="A12">
        <v>4</v>
      </c>
      <c r="C12" s="138" t="s">
        <v>120</v>
      </c>
      <c r="D12" s="139">
        <v>100.4</v>
      </c>
      <c r="E12" s="122">
        <v>0.898</v>
      </c>
      <c r="F12" s="143">
        <v>-0.10199999999999998</v>
      </c>
      <c r="G12" s="140">
        <v>1.0807319698600646</v>
      </c>
      <c r="H12" s="143">
        <v>0.08073196986006459</v>
      </c>
      <c r="J12">
        <v>6</v>
      </c>
      <c r="L12" s="126" t="s">
        <v>122</v>
      </c>
      <c r="M12" s="139">
        <v>7.2312962962962875</v>
      </c>
      <c r="N12" s="139">
        <v>229.7</v>
      </c>
      <c r="O12" s="132">
        <v>72.3</v>
      </c>
      <c r="P12" s="132">
        <v>89.3</v>
      </c>
    </row>
    <row r="13" spans="1:16" ht="13.5">
      <c r="A13">
        <v>13</v>
      </c>
      <c r="C13" s="138" t="s">
        <v>126</v>
      </c>
      <c r="D13" s="139">
        <v>38</v>
      </c>
      <c r="E13" s="122">
        <v>0.951</v>
      </c>
      <c r="F13" s="143">
        <v>-0.049000000000000044</v>
      </c>
      <c r="G13" s="140">
        <v>1.0795454545454544</v>
      </c>
      <c r="H13" s="143">
        <v>0.07954545454545436</v>
      </c>
      <c r="J13">
        <v>8</v>
      </c>
      <c r="L13" s="138" t="s">
        <v>69</v>
      </c>
      <c r="M13" s="139">
        <v>4.678555555555537</v>
      </c>
      <c r="N13" s="139">
        <v>319.8</v>
      </c>
      <c r="O13" s="132">
        <v>161.8</v>
      </c>
      <c r="P13" s="132">
        <v>169.7</v>
      </c>
    </row>
    <row r="14" spans="1:16" ht="13.5">
      <c r="A14">
        <v>20</v>
      </c>
      <c r="C14" s="138" t="s">
        <v>133</v>
      </c>
      <c r="D14" s="139">
        <v>86.1</v>
      </c>
      <c r="E14" s="122">
        <v>0.981</v>
      </c>
      <c r="F14" s="143">
        <v>-0.019000000000000017</v>
      </c>
      <c r="G14" s="140">
        <v>1.05</v>
      </c>
      <c r="H14" s="143">
        <v>0.04999999999999982</v>
      </c>
      <c r="J14">
        <v>9</v>
      </c>
      <c r="L14" s="138" t="s">
        <v>70</v>
      </c>
      <c r="M14" s="139">
        <v>3.4766666666666652</v>
      </c>
      <c r="N14" s="139">
        <v>447</v>
      </c>
      <c r="O14" s="132">
        <v>86.3</v>
      </c>
      <c r="P14" s="132">
        <v>90.5</v>
      </c>
    </row>
    <row r="15" spans="1:16" ht="13.5">
      <c r="A15">
        <v>8</v>
      </c>
      <c r="C15" s="138" t="s">
        <v>69</v>
      </c>
      <c r="D15" s="139">
        <v>169.7</v>
      </c>
      <c r="E15" s="122">
        <v>1.285</v>
      </c>
      <c r="F15" s="143">
        <v>0.285</v>
      </c>
      <c r="G15" s="140">
        <v>1.048825710754017</v>
      </c>
      <c r="H15" s="143">
        <v>0.04882571075401709</v>
      </c>
      <c r="J15">
        <v>20</v>
      </c>
      <c r="L15" s="138" t="s">
        <v>133</v>
      </c>
      <c r="M15" s="139">
        <v>0.5922222222222208</v>
      </c>
      <c r="N15" s="139">
        <v>78</v>
      </c>
      <c r="O15" s="132">
        <v>82</v>
      </c>
      <c r="P15" s="132">
        <v>86.1</v>
      </c>
    </row>
    <row r="16" spans="1:16" ht="13.5">
      <c r="A16">
        <v>9</v>
      </c>
      <c r="C16" s="138" t="s">
        <v>70</v>
      </c>
      <c r="D16" s="139">
        <v>90.5</v>
      </c>
      <c r="E16" s="122">
        <v>0.99</v>
      </c>
      <c r="F16" s="143">
        <v>-0.01</v>
      </c>
      <c r="G16" s="140">
        <v>1.0486674391657012</v>
      </c>
      <c r="H16" s="143">
        <v>0.048667439165701154</v>
      </c>
      <c r="J16">
        <v>13</v>
      </c>
      <c r="L16" s="126" t="s">
        <v>126</v>
      </c>
      <c r="M16" s="139">
        <v>0.5579259259259248</v>
      </c>
      <c r="N16" s="139">
        <v>107.6</v>
      </c>
      <c r="O16" s="132">
        <v>35.2</v>
      </c>
      <c r="P16" s="132">
        <v>38</v>
      </c>
    </row>
    <row r="17" spans="1:16" ht="13.5">
      <c r="A17">
        <v>7</v>
      </c>
      <c r="C17" s="138" t="s">
        <v>123</v>
      </c>
      <c r="D17" s="139">
        <v>255.3</v>
      </c>
      <c r="E17" s="122">
        <v>1.084</v>
      </c>
      <c r="F17" s="143">
        <v>0.08400000000000007</v>
      </c>
      <c r="G17" s="140">
        <v>1.046740467404674</v>
      </c>
      <c r="H17" s="143">
        <v>0.04674046740467408</v>
      </c>
      <c r="J17">
        <v>17</v>
      </c>
      <c r="L17" s="138" t="s">
        <v>130</v>
      </c>
      <c r="M17" s="139">
        <v>0.4708888888888887</v>
      </c>
      <c r="N17" s="139">
        <v>48.9</v>
      </c>
      <c r="O17" s="132">
        <v>47.3</v>
      </c>
      <c r="P17" s="132">
        <v>52.5</v>
      </c>
    </row>
    <row r="18" spans="1:16" ht="13.5">
      <c r="A18">
        <v>19</v>
      </c>
      <c r="C18" s="126" t="s">
        <v>132</v>
      </c>
      <c r="D18" s="139">
        <v>54</v>
      </c>
      <c r="E18" s="122">
        <v>1.094</v>
      </c>
      <c r="F18" s="143">
        <v>0.09400000000000008</v>
      </c>
      <c r="G18" s="140">
        <v>1.0207939508506616</v>
      </c>
      <c r="H18" s="143">
        <v>0.020793950850661602</v>
      </c>
      <c r="J18">
        <v>10</v>
      </c>
      <c r="L18" s="138" t="s">
        <v>124</v>
      </c>
      <c r="M18" s="139">
        <v>0.17337037037037267</v>
      </c>
      <c r="N18" s="139">
        <v>468.1</v>
      </c>
      <c r="O18" s="132">
        <v>76.6</v>
      </c>
      <c r="P18" s="132">
        <v>76.8</v>
      </c>
    </row>
    <row r="19" spans="1:16" ht="13.5">
      <c r="A19">
        <v>10</v>
      </c>
      <c r="C19" s="138" t="s">
        <v>124</v>
      </c>
      <c r="D19" s="139">
        <v>76.8</v>
      </c>
      <c r="E19" s="122">
        <v>0.987</v>
      </c>
      <c r="F19" s="143">
        <v>-0.013000000000000012</v>
      </c>
      <c r="G19" s="140">
        <v>1.0026109660574414</v>
      </c>
      <c r="H19" s="143">
        <v>0.0026109660574413773</v>
      </c>
      <c r="J19">
        <v>19</v>
      </c>
      <c r="L19" s="138" t="s">
        <v>132</v>
      </c>
      <c r="M19" s="139">
        <v>0.0979814814814815</v>
      </c>
      <c r="N19" s="139">
        <v>48.1</v>
      </c>
      <c r="O19" s="132">
        <v>52.9</v>
      </c>
      <c r="P19" s="132">
        <v>54</v>
      </c>
    </row>
    <row r="20" spans="1:16" ht="13.5">
      <c r="A20">
        <v>16</v>
      </c>
      <c r="C20" s="126" t="s">
        <v>129</v>
      </c>
      <c r="D20" s="139">
        <v>89</v>
      </c>
      <c r="E20" s="122">
        <v>0.936</v>
      </c>
      <c r="F20" s="143">
        <v>-0.06399999999999995</v>
      </c>
      <c r="G20" s="140">
        <v>0.994413407821229</v>
      </c>
      <c r="H20" s="143">
        <v>-0.005586592178770999</v>
      </c>
      <c r="J20">
        <v>16</v>
      </c>
      <c r="L20" s="138" t="s">
        <v>129</v>
      </c>
      <c r="M20" s="139">
        <v>-0.08861111111111102</v>
      </c>
      <c r="N20" s="139">
        <v>95.7</v>
      </c>
      <c r="O20" s="132">
        <v>89.5</v>
      </c>
      <c r="P20" s="132">
        <v>89</v>
      </c>
    </row>
    <row r="21" spans="1:16" ht="13.5">
      <c r="A21">
        <v>11</v>
      </c>
      <c r="C21" s="138" t="s">
        <v>125</v>
      </c>
      <c r="D21" s="139">
        <v>123.4</v>
      </c>
      <c r="E21" s="122">
        <v>1.021</v>
      </c>
      <c r="F21" s="143">
        <v>0.020999999999999908</v>
      </c>
      <c r="G21" s="140">
        <v>0.966327329678935</v>
      </c>
      <c r="H21" s="143">
        <v>-0.033672670321065024</v>
      </c>
      <c r="J21">
        <v>5</v>
      </c>
      <c r="L21" s="126" t="s">
        <v>121</v>
      </c>
      <c r="M21" s="139">
        <v>-1.300185185185184</v>
      </c>
      <c r="N21" s="139">
        <v>200.6</v>
      </c>
      <c r="O21" s="132">
        <v>100.7</v>
      </c>
      <c r="P21" s="132">
        <v>97.2</v>
      </c>
    </row>
    <row r="22" spans="1:16" ht="13.5">
      <c r="A22">
        <v>5</v>
      </c>
      <c r="C22" s="126" t="s">
        <v>121</v>
      </c>
      <c r="D22" s="139">
        <v>97.2</v>
      </c>
      <c r="E22" s="122">
        <v>0.996</v>
      </c>
      <c r="F22" s="143">
        <v>-0.0040000000000000036</v>
      </c>
      <c r="G22" s="140">
        <v>0.9652432969215492</v>
      </c>
      <c r="H22" s="143">
        <v>-0.0347567030784508</v>
      </c>
      <c r="J22">
        <v>14</v>
      </c>
      <c r="L22" s="138" t="s">
        <v>127</v>
      </c>
      <c r="M22" s="139">
        <v>-1.3314074074074052</v>
      </c>
      <c r="N22" s="139">
        <v>94.6</v>
      </c>
      <c r="O22" s="132">
        <v>86.8</v>
      </c>
      <c r="P22" s="132">
        <v>79.2</v>
      </c>
    </row>
    <row r="23" spans="1:16" ht="13.5">
      <c r="A23">
        <v>18</v>
      </c>
      <c r="C23" s="138" t="s">
        <v>131</v>
      </c>
      <c r="D23" s="139">
        <v>150.8</v>
      </c>
      <c r="E23" s="122">
        <v>0.981</v>
      </c>
      <c r="F23" s="143">
        <v>-0.019000000000000017</v>
      </c>
      <c r="G23" s="140">
        <v>0.9605095541401275</v>
      </c>
      <c r="H23" s="143">
        <v>-0.03949044585987249</v>
      </c>
      <c r="J23">
        <v>18</v>
      </c>
      <c r="L23" s="138" t="s">
        <v>131</v>
      </c>
      <c r="M23" s="139">
        <v>-2.1998518518518453</v>
      </c>
      <c r="N23" s="139">
        <v>191.6</v>
      </c>
      <c r="O23" s="132">
        <v>157</v>
      </c>
      <c r="P23" s="132">
        <v>150.8</v>
      </c>
    </row>
    <row r="24" spans="1:16" ht="13.5">
      <c r="A24">
        <v>3</v>
      </c>
      <c r="C24" s="138" t="s">
        <v>23</v>
      </c>
      <c r="D24" s="139">
        <v>123.8</v>
      </c>
      <c r="E24" s="122">
        <v>1.013</v>
      </c>
      <c r="F24" s="143">
        <v>0.0129999999999999</v>
      </c>
      <c r="G24" s="140">
        <v>0.9393019726858876</v>
      </c>
      <c r="H24" s="143">
        <v>-0.060698027314112446</v>
      </c>
      <c r="J24">
        <v>11</v>
      </c>
      <c r="L24" s="138" t="s">
        <v>125</v>
      </c>
      <c r="M24" s="139">
        <v>-8.874722222222207</v>
      </c>
      <c r="N24" s="139">
        <v>1114.5</v>
      </c>
      <c r="O24" s="132">
        <v>127.7</v>
      </c>
      <c r="P24" s="132">
        <v>123.4</v>
      </c>
    </row>
    <row r="25" spans="1:16" ht="13.5">
      <c r="A25">
        <v>14</v>
      </c>
      <c r="C25" s="138" t="s">
        <v>127</v>
      </c>
      <c r="D25" s="139">
        <v>79.2</v>
      </c>
      <c r="E25" s="122">
        <v>0.726</v>
      </c>
      <c r="F25" s="143">
        <v>-0.274</v>
      </c>
      <c r="G25" s="140">
        <v>0.9124423963133641</v>
      </c>
      <c r="H25" s="143">
        <v>-0.0875576036866359</v>
      </c>
      <c r="J25">
        <v>3</v>
      </c>
      <c r="L25" s="138" t="s">
        <v>23</v>
      </c>
      <c r="M25" s="139">
        <v>-13.696296296296305</v>
      </c>
      <c r="N25" s="139">
        <v>924.5</v>
      </c>
      <c r="O25" s="132">
        <v>131.8</v>
      </c>
      <c r="P25" s="132">
        <v>123.8</v>
      </c>
    </row>
    <row r="26" ht="13.5">
      <c r="M26" s="29"/>
    </row>
    <row r="27" spans="3:12" ht="13.5">
      <c r="C27" t="s">
        <v>199</v>
      </c>
      <c r="L27" t="s">
        <v>199</v>
      </c>
    </row>
    <row r="29" spans="4:13" ht="13.5">
      <c r="D29" t="s">
        <v>7</v>
      </c>
      <c r="M29" t="s">
        <v>7</v>
      </c>
    </row>
    <row r="30" spans="1:16" ht="13.5">
      <c r="A30" t="s">
        <v>77</v>
      </c>
      <c r="C30" s="1" t="s">
        <v>94</v>
      </c>
      <c r="D30" s="1" t="s">
        <v>73</v>
      </c>
      <c r="E30" s="203" t="s">
        <v>75</v>
      </c>
      <c r="F30" s="203"/>
      <c r="G30" s="203" t="s">
        <v>42</v>
      </c>
      <c r="H30" s="203"/>
      <c r="J30" t="s">
        <v>77</v>
      </c>
      <c r="L30" s="1" t="s">
        <v>94</v>
      </c>
      <c r="M30" s="1" t="s">
        <v>79</v>
      </c>
      <c r="N30" s="1" t="s">
        <v>81</v>
      </c>
      <c r="O30" s="1" t="s">
        <v>83</v>
      </c>
      <c r="P30" s="1" t="s">
        <v>85</v>
      </c>
    </row>
    <row r="31" spans="1:16" ht="13.5">
      <c r="A31">
        <v>1</v>
      </c>
      <c r="C31" s="1" t="s">
        <v>95</v>
      </c>
      <c r="D31" s="29">
        <f aca="true" t="shared" si="0" ref="D31:D50">P31</f>
        <v>150.3</v>
      </c>
      <c r="E31" s="120">
        <v>1.044</v>
      </c>
      <c r="F31" s="142">
        <f>E31-1</f>
        <v>0.04400000000000004</v>
      </c>
      <c r="G31" s="30">
        <f>P31/O31</f>
        <v>1.0372670807453417</v>
      </c>
      <c r="H31" s="142">
        <f>G31-1</f>
        <v>0.037267080745341685</v>
      </c>
      <c r="J31">
        <v>1</v>
      </c>
      <c r="L31" s="1" t="s">
        <v>95</v>
      </c>
      <c r="N31" s="29">
        <v>10000</v>
      </c>
      <c r="O31" s="177">
        <v>144.9</v>
      </c>
      <c r="P31" s="177">
        <v>150.3</v>
      </c>
    </row>
    <row r="32" spans="1:16" ht="13.5">
      <c r="A32">
        <v>2</v>
      </c>
      <c r="D32" s="29"/>
      <c r="E32" s="120"/>
      <c r="F32" s="142"/>
      <c r="G32" s="30"/>
      <c r="H32" s="142"/>
      <c r="J32">
        <v>2</v>
      </c>
      <c r="N32" s="29"/>
      <c r="O32" s="117"/>
      <c r="P32" s="117"/>
    </row>
    <row r="33" spans="1:16" ht="13.5">
      <c r="A33">
        <v>3</v>
      </c>
      <c r="C33" s="114" t="s">
        <v>23</v>
      </c>
      <c r="D33" s="29">
        <f t="shared" si="0"/>
        <v>123.8</v>
      </c>
      <c r="E33" s="120">
        <v>1.013</v>
      </c>
      <c r="F33" s="142">
        <f aca="true" t="shared" si="1" ref="F33:F50">E33-1</f>
        <v>0.0129999999999999</v>
      </c>
      <c r="G33" s="30">
        <f aca="true" t="shared" si="2" ref="G33:G50">P33/O33</f>
        <v>0.9393019726858876</v>
      </c>
      <c r="H33" s="142">
        <f aca="true" t="shared" si="3" ref="H33:H50">G33-1</f>
        <v>-0.060698027314112446</v>
      </c>
      <c r="J33">
        <v>3</v>
      </c>
      <c r="L33" s="114" t="s">
        <v>23</v>
      </c>
      <c r="M33" s="29">
        <f>(P33-O33)*N33/($P$31-$O$31)/(100)</f>
        <v>-13.696296296296305</v>
      </c>
      <c r="N33" s="29">
        <v>924.5</v>
      </c>
      <c r="O33" s="177">
        <v>131.8</v>
      </c>
      <c r="P33" s="177">
        <v>123.8</v>
      </c>
    </row>
    <row r="34" spans="1:16" ht="13.5">
      <c r="A34">
        <v>4</v>
      </c>
      <c r="C34" s="114" t="s">
        <v>120</v>
      </c>
      <c r="D34" s="29">
        <f t="shared" si="0"/>
        <v>100.4</v>
      </c>
      <c r="E34" s="120">
        <v>0.898</v>
      </c>
      <c r="F34" s="142">
        <f t="shared" si="1"/>
        <v>-0.10199999999999998</v>
      </c>
      <c r="G34" s="30">
        <f t="shared" si="2"/>
        <v>1.0807319698600646</v>
      </c>
      <c r="H34" s="142">
        <f t="shared" si="3"/>
        <v>0.08073196986006459</v>
      </c>
      <c r="J34">
        <v>4</v>
      </c>
      <c r="L34" s="114" t="s">
        <v>120</v>
      </c>
      <c r="M34" s="29">
        <f aca="true" t="shared" si="4" ref="M34:M50">(P34-O34)*N34/($P$31-$O$31)/(100)</f>
        <v>8.145833333333325</v>
      </c>
      <c r="N34" s="29">
        <v>586.5</v>
      </c>
      <c r="O34" s="177">
        <v>92.9</v>
      </c>
      <c r="P34" s="177">
        <v>100.4</v>
      </c>
    </row>
    <row r="35" spans="1:16" ht="13.5">
      <c r="A35">
        <v>5</v>
      </c>
      <c r="C35" s="114" t="s">
        <v>121</v>
      </c>
      <c r="D35" s="29">
        <f t="shared" si="0"/>
        <v>97.2</v>
      </c>
      <c r="E35" s="120">
        <v>0.996</v>
      </c>
      <c r="F35" s="142">
        <f t="shared" si="1"/>
        <v>-0.0040000000000000036</v>
      </c>
      <c r="G35" s="30">
        <f t="shared" si="2"/>
        <v>0.9652432969215492</v>
      </c>
      <c r="H35" s="142">
        <f t="shared" si="3"/>
        <v>-0.0347567030784508</v>
      </c>
      <c r="J35">
        <v>5</v>
      </c>
      <c r="L35" s="114" t="s">
        <v>121</v>
      </c>
      <c r="M35" s="29">
        <f t="shared" si="4"/>
        <v>-1.300185185185184</v>
      </c>
      <c r="N35" s="29">
        <v>200.6</v>
      </c>
      <c r="O35" s="177">
        <v>100.7</v>
      </c>
      <c r="P35" s="177">
        <v>97.2</v>
      </c>
    </row>
    <row r="36" spans="1:16" ht="13.5">
      <c r="A36">
        <v>6</v>
      </c>
      <c r="C36" s="114" t="s">
        <v>122</v>
      </c>
      <c r="D36" s="29">
        <f t="shared" si="0"/>
        <v>89.3</v>
      </c>
      <c r="E36" s="120">
        <v>0.821</v>
      </c>
      <c r="F36" s="142">
        <f t="shared" si="1"/>
        <v>-0.17900000000000005</v>
      </c>
      <c r="G36" s="30">
        <f t="shared" si="2"/>
        <v>1.2351313969571232</v>
      </c>
      <c r="H36" s="142">
        <f t="shared" si="3"/>
        <v>0.23513139695712315</v>
      </c>
      <c r="J36">
        <v>6</v>
      </c>
      <c r="L36" s="114" t="s">
        <v>122</v>
      </c>
      <c r="M36" s="29">
        <f t="shared" si="4"/>
        <v>7.2312962962962875</v>
      </c>
      <c r="N36" s="29">
        <v>229.7</v>
      </c>
      <c r="O36" s="177">
        <v>72.3</v>
      </c>
      <c r="P36" s="177">
        <v>89.3</v>
      </c>
    </row>
    <row r="37" spans="1:16" ht="13.5">
      <c r="A37">
        <v>7</v>
      </c>
      <c r="C37" s="114" t="s">
        <v>123</v>
      </c>
      <c r="D37" s="29">
        <f t="shared" si="0"/>
        <v>255.3</v>
      </c>
      <c r="E37" s="120">
        <v>1.084</v>
      </c>
      <c r="F37" s="142">
        <f t="shared" si="1"/>
        <v>0.08400000000000007</v>
      </c>
      <c r="G37" s="30">
        <f t="shared" si="2"/>
        <v>1.046740467404674</v>
      </c>
      <c r="H37" s="142">
        <f t="shared" si="3"/>
        <v>0.04674046740467408</v>
      </c>
      <c r="J37">
        <v>7</v>
      </c>
      <c r="L37" s="114" t="s">
        <v>123</v>
      </c>
      <c r="M37" s="29">
        <f t="shared" si="4"/>
        <v>65.83499999999997</v>
      </c>
      <c r="N37" s="29">
        <v>3118.5</v>
      </c>
      <c r="O37" s="177">
        <v>243.9</v>
      </c>
      <c r="P37" s="177">
        <v>255.3</v>
      </c>
    </row>
    <row r="38" spans="1:16" ht="13.5">
      <c r="A38">
        <v>8</v>
      </c>
      <c r="C38" s="114" t="s">
        <v>69</v>
      </c>
      <c r="D38" s="29">
        <f t="shared" si="0"/>
        <v>169.7</v>
      </c>
      <c r="E38" s="120">
        <v>1.285</v>
      </c>
      <c r="F38" s="142">
        <f t="shared" si="1"/>
        <v>0.2849999999999999</v>
      </c>
      <c r="G38" s="30">
        <f t="shared" si="2"/>
        <v>1.048825710754017</v>
      </c>
      <c r="H38" s="142">
        <f t="shared" si="3"/>
        <v>0.04882571075401709</v>
      </c>
      <c r="J38">
        <v>8</v>
      </c>
      <c r="L38" s="114" t="s">
        <v>69</v>
      </c>
      <c r="M38" s="29">
        <f t="shared" si="4"/>
        <v>4.678555555555537</v>
      </c>
      <c r="N38" s="29">
        <v>319.8</v>
      </c>
      <c r="O38" s="177">
        <v>161.8</v>
      </c>
      <c r="P38" s="177">
        <v>169.7</v>
      </c>
    </row>
    <row r="39" spans="1:16" ht="13.5">
      <c r="A39">
        <v>9</v>
      </c>
      <c r="C39" s="114" t="s">
        <v>70</v>
      </c>
      <c r="D39" s="29">
        <f t="shared" si="0"/>
        <v>90.5</v>
      </c>
      <c r="E39" s="120">
        <v>0.99</v>
      </c>
      <c r="F39" s="142">
        <f t="shared" si="1"/>
        <v>-0.010000000000000009</v>
      </c>
      <c r="G39" s="30">
        <f t="shared" si="2"/>
        <v>1.0486674391657012</v>
      </c>
      <c r="H39" s="142">
        <f t="shared" si="3"/>
        <v>0.048667439165701154</v>
      </c>
      <c r="J39">
        <v>9</v>
      </c>
      <c r="L39" s="114" t="s">
        <v>70</v>
      </c>
      <c r="M39" s="29">
        <f t="shared" si="4"/>
        <v>3.4766666666666652</v>
      </c>
      <c r="N39" s="29">
        <v>447</v>
      </c>
      <c r="O39" s="177">
        <v>86.3</v>
      </c>
      <c r="P39" s="177">
        <v>90.5</v>
      </c>
    </row>
    <row r="40" spans="1:16" ht="13.5">
      <c r="A40">
        <v>10</v>
      </c>
      <c r="C40" s="114" t="s">
        <v>124</v>
      </c>
      <c r="D40" s="29">
        <f t="shared" si="0"/>
        <v>76.8</v>
      </c>
      <c r="E40" s="120">
        <v>0.987</v>
      </c>
      <c r="F40" s="142">
        <f t="shared" si="1"/>
        <v>-0.013000000000000012</v>
      </c>
      <c r="G40" s="30">
        <f t="shared" si="2"/>
        <v>1.0026109660574414</v>
      </c>
      <c r="H40" s="142">
        <f t="shared" si="3"/>
        <v>0.0026109660574413773</v>
      </c>
      <c r="J40">
        <v>10</v>
      </c>
      <c r="L40" s="114" t="s">
        <v>124</v>
      </c>
      <c r="M40" s="29">
        <f t="shared" si="4"/>
        <v>0.17337037037037267</v>
      </c>
      <c r="N40" s="29">
        <v>468.1</v>
      </c>
      <c r="O40" s="177">
        <v>76.6</v>
      </c>
      <c r="P40" s="177">
        <v>76.8</v>
      </c>
    </row>
    <row r="41" spans="1:16" ht="13.5">
      <c r="A41">
        <v>11</v>
      </c>
      <c r="C41" s="114" t="s">
        <v>125</v>
      </c>
      <c r="D41" s="29">
        <f t="shared" si="0"/>
        <v>123.4</v>
      </c>
      <c r="E41" s="120">
        <v>1.021</v>
      </c>
      <c r="F41" s="142">
        <f t="shared" si="1"/>
        <v>0.020999999999999908</v>
      </c>
      <c r="G41" s="30">
        <f t="shared" si="2"/>
        <v>0.966327329678935</v>
      </c>
      <c r="H41" s="142">
        <f t="shared" si="3"/>
        <v>-0.033672670321065024</v>
      </c>
      <c r="J41">
        <v>11</v>
      </c>
      <c r="L41" s="114" t="s">
        <v>125</v>
      </c>
      <c r="M41" s="29">
        <f t="shared" si="4"/>
        <v>-8.874722222222207</v>
      </c>
      <c r="N41" s="29">
        <v>1114.5</v>
      </c>
      <c r="O41" s="177">
        <v>127.7</v>
      </c>
      <c r="P41" s="177">
        <v>123.4</v>
      </c>
    </row>
    <row r="42" spans="1:16" ht="13.5">
      <c r="A42">
        <v>12</v>
      </c>
      <c r="C42" s="114" t="s">
        <v>71</v>
      </c>
      <c r="D42" s="29">
        <f t="shared" si="0"/>
        <v>110.2</v>
      </c>
      <c r="E42" s="120">
        <v>0.924</v>
      </c>
      <c r="F42" s="142">
        <f t="shared" si="1"/>
        <v>-0.07599999999999996</v>
      </c>
      <c r="G42" s="30">
        <f t="shared" si="2"/>
        <v>1.1176470588235294</v>
      </c>
      <c r="H42" s="142">
        <f t="shared" si="3"/>
        <v>0.11764705882352944</v>
      </c>
      <c r="J42">
        <v>12</v>
      </c>
      <c r="L42" s="114" t="s">
        <v>71</v>
      </c>
      <c r="M42" s="29">
        <f t="shared" si="4"/>
        <v>15.986518518518515</v>
      </c>
      <c r="N42" s="29">
        <v>744.2</v>
      </c>
      <c r="O42" s="177">
        <v>98.6</v>
      </c>
      <c r="P42" s="177">
        <v>110.2</v>
      </c>
    </row>
    <row r="43" spans="1:16" ht="13.5">
      <c r="A43">
        <v>13</v>
      </c>
      <c r="C43" s="114" t="s">
        <v>126</v>
      </c>
      <c r="D43" s="29">
        <f t="shared" si="0"/>
        <v>38</v>
      </c>
      <c r="E43" s="120">
        <v>0.951</v>
      </c>
      <c r="F43" s="142">
        <f t="shared" si="1"/>
        <v>-0.049000000000000044</v>
      </c>
      <c r="G43" s="30">
        <f t="shared" si="2"/>
        <v>1.0795454545454544</v>
      </c>
      <c r="H43" s="142">
        <f t="shared" si="3"/>
        <v>0.07954545454545436</v>
      </c>
      <c r="J43">
        <v>13</v>
      </c>
      <c r="L43" s="114" t="s">
        <v>126</v>
      </c>
      <c r="M43" s="29">
        <f t="shared" si="4"/>
        <v>0.5579259259259248</v>
      </c>
      <c r="N43" s="29">
        <v>107.6</v>
      </c>
      <c r="O43" s="177">
        <v>35.2</v>
      </c>
      <c r="P43" s="177">
        <v>38</v>
      </c>
    </row>
    <row r="44" spans="1:16" ht="13.5">
      <c r="A44">
        <v>14</v>
      </c>
      <c r="C44" s="114" t="s">
        <v>127</v>
      </c>
      <c r="D44" s="29">
        <f t="shared" si="0"/>
        <v>79.2</v>
      </c>
      <c r="E44" s="120">
        <v>0.726</v>
      </c>
      <c r="F44" s="142">
        <f t="shared" si="1"/>
        <v>-0.274</v>
      </c>
      <c r="G44" s="30">
        <f t="shared" si="2"/>
        <v>0.9124423963133641</v>
      </c>
      <c r="H44" s="142">
        <f t="shared" si="3"/>
        <v>-0.0875576036866359</v>
      </c>
      <c r="J44">
        <v>14</v>
      </c>
      <c r="L44" s="114" t="s">
        <v>127</v>
      </c>
      <c r="M44" s="29">
        <f t="shared" si="4"/>
        <v>-1.3314074074074052</v>
      </c>
      <c r="N44" s="29">
        <v>94.6</v>
      </c>
      <c r="O44" s="177">
        <v>86.8</v>
      </c>
      <c r="P44" s="177">
        <v>79.2</v>
      </c>
    </row>
    <row r="45" spans="1:16" ht="13.5">
      <c r="A45">
        <v>15</v>
      </c>
      <c r="C45" s="114" t="s">
        <v>128</v>
      </c>
      <c r="D45" s="29">
        <f t="shared" si="0"/>
        <v>70.1</v>
      </c>
      <c r="E45" s="120">
        <v>1.171</v>
      </c>
      <c r="F45" s="142">
        <f t="shared" si="1"/>
        <v>0.17100000000000004</v>
      </c>
      <c r="G45" s="30">
        <f t="shared" si="2"/>
        <v>1.2407079646017698</v>
      </c>
      <c r="H45" s="142">
        <f t="shared" si="3"/>
        <v>0.2407079646017698</v>
      </c>
      <c r="J45">
        <v>15</v>
      </c>
      <c r="L45" s="114" t="s">
        <v>128</v>
      </c>
      <c r="M45" s="29">
        <f t="shared" si="4"/>
        <v>29.77140740740736</v>
      </c>
      <c r="N45" s="29">
        <v>1182.1</v>
      </c>
      <c r="O45" s="177">
        <v>56.5</v>
      </c>
      <c r="P45" s="177">
        <v>70.1</v>
      </c>
    </row>
    <row r="46" spans="1:16" ht="13.5" customHeight="1">
      <c r="A46">
        <v>16</v>
      </c>
      <c r="C46" s="116" t="s">
        <v>129</v>
      </c>
      <c r="D46" s="29">
        <f t="shared" si="0"/>
        <v>89</v>
      </c>
      <c r="E46" s="120">
        <v>0.936</v>
      </c>
      <c r="F46" s="142">
        <f t="shared" si="1"/>
        <v>-0.06399999999999995</v>
      </c>
      <c r="G46" s="30">
        <f t="shared" si="2"/>
        <v>0.994413407821229</v>
      </c>
      <c r="H46" s="142">
        <f t="shared" si="3"/>
        <v>-0.005586592178770999</v>
      </c>
      <c r="J46">
        <v>16</v>
      </c>
      <c r="L46" s="116" t="s">
        <v>129</v>
      </c>
      <c r="M46" s="29">
        <f t="shared" si="4"/>
        <v>-0.08861111111111102</v>
      </c>
      <c r="N46" s="29">
        <v>95.7</v>
      </c>
      <c r="O46" s="177">
        <v>89.5</v>
      </c>
      <c r="P46" s="177">
        <v>89</v>
      </c>
    </row>
    <row r="47" spans="1:16" ht="13.5">
      <c r="A47">
        <v>17</v>
      </c>
      <c r="C47" s="116" t="s">
        <v>130</v>
      </c>
      <c r="D47" s="29">
        <f t="shared" si="0"/>
        <v>52.5</v>
      </c>
      <c r="E47" s="120">
        <v>0.872</v>
      </c>
      <c r="F47" s="142">
        <f t="shared" si="1"/>
        <v>-0.128</v>
      </c>
      <c r="G47" s="30">
        <f t="shared" si="2"/>
        <v>1.1099365750528543</v>
      </c>
      <c r="H47" s="142">
        <f t="shared" si="3"/>
        <v>0.10993657505285426</v>
      </c>
      <c r="J47">
        <v>17</v>
      </c>
      <c r="L47" s="116" t="s">
        <v>130</v>
      </c>
      <c r="M47" s="29">
        <f t="shared" si="4"/>
        <v>0.4708888888888887</v>
      </c>
      <c r="N47" s="29">
        <v>48.9</v>
      </c>
      <c r="O47" s="177">
        <v>47.3</v>
      </c>
      <c r="P47" s="177">
        <v>52.5</v>
      </c>
    </row>
    <row r="48" spans="1:16" ht="13.5">
      <c r="A48">
        <v>18</v>
      </c>
      <c r="C48" s="116" t="s">
        <v>131</v>
      </c>
      <c r="D48" s="29">
        <f t="shared" si="0"/>
        <v>150.8</v>
      </c>
      <c r="E48" s="120">
        <v>0.981</v>
      </c>
      <c r="F48" s="142">
        <f t="shared" si="1"/>
        <v>-0.019000000000000017</v>
      </c>
      <c r="G48" s="30">
        <f t="shared" si="2"/>
        <v>0.9605095541401275</v>
      </c>
      <c r="H48" s="142">
        <f t="shared" si="3"/>
        <v>-0.03949044585987249</v>
      </c>
      <c r="J48">
        <v>18</v>
      </c>
      <c r="L48" s="116" t="s">
        <v>131</v>
      </c>
      <c r="M48" s="29">
        <f t="shared" si="4"/>
        <v>-2.1998518518518453</v>
      </c>
      <c r="N48" s="29">
        <v>191.6</v>
      </c>
      <c r="O48" s="177">
        <v>157</v>
      </c>
      <c r="P48" s="177">
        <v>150.8</v>
      </c>
    </row>
    <row r="49" spans="1:16" ht="13.5">
      <c r="A49">
        <v>19</v>
      </c>
      <c r="C49" s="116" t="s">
        <v>132</v>
      </c>
      <c r="D49" s="29">
        <f t="shared" si="0"/>
        <v>54</v>
      </c>
      <c r="E49" s="120">
        <v>1.094</v>
      </c>
      <c r="F49" s="142">
        <f t="shared" si="1"/>
        <v>0.09400000000000008</v>
      </c>
      <c r="G49" s="30">
        <f t="shared" si="2"/>
        <v>1.0207939508506616</v>
      </c>
      <c r="H49" s="142">
        <f t="shared" si="3"/>
        <v>0.020793950850661602</v>
      </c>
      <c r="J49">
        <v>19</v>
      </c>
      <c r="L49" s="116" t="s">
        <v>132</v>
      </c>
      <c r="M49" s="29">
        <f t="shared" si="4"/>
        <v>0.0979814814814815</v>
      </c>
      <c r="N49" s="29">
        <v>48.1</v>
      </c>
      <c r="O49" s="177">
        <v>52.9</v>
      </c>
      <c r="P49" s="177">
        <v>54</v>
      </c>
    </row>
    <row r="50" spans="1:16" ht="13.5">
      <c r="A50">
        <v>20</v>
      </c>
      <c r="C50" s="114" t="s">
        <v>133</v>
      </c>
      <c r="D50" s="29">
        <f t="shared" si="0"/>
        <v>86.1</v>
      </c>
      <c r="E50" s="120">
        <v>0.981</v>
      </c>
      <c r="F50" s="142">
        <f t="shared" si="1"/>
        <v>-0.019000000000000017</v>
      </c>
      <c r="G50" s="30">
        <f t="shared" si="2"/>
        <v>1.0499999999999998</v>
      </c>
      <c r="H50" s="142">
        <f t="shared" si="3"/>
        <v>0.04999999999999982</v>
      </c>
      <c r="J50">
        <v>20</v>
      </c>
      <c r="L50" s="114" t="s">
        <v>133</v>
      </c>
      <c r="M50" s="29">
        <f t="shared" si="4"/>
        <v>0.5922222222222208</v>
      </c>
      <c r="N50" s="29">
        <v>78</v>
      </c>
      <c r="O50" s="177">
        <v>82</v>
      </c>
      <c r="P50" s="177">
        <v>86.1</v>
      </c>
    </row>
    <row r="51" spans="13:14" ht="13.5">
      <c r="M51" s="29"/>
      <c r="N51" s="29"/>
    </row>
  </sheetData>
  <mergeCells count="6">
    <mergeCell ref="E30:F30"/>
    <mergeCell ref="G30:H30"/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2008-02-22T04:20:21Z</cp:lastPrinted>
  <dcterms:created xsi:type="dcterms:W3CDTF">1999-02-25T23:39:19Z</dcterms:created>
  <dcterms:modified xsi:type="dcterms:W3CDTF">2008-02-22T05:10:52Z</dcterms:modified>
  <cp:category/>
  <cp:version/>
  <cp:contentType/>
  <cp:contentStatus/>
</cp:coreProperties>
</file>