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3" sheetId="1" r:id="rId1"/>
  </sheets>
  <definedNames>
    <definedName name="_C">#REF!</definedName>
    <definedName name="\A" localSheetId="0">'3'!#REF!</definedName>
    <definedName name="\A">#REF!</definedName>
    <definedName name="\P" localSheetId="0">'3'!#REF!</definedName>
    <definedName name="\P">#REF!</definedName>
    <definedName name="B">#REF!</definedName>
    <definedName name="KG">#REF!</definedName>
    <definedName name="KJG">#REF!</definedName>
    <definedName name="KKG">#REF!</definedName>
    <definedName name="N">#REF!</definedName>
    <definedName name="_xlnm.Print_Area" localSheetId="0">'3'!$A$3:$J$34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<sst xmlns="http://schemas.openxmlformats.org/spreadsheetml/2006/main" count="48" uniqueCount="43">
  <si>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B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</si>
  <si>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</si>
  <si>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</si>
  <si>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</si>
  <si>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</si>
  <si>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</si>
  <si>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</si>
  <si>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</si>
  <si>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</si>
  <si>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</si>
  <si>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</si>
  <si>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</si>
  <si>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</si>
  <si>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</si>
  <si>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</si>
  <si>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</si>
  <si>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 xml:space="preserve">  ３　将来にわたる財政負担の状況</t>
  </si>
  <si>
    <t>　　　　　（単位：千円）</t>
  </si>
  <si>
    <t xml:space="preserve"> 債務負担行為</t>
  </si>
  <si>
    <t xml:space="preserve">  　 A＋B</t>
  </si>
  <si>
    <t xml:space="preserve"> 標準財政規模</t>
  </si>
  <si>
    <t xml:space="preserve">  区    分</t>
  </si>
  <si>
    <t xml:space="preserve"> 地方債現在高</t>
  </si>
  <si>
    <t xml:space="preserve"> 標準財政規</t>
  </si>
  <si>
    <t xml:space="preserve"> 積立金現在高</t>
  </si>
  <si>
    <t xml:space="preserve"> うち財政調整</t>
  </si>
  <si>
    <t xml:space="preserve"> 現債高倍率</t>
  </si>
  <si>
    <t xml:space="preserve"> 模に対する</t>
  </si>
  <si>
    <t xml:space="preserve"> 基金</t>
  </si>
  <si>
    <t xml:space="preserve">     (M+N)</t>
  </si>
  <si>
    <t>　　       A</t>
  </si>
  <si>
    <t xml:space="preserve"> 倍率</t>
  </si>
  <si>
    <t xml:space="preserve">  県    計</t>
  </si>
  <si>
    <t xml:space="preserve">    市  計</t>
  </si>
  <si>
    <t xml:space="preserve">    町村計</t>
  </si>
  <si>
    <t>\A  入力初期画面作成</t>
  </si>
  <si>
    <t>\P  自動印刷(印刷機の75%縮小で処理すること)</t>
  </si>
  <si>
    <t xml:space="preserve"> による翌年度以降</t>
  </si>
  <si>
    <t xml:space="preserve">支出予定額    </t>
  </si>
  <si>
    <t xml:space="preserve"> 模に対する</t>
  </si>
  <si>
    <t>豊後大野 市</t>
  </si>
  <si>
    <t>由　布　市</t>
  </si>
  <si>
    <t>国　東　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</si>
</sst>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  <numFmt numFmtId="198" formatCode="#,##0.0000"/>
    <numFmt numFmtId="199" formatCode="0.0;&quot;△ &quot;0.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dotted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ck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ck">
        <color indexed="8"/>
      </bottom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3" fontId="0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3" fontId="7" fillId="0" borderId="0" xfId="0" applyFont="1" applyAlignment="1">
      <alignment vertical="center"/>
    </xf>
    <xf numFmtId="3" fontId="0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7" fillId="0" borderId="6" xfId="0" applyFont="1" applyBorder="1" applyAlignment="1">
      <alignment vertical="center" shrinkToFit="1"/>
    </xf>
    <xf numFmtId="3" fontId="7" fillId="0" borderId="7" xfId="0" applyNumberFormat="1" applyFont="1" applyBorder="1" applyAlignment="1" quotePrefix="1">
      <alignment horizontal="left" vertical="center" shrinkToFit="1"/>
    </xf>
    <xf numFmtId="3" fontId="7" fillId="0" borderId="8" xfId="0" applyFont="1" applyBorder="1" applyAlignment="1">
      <alignment vertical="center" shrinkToFit="1"/>
    </xf>
    <xf numFmtId="3" fontId="7" fillId="0" borderId="7" xfId="0" applyNumberFormat="1" applyFont="1" applyBorder="1" applyAlignment="1">
      <alignment vertical="center" shrinkToFit="1"/>
    </xf>
    <xf numFmtId="3" fontId="7" fillId="0" borderId="7" xfId="0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10" xfId="0" applyFont="1" applyBorder="1" applyAlignment="1">
      <alignment vertical="center" shrinkToFit="1"/>
    </xf>
    <xf numFmtId="3" fontId="7" fillId="0" borderId="11" xfId="0" applyFont="1" applyAlignment="1">
      <alignment vertical="center" shrinkToFit="1"/>
    </xf>
    <xf numFmtId="3" fontId="7" fillId="0" borderId="12" xfId="0" applyFont="1" applyAlignment="1">
      <alignment vertical="center" shrinkToFit="1"/>
    </xf>
    <xf numFmtId="3" fontId="7" fillId="0" borderId="0" xfId="0" applyFont="1" applyAlignment="1">
      <alignment vertical="center" shrinkToFit="1"/>
    </xf>
    <xf numFmtId="3" fontId="0" fillId="0" borderId="0" xfId="0" applyFont="1" applyAlignment="1">
      <alignment vertical="center" shrinkToFit="1"/>
    </xf>
    <xf numFmtId="3" fontId="7" fillId="0" borderId="11" xfId="0" applyFont="1" applyBorder="1" applyAlignment="1">
      <alignment vertical="center" shrinkToFit="1"/>
    </xf>
    <xf numFmtId="3" fontId="7" fillId="0" borderId="13" xfId="0" applyFont="1" applyBorder="1" applyAlignment="1">
      <alignment vertical="center" shrinkToFit="1"/>
    </xf>
    <xf numFmtId="3" fontId="7" fillId="0" borderId="0" xfId="0" applyFont="1" applyBorder="1" applyAlignment="1">
      <alignment vertical="center" shrinkToFit="1"/>
    </xf>
    <xf numFmtId="3" fontId="7" fillId="0" borderId="13" xfId="0" applyNumberFormat="1" applyFont="1" applyBorder="1" applyAlignment="1">
      <alignment vertical="center" shrinkToFit="1"/>
    </xf>
    <xf numFmtId="3" fontId="7" fillId="0" borderId="14" xfId="0" applyFont="1" applyBorder="1" applyAlignment="1">
      <alignment vertical="center" shrinkToFit="1"/>
    </xf>
    <xf numFmtId="3" fontId="7" fillId="0" borderId="2" xfId="0" applyNumberFormat="1" applyFont="1" applyBorder="1" applyAlignment="1">
      <alignment vertical="center" shrinkToFit="1"/>
    </xf>
    <xf numFmtId="3" fontId="7" fillId="0" borderId="15" xfId="0" applyFont="1" applyBorder="1" applyAlignment="1">
      <alignment vertical="center" shrinkToFit="1"/>
    </xf>
    <xf numFmtId="3" fontId="7" fillId="0" borderId="16" xfId="0" applyNumberFormat="1" applyFont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3" fontId="7" fillId="0" borderId="12" xfId="0" applyFont="1" applyBorder="1" applyAlignment="1">
      <alignment vertical="center" shrinkToFit="1"/>
    </xf>
    <xf numFmtId="3" fontId="7" fillId="0" borderId="12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 shrinkToFit="1"/>
    </xf>
    <xf numFmtId="3" fontId="7" fillId="0" borderId="17" xfId="0" applyNumberFormat="1" applyFont="1" applyBorder="1" applyAlignment="1">
      <alignment vertical="center" shrinkToFit="1"/>
    </xf>
    <xf numFmtId="3" fontId="7" fillId="0" borderId="16" xfId="0" applyFont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3" fontId="7" fillId="0" borderId="18" xfId="0" applyNumberFormat="1" applyFont="1" applyBorder="1" applyAlignment="1">
      <alignment vertical="center" shrinkToFit="1"/>
    </xf>
    <xf numFmtId="3" fontId="7" fillId="0" borderId="16" xfId="0" applyFont="1" applyBorder="1" applyAlignment="1">
      <alignment vertical="center" shrinkToFit="1"/>
    </xf>
    <xf numFmtId="179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3" fontId="7" fillId="0" borderId="11" xfId="0" applyFont="1" applyAlignment="1">
      <alignment vertical="center"/>
    </xf>
    <xf numFmtId="3" fontId="7" fillId="0" borderId="12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3" fontId="7" fillId="0" borderId="23" xfId="0" applyNumberFormat="1" applyFont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vertical="center"/>
    </xf>
    <xf numFmtId="3" fontId="7" fillId="0" borderId="8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98" fontId="7" fillId="0" borderId="0" xfId="0" applyNumberFormat="1" applyFont="1" applyAlignment="1">
      <alignment vertical="center"/>
    </xf>
    <xf numFmtId="179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3" fontId="10" fillId="0" borderId="0" xfId="0" applyFont="1" applyAlignment="1">
      <alignment vertical="center"/>
    </xf>
    <xf numFmtId="179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2"/>
  <sheetViews>
    <sheetView tabSelected="1" showOutlineSymbols="0" zoomScale="50" zoomScaleNormal="50" zoomScaleSheetLayoutView="75" workbookViewId="0" topLeftCell="A1">
      <selection activeCell="A11" sqref="A11:A28"/>
    </sheetView>
  </sheetViews>
  <sheetFormatPr defaultColWidth="11.75390625" defaultRowHeight="14.25"/>
  <cols>
    <col min="1" max="1" width="15.625" style="2" customWidth="1"/>
    <col min="2" max="2" width="15.75390625" style="2" customWidth="1"/>
    <col min="3" max="3" width="14.00390625" style="2" customWidth="1"/>
    <col min="4" max="4" width="15.75390625" style="2" customWidth="1"/>
    <col min="5" max="5" width="14.00390625" style="2" customWidth="1"/>
    <col min="6" max="6" width="15.625" style="2" customWidth="1"/>
    <col min="7" max="7" width="14.125" style="2" bestFit="1" customWidth="1"/>
    <col min="8" max="8" width="15.625" style="2" customWidth="1"/>
    <col min="9" max="9" width="14.375" style="2" customWidth="1"/>
    <col min="10" max="10" width="14.125" style="2" bestFit="1" customWidth="1"/>
    <col min="11" max="11" width="11.75390625" style="2" customWidth="1"/>
    <col min="12" max="12" width="19.125" style="2" bestFit="1" customWidth="1"/>
    <col min="13" max="13" width="11.75390625" style="2" customWidth="1"/>
    <col min="14" max="14" width="13.625" style="2" customWidth="1"/>
    <col min="15" max="15" width="12.125" style="2" bestFit="1" customWidth="1"/>
    <col min="16" max="16" width="12.625" style="2" bestFit="1" customWidth="1"/>
    <col min="17" max="16384" width="11.75390625" style="2" customWidth="1"/>
  </cols>
  <sheetData>
    <row r="2" spans="3:4" ht="17.25">
      <c r="C2" s="5"/>
      <c r="D2" s="5"/>
    </row>
    <row r="3" spans="1:10" ht="28.5">
      <c r="A3" s="1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5" spans="1:9" ht="19.5" customHeight="1" thickBot="1">
      <c r="A5" s="4"/>
      <c r="I5" s="5" t="s">
        <v>17</v>
      </c>
    </row>
    <row r="6" spans="1:247" s="22" customFormat="1" ht="34.5" customHeight="1" thickTop="1">
      <c r="A6" s="12"/>
      <c r="B6" s="13"/>
      <c r="C6" s="14"/>
      <c r="D6" s="15"/>
      <c r="E6" s="14"/>
      <c r="F6" s="16"/>
      <c r="G6" s="14"/>
      <c r="H6" s="17"/>
      <c r="I6" s="14"/>
      <c r="J6" s="18"/>
      <c r="K6" s="19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</row>
    <row r="7" spans="1:247" s="22" customFormat="1" ht="34.5" customHeight="1">
      <c r="A7" s="23"/>
      <c r="B7" s="24"/>
      <c r="C7" s="25"/>
      <c r="D7" s="26" t="s">
        <v>18</v>
      </c>
      <c r="E7" s="25"/>
      <c r="F7" s="26" t="s">
        <v>19</v>
      </c>
      <c r="G7" s="25"/>
      <c r="H7" s="27"/>
      <c r="I7" s="28"/>
      <c r="J7" s="29"/>
      <c r="K7" s="19"/>
      <c r="L7" s="30" t="s">
        <v>20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</row>
    <row r="8" spans="1:247" s="22" customFormat="1" ht="34.5" customHeight="1">
      <c r="A8" s="31" t="s">
        <v>21</v>
      </c>
      <c r="B8" s="26" t="s">
        <v>22</v>
      </c>
      <c r="C8" s="32"/>
      <c r="D8" s="26" t="s">
        <v>37</v>
      </c>
      <c r="E8" s="33" t="s">
        <v>23</v>
      </c>
      <c r="F8" s="24"/>
      <c r="G8" s="33" t="s">
        <v>23</v>
      </c>
      <c r="H8" s="34" t="s">
        <v>24</v>
      </c>
      <c r="I8" s="26" t="s">
        <v>25</v>
      </c>
      <c r="J8" s="35" t="s">
        <v>23</v>
      </c>
      <c r="K8" s="19"/>
      <c r="L8" s="3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</row>
    <row r="9" spans="1:247" s="22" customFormat="1" ht="34.5" customHeight="1">
      <c r="A9" s="23"/>
      <c r="B9" s="24"/>
      <c r="C9" s="37" t="s">
        <v>26</v>
      </c>
      <c r="D9" s="26" t="s">
        <v>38</v>
      </c>
      <c r="E9" s="37" t="s">
        <v>27</v>
      </c>
      <c r="F9" s="24"/>
      <c r="G9" s="37" t="s">
        <v>39</v>
      </c>
      <c r="H9" s="27"/>
      <c r="I9" s="26" t="s">
        <v>28</v>
      </c>
      <c r="J9" s="38" t="s">
        <v>27</v>
      </c>
      <c r="K9" s="19"/>
      <c r="L9" s="30" t="s">
        <v>29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</row>
    <row r="10" spans="1:247" s="22" customFormat="1" ht="34.5" customHeight="1">
      <c r="A10" s="23"/>
      <c r="B10" s="26" t="s">
        <v>30</v>
      </c>
      <c r="C10" s="39"/>
      <c r="D10" s="26" t="s">
        <v>0</v>
      </c>
      <c r="E10" s="37" t="s">
        <v>31</v>
      </c>
      <c r="F10" s="24"/>
      <c r="G10" s="37" t="s">
        <v>31</v>
      </c>
      <c r="H10" s="27"/>
      <c r="I10" s="24"/>
      <c r="J10" s="38" t="s">
        <v>31</v>
      </c>
      <c r="K10" s="19"/>
      <c r="L10" s="36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15" ht="51.75" customHeight="1">
      <c r="A11" s="6" t="s">
        <v>1</v>
      </c>
      <c r="B11" s="7">
        <v>206930153</v>
      </c>
      <c r="C11" s="40">
        <f aca="true" t="shared" si="0" ref="C11:C31">ROUND(B11/L11,3)</f>
        <v>2.395</v>
      </c>
      <c r="D11" s="7">
        <v>25821256</v>
      </c>
      <c r="E11" s="40">
        <f aca="true" t="shared" si="1" ref="E11:E31">ROUND(D11/L11,3)</f>
        <v>0.299</v>
      </c>
      <c r="F11" s="7">
        <f aca="true" t="shared" si="2" ref="F11:F28">B11+D11</f>
        <v>232751409</v>
      </c>
      <c r="G11" s="40">
        <f aca="true" t="shared" si="3" ref="G11:G31">ROUND(F11/L11,3)</f>
        <v>2.694</v>
      </c>
      <c r="H11" s="41">
        <v>23176729</v>
      </c>
      <c r="I11" s="7">
        <v>6562239</v>
      </c>
      <c r="J11" s="42">
        <f aca="true" t="shared" si="4" ref="J11:J31">ROUND(I11/L11,3)</f>
        <v>0.076</v>
      </c>
      <c r="K11" s="43"/>
      <c r="L11" s="44">
        <v>86390249</v>
      </c>
      <c r="N11" s="2">
        <v>2646119</v>
      </c>
      <c r="O11" s="53">
        <f>ROUND((N11+I11)/L11,3)</f>
        <v>0.107</v>
      </c>
    </row>
    <row r="12" spans="1:15" ht="51.75" customHeight="1">
      <c r="A12" s="8" t="s">
        <v>2</v>
      </c>
      <c r="B12" s="9">
        <v>27970860</v>
      </c>
      <c r="C12" s="45">
        <f t="shared" si="0"/>
        <v>1.275</v>
      </c>
      <c r="D12" s="9">
        <v>3738458</v>
      </c>
      <c r="E12" s="45">
        <f t="shared" si="1"/>
        <v>0.17</v>
      </c>
      <c r="F12" s="9">
        <f t="shared" si="2"/>
        <v>31709318</v>
      </c>
      <c r="G12" s="45">
        <f t="shared" si="3"/>
        <v>1.446</v>
      </c>
      <c r="H12" s="46">
        <v>8666740</v>
      </c>
      <c r="I12" s="9">
        <v>3341541</v>
      </c>
      <c r="J12" s="47">
        <f t="shared" si="4"/>
        <v>0.152</v>
      </c>
      <c r="K12" s="43"/>
      <c r="L12" s="44">
        <v>21933646</v>
      </c>
      <c r="N12" s="2">
        <v>2129732</v>
      </c>
      <c r="O12" s="53">
        <f aca="true" t="shared" si="5" ref="O12:O28">ROUND((N12+I12)/L12,3)</f>
        <v>0.249</v>
      </c>
    </row>
    <row r="13" spans="1:15" ht="51.75" customHeight="1">
      <c r="A13" s="8" t="s">
        <v>3</v>
      </c>
      <c r="B13" s="9">
        <v>43766646</v>
      </c>
      <c r="C13" s="45">
        <f t="shared" si="0"/>
        <v>2.129</v>
      </c>
      <c r="D13" s="9">
        <v>2951705</v>
      </c>
      <c r="E13" s="45">
        <f t="shared" si="1"/>
        <v>0.144</v>
      </c>
      <c r="F13" s="9">
        <f t="shared" si="2"/>
        <v>46718351</v>
      </c>
      <c r="G13" s="45">
        <f t="shared" si="3"/>
        <v>2.273</v>
      </c>
      <c r="H13" s="46">
        <v>8222812</v>
      </c>
      <c r="I13" s="9">
        <v>2220045</v>
      </c>
      <c r="J13" s="47">
        <f t="shared" si="4"/>
        <v>0.108</v>
      </c>
      <c r="K13" s="43"/>
      <c r="L13" s="44">
        <v>20556375</v>
      </c>
      <c r="N13" s="2">
        <v>259774</v>
      </c>
      <c r="O13" s="53">
        <f t="shared" si="5"/>
        <v>0.121</v>
      </c>
    </row>
    <row r="14" spans="1:15" ht="51.75" customHeight="1">
      <c r="A14" s="8" t="s">
        <v>4</v>
      </c>
      <c r="B14" s="9">
        <v>44365143</v>
      </c>
      <c r="C14" s="45">
        <f t="shared" si="0"/>
        <v>2.201</v>
      </c>
      <c r="D14" s="9">
        <v>3728181</v>
      </c>
      <c r="E14" s="45">
        <f t="shared" si="1"/>
        <v>0.185</v>
      </c>
      <c r="F14" s="9">
        <f t="shared" si="2"/>
        <v>48093324</v>
      </c>
      <c r="G14" s="45">
        <f t="shared" si="3"/>
        <v>2.386</v>
      </c>
      <c r="H14" s="46">
        <v>14810034</v>
      </c>
      <c r="I14" s="9">
        <v>2826418</v>
      </c>
      <c r="J14" s="47">
        <f t="shared" si="4"/>
        <v>0.14</v>
      </c>
      <c r="K14" s="43"/>
      <c r="L14" s="44">
        <v>20159267</v>
      </c>
      <c r="N14" s="2">
        <v>683483</v>
      </c>
      <c r="O14" s="53">
        <f t="shared" si="5"/>
        <v>0.174</v>
      </c>
    </row>
    <row r="15" spans="1:15" ht="51.75" customHeight="1">
      <c r="A15" s="8" t="s">
        <v>5</v>
      </c>
      <c r="B15" s="9">
        <v>71736946</v>
      </c>
      <c r="C15" s="45">
        <f t="shared" si="0"/>
        <v>2.93</v>
      </c>
      <c r="D15" s="9">
        <v>5153506</v>
      </c>
      <c r="E15" s="45">
        <f t="shared" si="1"/>
        <v>0.211</v>
      </c>
      <c r="F15" s="9">
        <f t="shared" si="2"/>
        <v>76890452</v>
      </c>
      <c r="G15" s="45">
        <f t="shared" si="3"/>
        <v>3.141</v>
      </c>
      <c r="H15" s="46">
        <v>12544509</v>
      </c>
      <c r="I15" s="9">
        <v>3041988</v>
      </c>
      <c r="J15" s="47">
        <f t="shared" si="4"/>
        <v>0.124</v>
      </c>
      <c r="K15" s="43"/>
      <c r="L15" s="44">
        <v>24479791</v>
      </c>
      <c r="N15" s="2">
        <v>2466019</v>
      </c>
      <c r="O15" s="53">
        <f t="shared" si="5"/>
        <v>0.225</v>
      </c>
    </row>
    <row r="16" spans="1:15" ht="51.75" customHeight="1">
      <c r="A16" s="8" t="s">
        <v>6</v>
      </c>
      <c r="B16" s="9">
        <v>25874408</v>
      </c>
      <c r="C16" s="45">
        <f t="shared" si="0"/>
        <v>2.493</v>
      </c>
      <c r="D16" s="9">
        <v>3256282</v>
      </c>
      <c r="E16" s="45">
        <f t="shared" si="1"/>
        <v>0.314</v>
      </c>
      <c r="F16" s="9">
        <f t="shared" si="2"/>
        <v>29130690</v>
      </c>
      <c r="G16" s="45">
        <f t="shared" si="3"/>
        <v>2.807</v>
      </c>
      <c r="H16" s="46">
        <v>3771872</v>
      </c>
      <c r="I16" s="9">
        <v>833828</v>
      </c>
      <c r="J16" s="47">
        <f t="shared" si="4"/>
        <v>0.08</v>
      </c>
      <c r="K16" s="43"/>
      <c r="L16" s="44">
        <v>10377265</v>
      </c>
      <c r="N16" s="2">
        <v>404197</v>
      </c>
      <c r="O16" s="53">
        <f t="shared" si="5"/>
        <v>0.119</v>
      </c>
    </row>
    <row r="17" spans="1:15" ht="51.75" customHeight="1">
      <c r="A17" s="8" t="s">
        <v>7</v>
      </c>
      <c r="B17" s="9">
        <v>10965827</v>
      </c>
      <c r="C17" s="45">
        <f t="shared" si="0"/>
        <v>1.975</v>
      </c>
      <c r="D17" s="9">
        <v>838887</v>
      </c>
      <c r="E17" s="45">
        <f t="shared" si="1"/>
        <v>0.151</v>
      </c>
      <c r="F17" s="9">
        <f t="shared" si="2"/>
        <v>11804714</v>
      </c>
      <c r="G17" s="45">
        <f t="shared" si="3"/>
        <v>2.126</v>
      </c>
      <c r="H17" s="46">
        <v>1867600</v>
      </c>
      <c r="I17" s="9">
        <v>340482</v>
      </c>
      <c r="J17" s="47">
        <f t="shared" si="4"/>
        <v>0.061</v>
      </c>
      <c r="K17" s="43"/>
      <c r="L17" s="44">
        <v>5551851</v>
      </c>
      <c r="N17" s="2">
        <v>358644</v>
      </c>
      <c r="O17" s="53">
        <f t="shared" si="5"/>
        <v>0.126</v>
      </c>
    </row>
    <row r="18" spans="1:15" ht="51.75" customHeight="1">
      <c r="A18" s="8" t="s">
        <v>8</v>
      </c>
      <c r="B18" s="9">
        <v>23203665</v>
      </c>
      <c r="C18" s="45">
        <f t="shared" si="0"/>
        <v>2.322</v>
      </c>
      <c r="D18" s="9">
        <v>3946862</v>
      </c>
      <c r="E18" s="45">
        <f t="shared" si="1"/>
        <v>0.395</v>
      </c>
      <c r="F18" s="9">
        <f t="shared" si="2"/>
        <v>27150527</v>
      </c>
      <c r="G18" s="45">
        <f t="shared" si="3"/>
        <v>2.717</v>
      </c>
      <c r="H18" s="46">
        <v>6473842</v>
      </c>
      <c r="I18" s="9">
        <v>2160654</v>
      </c>
      <c r="J18" s="47">
        <f t="shared" si="4"/>
        <v>0.216</v>
      </c>
      <c r="K18" s="43"/>
      <c r="L18" s="44">
        <v>9991470</v>
      </c>
      <c r="N18" s="2">
        <v>1226503</v>
      </c>
      <c r="O18" s="53">
        <f t="shared" si="5"/>
        <v>0.339</v>
      </c>
    </row>
    <row r="19" spans="1:15" ht="51.75" customHeight="1">
      <c r="A19" s="8" t="s">
        <v>9</v>
      </c>
      <c r="B19" s="9">
        <v>18703971</v>
      </c>
      <c r="C19" s="45">
        <f t="shared" si="0"/>
        <v>2.289</v>
      </c>
      <c r="D19" s="9">
        <v>685273</v>
      </c>
      <c r="E19" s="45">
        <f t="shared" si="1"/>
        <v>0.084</v>
      </c>
      <c r="F19" s="9">
        <f t="shared" si="2"/>
        <v>19389244</v>
      </c>
      <c r="G19" s="45">
        <f t="shared" si="3"/>
        <v>2.373</v>
      </c>
      <c r="H19" s="46">
        <v>3691727</v>
      </c>
      <c r="I19" s="9">
        <v>583408</v>
      </c>
      <c r="J19" s="47">
        <f t="shared" si="4"/>
        <v>0.071</v>
      </c>
      <c r="K19" s="43"/>
      <c r="L19" s="44">
        <v>8171147</v>
      </c>
      <c r="N19" s="2">
        <v>1022203</v>
      </c>
      <c r="O19" s="53">
        <f t="shared" si="5"/>
        <v>0.196</v>
      </c>
    </row>
    <row r="20" spans="1:15" ht="51.75" customHeight="1">
      <c r="A20" s="8" t="s">
        <v>10</v>
      </c>
      <c r="B20" s="9">
        <v>21490959</v>
      </c>
      <c r="C20" s="45">
        <f t="shared" si="0"/>
        <v>2.244</v>
      </c>
      <c r="D20" s="9">
        <v>2206549</v>
      </c>
      <c r="E20" s="45">
        <f t="shared" si="1"/>
        <v>0.23</v>
      </c>
      <c r="F20" s="9">
        <f t="shared" si="2"/>
        <v>23697508</v>
      </c>
      <c r="G20" s="45">
        <f t="shared" si="3"/>
        <v>2.474</v>
      </c>
      <c r="H20" s="46">
        <v>3592913</v>
      </c>
      <c r="I20" s="9">
        <v>603294</v>
      </c>
      <c r="J20" s="47">
        <f t="shared" si="4"/>
        <v>0.063</v>
      </c>
      <c r="K20" s="43"/>
      <c r="L20" s="44">
        <v>9578660</v>
      </c>
      <c r="N20" s="2">
        <v>523879</v>
      </c>
      <c r="O20" s="53">
        <f t="shared" si="5"/>
        <v>0.118</v>
      </c>
    </row>
    <row r="21" spans="1:15" ht="51.75" customHeight="1">
      <c r="A21" s="8" t="s">
        <v>11</v>
      </c>
      <c r="B21" s="9">
        <v>30990607</v>
      </c>
      <c r="C21" s="45">
        <f t="shared" si="0"/>
        <v>2.001</v>
      </c>
      <c r="D21" s="9">
        <v>3418737</v>
      </c>
      <c r="E21" s="45">
        <f t="shared" si="1"/>
        <v>0.221</v>
      </c>
      <c r="F21" s="9">
        <f t="shared" si="2"/>
        <v>34409344</v>
      </c>
      <c r="G21" s="45">
        <f t="shared" si="3"/>
        <v>2.221</v>
      </c>
      <c r="H21" s="46">
        <v>5110054</v>
      </c>
      <c r="I21" s="9">
        <v>1083702</v>
      </c>
      <c r="J21" s="47">
        <f t="shared" si="4"/>
        <v>0.07</v>
      </c>
      <c r="K21" s="43"/>
      <c r="L21" s="44">
        <v>15489294</v>
      </c>
      <c r="N21" s="2">
        <v>362961</v>
      </c>
      <c r="O21" s="53">
        <f t="shared" si="5"/>
        <v>0.093</v>
      </c>
    </row>
    <row r="22" spans="1:15" ht="51.75" customHeight="1">
      <c r="A22" s="8" t="s">
        <v>40</v>
      </c>
      <c r="B22" s="9">
        <v>37786142</v>
      </c>
      <c r="C22" s="45">
        <f t="shared" si="0"/>
        <v>2.452</v>
      </c>
      <c r="D22" s="9">
        <v>1266034</v>
      </c>
      <c r="E22" s="45">
        <f t="shared" si="1"/>
        <v>0.082</v>
      </c>
      <c r="F22" s="9">
        <f t="shared" si="2"/>
        <v>39052176</v>
      </c>
      <c r="G22" s="45">
        <f t="shared" si="3"/>
        <v>2.534</v>
      </c>
      <c r="H22" s="46">
        <v>5910362</v>
      </c>
      <c r="I22" s="9">
        <v>1444880</v>
      </c>
      <c r="J22" s="47">
        <f t="shared" si="4"/>
        <v>0.094</v>
      </c>
      <c r="K22" s="43"/>
      <c r="L22" s="44">
        <v>15408430</v>
      </c>
      <c r="N22" s="2">
        <v>231094</v>
      </c>
      <c r="O22" s="53">
        <f t="shared" si="5"/>
        <v>0.109</v>
      </c>
    </row>
    <row r="23" spans="1:15" ht="51.75" customHeight="1">
      <c r="A23" s="8" t="s">
        <v>41</v>
      </c>
      <c r="B23" s="9">
        <v>17250160</v>
      </c>
      <c r="C23" s="45">
        <f t="shared" si="0"/>
        <v>2</v>
      </c>
      <c r="D23" s="9">
        <v>2039242</v>
      </c>
      <c r="E23" s="45">
        <f t="shared" si="1"/>
        <v>0.236</v>
      </c>
      <c r="F23" s="9">
        <f t="shared" si="2"/>
        <v>19289402</v>
      </c>
      <c r="G23" s="45">
        <f t="shared" si="3"/>
        <v>2.237</v>
      </c>
      <c r="H23" s="46">
        <v>1012332</v>
      </c>
      <c r="I23" s="9">
        <v>252360</v>
      </c>
      <c r="J23" s="47">
        <f t="shared" si="4"/>
        <v>0.029</v>
      </c>
      <c r="K23" s="43"/>
      <c r="L23" s="44">
        <v>8623446</v>
      </c>
      <c r="N23" s="2">
        <v>607180</v>
      </c>
      <c r="O23" s="53">
        <f t="shared" si="5"/>
        <v>0.1</v>
      </c>
    </row>
    <row r="24" spans="1:15" ht="51.75" customHeight="1">
      <c r="A24" s="8" t="s">
        <v>42</v>
      </c>
      <c r="B24" s="9">
        <v>31407829</v>
      </c>
      <c r="C24" s="45">
        <f t="shared" si="0"/>
        <v>2.591</v>
      </c>
      <c r="D24" s="9">
        <v>1284552</v>
      </c>
      <c r="E24" s="45">
        <f t="shared" si="1"/>
        <v>0.106</v>
      </c>
      <c r="F24" s="9">
        <f t="shared" si="2"/>
        <v>32692381</v>
      </c>
      <c r="G24" s="45">
        <f t="shared" si="3"/>
        <v>2.697</v>
      </c>
      <c r="H24" s="46">
        <v>3202246</v>
      </c>
      <c r="I24" s="9">
        <v>1304558</v>
      </c>
      <c r="J24" s="47">
        <f t="shared" si="4"/>
        <v>0.108</v>
      </c>
      <c r="K24" s="43"/>
      <c r="L24" s="44">
        <v>12120840</v>
      </c>
      <c r="N24" s="2">
        <v>230334</v>
      </c>
      <c r="O24" s="53">
        <f t="shared" si="5"/>
        <v>0.127</v>
      </c>
    </row>
    <row r="25" spans="1:15" ht="51.75" customHeight="1">
      <c r="A25" s="8" t="s">
        <v>12</v>
      </c>
      <c r="B25" s="9">
        <v>3834243</v>
      </c>
      <c r="C25" s="45">
        <f t="shared" si="0"/>
        <v>3.253</v>
      </c>
      <c r="D25" s="9">
        <v>31874</v>
      </c>
      <c r="E25" s="45">
        <f t="shared" si="1"/>
        <v>0.027</v>
      </c>
      <c r="F25" s="9">
        <f t="shared" si="2"/>
        <v>3866117</v>
      </c>
      <c r="G25" s="45">
        <f t="shared" si="3"/>
        <v>3.28</v>
      </c>
      <c r="H25" s="46">
        <v>1944663</v>
      </c>
      <c r="I25" s="9">
        <v>555746</v>
      </c>
      <c r="J25" s="47">
        <f t="shared" si="4"/>
        <v>0.471</v>
      </c>
      <c r="K25" s="43"/>
      <c r="L25" s="44">
        <v>1178819</v>
      </c>
      <c r="N25" s="2">
        <v>641162</v>
      </c>
      <c r="O25" s="53">
        <f t="shared" si="5"/>
        <v>1.015</v>
      </c>
    </row>
    <row r="26" spans="1:15" ht="51.75" customHeight="1">
      <c r="A26" s="8" t="s">
        <v>13</v>
      </c>
      <c r="B26" s="9">
        <v>9656590</v>
      </c>
      <c r="C26" s="45">
        <f t="shared" si="0"/>
        <v>1.822</v>
      </c>
      <c r="D26" s="9">
        <v>294946</v>
      </c>
      <c r="E26" s="45">
        <f t="shared" si="1"/>
        <v>0.056</v>
      </c>
      <c r="F26" s="9">
        <f t="shared" si="2"/>
        <v>9951536</v>
      </c>
      <c r="G26" s="45">
        <f t="shared" si="3"/>
        <v>1.878</v>
      </c>
      <c r="H26" s="46">
        <v>1027749</v>
      </c>
      <c r="I26" s="9">
        <v>453579</v>
      </c>
      <c r="J26" s="47">
        <f t="shared" si="4"/>
        <v>0.086</v>
      </c>
      <c r="K26" s="43"/>
      <c r="L26" s="44">
        <v>5299774</v>
      </c>
      <c r="N26" s="2">
        <v>76596</v>
      </c>
      <c r="O26" s="53">
        <f t="shared" si="5"/>
        <v>0.1</v>
      </c>
    </row>
    <row r="27" spans="1:15" ht="51.75" customHeight="1">
      <c r="A27" s="8" t="s">
        <v>14</v>
      </c>
      <c r="B27" s="9">
        <v>5072266</v>
      </c>
      <c r="C27" s="45">
        <f t="shared" si="0"/>
        <v>1.439</v>
      </c>
      <c r="D27" s="9">
        <v>1527691</v>
      </c>
      <c r="E27" s="45">
        <f t="shared" si="1"/>
        <v>0.433</v>
      </c>
      <c r="F27" s="9">
        <f t="shared" si="2"/>
        <v>6599957</v>
      </c>
      <c r="G27" s="45">
        <f t="shared" si="3"/>
        <v>1.872</v>
      </c>
      <c r="H27" s="46">
        <v>3656187</v>
      </c>
      <c r="I27" s="9">
        <v>430268</v>
      </c>
      <c r="J27" s="47">
        <f t="shared" si="4"/>
        <v>0.122</v>
      </c>
      <c r="K27" s="43"/>
      <c r="L27" s="44">
        <v>3525085</v>
      </c>
      <c r="N27" s="2">
        <v>403494</v>
      </c>
      <c r="O27" s="53">
        <f t="shared" si="5"/>
        <v>0.237</v>
      </c>
    </row>
    <row r="28" spans="1:15" ht="51.75" customHeight="1">
      <c r="A28" s="8" t="s">
        <v>15</v>
      </c>
      <c r="B28" s="9">
        <v>6770097</v>
      </c>
      <c r="C28" s="45">
        <f t="shared" si="0"/>
        <v>1.505</v>
      </c>
      <c r="D28" s="9">
        <v>3974265</v>
      </c>
      <c r="E28" s="45">
        <f t="shared" si="1"/>
        <v>0.883</v>
      </c>
      <c r="F28" s="9">
        <f t="shared" si="2"/>
        <v>10744362</v>
      </c>
      <c r="G28" s="45">
        <f t="shared" si="3"/>
        <v>2.388</v>
      </c>
      <c r="H28" s="46">
        <v>4387355</v>
      </c>
      <c r="I28" s="9">
        <v>829968</v>
      </c>
      <c r="J28" s="47">
        <f t="shared" si="4"/>
        <v>0.184</v>
      </c>
      <c r="K28" s="43"/>
      <c r="L28" s="44">
        <v>4499395</v>
      </c>
      <c r="N28" s="2">
        <v>178412</v>
      </c>
      <c r="O28" s="53">
        <f t="shared" si="5"/>
        <v>0.224</v>
      </c>
    </row>
    <row r="29" spans="1:16" ht="51.75" customHeight="1">
      <c r="A29" s="6" t="s">
        <v>32</v>
      </c>
      <c r="B29" s="7">
        <f>SUM(B11:B28)</f>
        <v>637776512</v>
      </c>
      <c r="C29" s="55">
        <f t="shared" si="0"/>
        <v>2.251</v>
      </c>
      <c r="D29" s="56">
        <f>SUM(D11:D28)</f>
        <v>66164300</v>
      </c>
      <c r="E29" s="55">
        <f t="shared" si="1"/>
        <v>0.234</v>
      </c>
      <c r="F29" s="56">
        <f>SUM(F11:F28)</f>
        <v>703940812</v>
      </c>
      <c r="G29" s="59">
        <f t="shared" si="3"/>
        <v>2.484</v>
      </c>
      <c r="H29" s="60">
        <f>SUM(H11:H28)</f>
        <v>113069726</v>
      </c>
      <c r="I29" s="56">
        <f>SUM(I11:I28)</f>
        <v>28868958</v>
      </c>
      <c r="J29" s="57">
        <f t="shared" si="4"/>
        <v>0.102</v>
      </c>
      <c r="K29" s="43"/>
      <c r="L29" s="48">
        <f>SUM(L11:L28)</f>
        <v>283334804</v>
      </c>
      <c r="N29" s="48">
        <f>SUM(N11:N21)</f>
        <v>12083514</v>
      </c>
      <c r="O29" s="42">
        <f>ROUND(SUM(O11:O28)/58,3)</f>
        <v>0.065</v>
      </c>
      <c r="P29" s="54">
        <f>AVERAGE(O11:O28)</f>
        <v>0.20994444444444446</v>
      </c>
    </row>
    <row r="30" spans="1:15" ht="51.75" customHeight="1">
      <c r="A30" s="8" t="s">
        <v>33</v>
      </c>
      <c r="B30" s="9">
        <f>SUM(B11:B24)</f>
        <v>612443316</v>
      </c>
      <c r="C30" s="45">
        <f t="shared" si="0"/>
        <v>2.278</v>
      </c>
      <c r="D30" s="9">
        <f>SUM(D11:D24)</f>
        <v>60335524</v>
      </c>
      <c r="E30" s="45">
        <f t="shared" si="1"/>
        <v>0.224</v>
      </c>
      <c r="F30" s="9">
        <f>SUM(F11:F24)</f>
        <v>672778840</v>
      </c>
      <c r="G30" s="61">
        <f t="shared" si="3"/>
        <v>2.503</v>
      </c>
      <c r="H30" s="62">
        <f>SUM(H11:H24)</f>
        <v>102053772</v>
      </c>
      <c r="I30" s="9">
        <f>SUM(I11:I24)</f>
        <v>26599397</v>
      </c>
      <c r="J30" s="47">
        <f t="shared" si="4"/>
        <v>0.099</v>
      </c>
      <c r="K30" s="43"/>
      <c r="L30" s="5">
        <f>SUM(L11:L24)</f>
        <v>268831731</v>
      </c>
      <c r="N30" s="5">
        <f>SUM(N22:N28)</f>
        <v>2368272</v>
      </c>
      <c r="O30" s="47">
        <f>ROUND(SUM(O11:O21)/11,3)</f>
        <v>0.17</v>
      </c>
    </row>
    <row r="31" spans="1:15" ht="51.75" customHeight="1" thickBot="1">
      <c r="A31" s="49" t="s">
        <v>34</v>
      </c>
      <c r="B31" s="10">
        <f>SUM(B25:B28)</f>
        <v>25333196</v>
      </c>
      <c r="C31" s="45">
        <f t="shared" si="0"/>
        <v>1.747</v>
      </c>
      <c r="D31" s="10">
        <f>SUM(D25:D28)</f>
        <v>5828776</v>
      </c>
      <c r="E31" s="45">
        <f t="shared" si="1"/>
        <v>0.402</v>
      </c>
      <c r="F31" s="10">
        <f>SUM(F25:F28)</f>
        <v>31161972</v>
      </c>
      <c r="G31" s="63">
        <f t="shared" si="3"/>
        <v>2.149</v>
      </c>
      <c r="H31" s="64">
        <f>SUM(H25:H28)</f>
        <v>11015954</v>
      </c>
      <c r="I31" s="10">
        <f>SUM(I25:I28)</f>
        <v>2269561</v>
      </c>
      <c r="J31" s="47">
        <f t="shared" si="4"/>
        <v>0.156</v>
      </c>
      <c r="K31" s="43"/>
      <c r="L31" s="5">
        <f>SUM(L25:L28)</f>
        <v>14503073</v>
      </c>
      <c r="N31" s="5">
        <f>SUM(N11:N28)</f>
        <v>14451786</v>
      </c>
      <c r="O31" s="50">
        <f>ROUND(SUM(O22:O28)/47,3)</f>
        <v>0.041</v>
      </c>
    </row>
    <row r="32" spans="1:10" ht="34.5" customHeight="1" thickTop="1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34.5" customHeight="1">
      <c r="A33" s="58"/>
      <c r="B33" s="5"/>
      <c r="C33" s="52"/>
      <c r="E33" s="52"/>
      <c r="J33" s="52"/>
    </row>
    <row r="34" spans="3:10" ht="34.5" customHeight="1">
      <c r="C34" s="52"/>
      <c r="E34" s="52"/>
      <c r="J34" s="52"/>
    </row>
    <row r="35" spans="5:10" ht="17.25">
      <c r="E35" s="52"/>
      <c r="J35" s="52"/>
    </row>
    <row r="36" spans="1:10" ht="17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7.25">
      <c r="A37" s="5" t="s">
        <v>35</v>
      </c>
    </row>
    <row r="39" ht="17.25">
      <c r="A39" s="5" t="s">
        <v>36</v>
      </c>
    </row>
    <row r="40" ht="17.25">
      <c r="B40" s="52"/>
    </row>
    <row r="41" ht="17.25">
      <c r="B41" s="52"/>
    </row>
    <row r="42" ht="17.25">
      <c r="B42" s="52"/>
    </row>
  </sheetData>
  <printOptions horizontalCentered="1"/>
  <pageMargins left="0.4724409448818898" right="0.5118110236220472" top="0.9055118110236221" bottom="0.5118110236220472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広報広聴課</cp:lastModifiedBy>
  <cp:lastPrinted>2006-09-14T06:07:56Z</cp:lastPrinted>
  <dcterms:created xsi:type="dcterms:W3CDTF">1999-09-21T11:46:16Z</dcterms:created>
  <dcterms:modified xsi:type="dcterms:W3CDTF">2006-10-05T00:58:25Z</dcterms:modified>
  <cp:category/>
  <cp:version/>
  <cp:contentType/>
  <cp:contentStatus/>
</cp:coreProperties>
</file>