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embeddings/oleObject1.bin" ContentType="application/vnd.openxmlformats-officedocument.oleObject"/>
  <Override PartName="/xl/drawings/drawing5.xml" ContentType="application/vnd.openxmlformats-officedocument.drawing+xml"/>
  <Override PartName="/xl/embeddings/oleObject2.bin" ContentType="application/vnd.openxmlformats-officedocument.oleObject"/>
  <Override PartName="/xl/drawings/drawing6.xml" ContentType="application/vnd.openxmlformats-officedocument.drawing+xml"/>
  <Override PartName="/xl/drawings/drawing7.xml" ContentType="application/vnd.openxmlformats-officedocument.drawing+xml"/>
  <Override PartName="/xl/embeddings/oleObject3.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0980" yWindow="855" windowWidth="18315" windowHeight="11595"/>
  </bookViews>
  <sheets>
    <sheet name="ご利用にあたって（必ずお読みください）" sheetId="17" r:id="rId1"/>
    <sheet name="データ入力表" sheetId="7" r:id="rId2"/>
    <sheet name="①結果" sheetId="11" r:id="rId3"/>
    <sheet name="②グラフ" sheetId="16" r:id="rId4"/>
    <sheet name="外生化逆行列係数" sheetId="21" r:id="rId5"/>
    <sheet name="転置逆行列係数" sheetId="26" r:id="rId6"/>
    <sheet name="移輸入投入係数" sheetId="25" r:id="rId7"/>
    <sheet name="計算" sheetId="3" r:id="rId8"/>
    <sheet name="逆行列係数" sheetId="5" r:id="rId9"/>
    <sheet name="H23取引基本表（生産者）(36)" sheetId="10" r:id="rId10"/>
  </sheets>
  <definedNames>
    <definedName name="_xlnm.Print_Area" localSheetId="2">①結果!$A$1:$K$64</definedName>
    <definedName name="_xlnm.Print_Area" localSheetId="3">②グラフ!$A$1:$M$70</definedName>
    <definedName name="_xlnm.Print_Area" localSheetId="1">データ入力表!$B$2:$N$49</definedName>
    <definedName name="_xlnm.Print_Titles" localSheetId="9">'H23取引基本表（生産者）(36)'!$A:$B</definedName>
    <definedName name="_xlnm.Print_Titles" localSheetId="6">移輸入投入係数!$A:$B</definedName>
    <definedName name="_xlnm.Print_Titles" localSheetId="4">外生化逆行列係数!$A:$B</definedName>
    <definedName name="_xlnm.Print_Titles" localSheetId="8">逆行列係数!$A:$B</definedName>
    <definedName name="_xlnm.Print_Titles" localSheetId="5">転置逆行列係数!$A:$B</definedName>
  </definedNames>
  <calcPr calcId="145621"/>
</workbook>
</file>

<file path=xl/calcChain.xml><?xml version="1.0" encoding="utf-8"?>
<calcChain xmlns="http://schemas.openxmlformats.org/spreadsheetml/2006/main">
  <c r="D2" i="3" l="1"/>
  <c r="N43" i="3" l="1"/>
  <c r="N42" i="3"/>
  <c r="N41" i="3"/>
  <c r="N40" i="3"/>
  <c r="N39" i="3"/>
  <c r="N38" i="3"/>
  <c r="N37" i="3"/>
  <c r="N36" i="3"/>
  <c r="N35" i="3"/>
  <c r="N34" i="3"/>
  <c r="N33" i="3"/>
  <c r="N32" i="3"/>
  <c r="N31" i="3"/>
  <c r="N30" i="3"/>
  <c r="N29" i="3"/>
  <c r="N28" i="3"/>
  <c r="N27" i="3"/>
  <c r="N26" i="3"/>
  <c r="N25" i="3"/>
  <c r="N24" i="3"/>
  <c r="N23" i="3"/>
  <c r="N22" i="3"/>
  <c r="N21" i="3"/>
  <c r="N20" i="3"/>
  <c r="N19" i="3"/>
  <c r="N18" i="3"/>
  <c r="N17" i="3"/>
  <c r="N16" i="3"/>
  <c r="N15" i="3"/>
  <c r="N14" i="3"/>
  <c r="N13" i="3"/>
  <c r="N12" i="3"/>
  <c r="N11" i="3"/>
  <c r="N10" i="3"/>
  <c r="N9" i="3"/>
  <c r="N8" i="3"/>
  <c r="N7" i="3"/>
  <c r="C4" i="26" a="1"/>
  <c r="G4" i="26" s="1"/>
  <c r="C4" i="26"/>
  <c r="D4" i="26"/>
  <c r="H4" i="26"/>
  <c r="J4" i="26"/>
  <c r="L4" i="26"/>
  <c r="O4" i="26"/>
  <c r="R4" i="26"/>
  <c r="S4" i="26"/>
  <c r="W4" i="26"/>
  <c r="X4" i="26"/>
  <c r="Z4" i="26"/>
  <c r="AD4" i="26"/>
  <c r="AE4" i="26"/>
  <c r="AH4" i="26"/>
  <c r="AJ4" i="26"/>
  <c r="C5" i="26"/>
  <c r="D5" i="26"/>
  <c r="H5" i="26"/>
  <c r="J5" i="26"/>
  <c r="K5" i="26"/>
  <c r="O5" i="26"/>
  <c r="P5" i="26"/>
  <c r="S5" i="26"/>
  <c r="V5" i="26"/>
  <c r="X5" i="26"/>
  <c r="Z5" i="26"/>
  <c r="AD5" i="26"/>
  <c r="AE5" i="26"/>
  <c r="AF5" i="26"/>
  <c r="AJ5" i="26"/>
  <c r="AL5" i="26"/>
  <c r="D6" i="26"/>
  <c r="G6" i="26"/>
  <c r="J6" i="26"/>
  <c r="K6" i="26"/>
  <c r="O6" i="26"/>
  <c r="P6" i="26"/>
  <c r="R6" i="26"/>
  <c r="V6" i="26"/>
  <c r="W6" i="26"/>
  <c r="Z6" i="26"/>
  <c r="AB6" i="26"/>
  <c r="AE6" i="26"/>
  <c r="AF6" i="26"/>
  <c r="AJ6" i="26"/>
  <c r="AL6" i="26"/>
  <c r="C7" i="26"/>
  <c r="G7" i="26"/>
  <c r="H7" i="26"/>
  <c r="K7" i="26"/>
  <c r="N7" i="26"/>
  <c r="P7" i="26"/>
  <c r="R7" i="26"/>
  <c r="V7" i="26"/>
  <c r="W7" i="26"/>
  <c r="X7" i="26"/>
  <c r="AB7" i="26"/>
  <c r="AD7" i="26"/>
  <c r="AF7" i="26"/>
  <c r="AI7" i="26"/>
  <c r="AL7" i="26"/>
  <c r="C8" i="26"/>
  <c r="G8" i="26"/>
  <c r="H8" i="26"/>
  <c r="J8" i="26"/>
  <c r="N8" i="26"/>
  <c r="O8" i="26"/>
  <c r="R8" i="26"/>
  <c r="T8" i="26"/>
  <c r="W8" i="26"/>
  <c r="X8" i="26"/>
  <c r="AB8" i="26"/>
  <c r="AD8" i="26"/>
  <c r="AE8" i="26"/>
  <c r="AI8" i="26"/>
  <c r="AJ8" i="26"/>
  <c r="C9" i="26"/>
  <c r="F9" i="26"/>
  <c r="H9" i="26"/>
  <c r="J9" i="26"/>
  <c r="N9" i="26"/>
  <c r="O9" i="26"/>
  <c r="P9" i="26"/>
  <c r="T9" i="26"/>
  <c r="V9" i="26"/>
  <c r="X9" i="26"/>
  <c r="AA9" i="26"/>
  <c r="AD9" i="26"/>
  <c r="AE9" i="26"/>
  <c r="AI9" i="26"/>
  <c r="AJ9" i="26"/>
  <c r="AL9" i="26"/>
  <c r="F10" i="26"/>
  <c r="G10" i="26"/>
  <c r="J10" i="26"/>
  <c r="L10" i="26"/>
  <c r="O10" i="26"/>
  <c r="P10" i="26"/>
  <c r="T10" i="26"/>
  <c r="V10" i="26"/>
  <c r="W10" i="26"/>
  <c r="AA10" i="26"/>
  <c r="AB10" i="26"/>
  <c r="AE10" i="26"/>
  <c r="AH10" i="26"/>
  <c r="AJ10" i="26"/>
  <c r="AL10" i="26"/>
  <c r="F11" i="26"/>
  <c r="G11" i="26"/>
  <c r="H11" i="26"/>
  <c r="L11" i="26"/>
  <c r="N11" i="26"/>
  <c r="P11" i="26"/>
  <c r="S11" i="26"/>
  <c r="V11" i="26"/>
  <c r="W11" i="26"/>
  <c r="AA11" i="26"/>
  <c r="AB11" i="26"/>
  <c r="AD11" i="26"/>
  <c r="AH11" i="26"/>
  <c r="AI11" i="26"/>
  <c r="AL11" i="26"/>
  <c r="D12" i="26"/>
  <c r="G12" i="26"/>
  <c r="H12" i="26"/>
  <c r="L12" i="26"/>
  <c r="N12" i="26"/>
  <c r="O12" i="26"/>
  <c r="S12" i="26"/>
  <c r="T12" i="26"/>
  <c r="W12" i="26"/>
  <c r="Z12" i="26"/>
  <c r="AB12" i="26"/>
  <c r="AD12" i="26"/>
  <c r="AH12" i="26"/>
  <c r="AI12" i="26"/>
  <c r="AJ12" i="26"/>
  <c r="D13" i="26"/>
  <c r="F13" i="26"/>
  <c r="H13" i="26"/>
  <c r="K13" i="26"/>
  <c r="N13" i="26"/>
  <c r="O13" i="26"/>
  <c r="S13" i="26"/>
  <c r="T13" i="26"/>
  <c r="U13" i="26"/>
  <c r="X13" i="26"/>
  <c r="Y13" i="26"/>
  <c r="AA13" i="26"/>
  <c r="AC13" i="26"/>
  <c r="AE13" i="26"/>
  <c r="AF13" i="26"/>
  <c r="AI13" i="26"/>
  <c r="AJ13" i="26"/>
  <c r="AK13" i="26"/>
  <c r="D14" i="26"/>
  <c r="E14" i="26"/>
  <c r="G14" i="26"/>
  <c r="I14" i="26"/>
  <c r="K14" i="26"/>
  <c r="L14" i="26"/>
  <c r="O14" i="26"/>
  <c r="P14" i="26"/>
  <c r="Q14" i="26"/>
  <c r="T14" i="26"/>
  <c r="U14" i="26"/>
  <c r="W14" i="26"/>
  <c r="Y14" i="26"/>
  <c r="AA14" i="26"/>
  <c r="AB14" i="26"/>
  <c r="AE14" i="26"/>
  <c r="AF14" i="26"/>
  <c r="AG14" i="26"/>
  <c r="AJ14" i="26"/>
  <c r="AK14" i="26"/>
  <c r="C15" i="26"/>
  <c r="E15" i="26"/>
  <c r="G15" i="26"/>
  <c r="H15" i="26"/>
  <c r="K15" i="26"/>
  <c r="L15" i="26"/>
  <c r="M15" i="26"/>
  <c r="P15" i="26"/>
  <c r="Q15" i="26"/>
  <c r="S15" i="26"/>
  <c r="U15" i="26"/>
  <c r="W15" i="26"/>
  <c r="X15" i="26"/>
  <c r="AA15" i="26"/>
  <c r="AB15" i="26"/>
  <c r="AC15" i="26"/>
  <c r="AF15" i="26"/>
  <c r="AG15" i="26"/>
  <c r="AI15" i="26"/>
  <c r="AK15" i="26"/>
  <c r="C16" i="26"/>
  <c r="D16" i="26"/>
  <c r="G16" i="26"/>
  <c r="H16" i="26"/>
  <c r="I16" i="26"/>
  <c r="L16" i="26"/>
  <c r="M16" i="26"/>
  <c r="O16" i="26"/>
  <c r="Q16" i="26"/>
  <c r="S16" i="26"/>
  <c r="T16" i="26"/>
  <c r="W16" i="26"/>
  <c r="X16" i="26"/>
  <c r="Y16" i="26"/>
  <c r="AB16" i="26"/>
  <c r="AC16" i="26"/>
  <c r="AE16" i="26"/>
  <c r="AG16" i="26"/>
  <c r="AI16" i="26"/>
  <c r="AJ16" i="26"/>
  <c r="C17" i="26"/>
  <c r="D17" i="26"/>
  <c r="E17" i="26"/>
  <c r="H17" i="26"/>
  <c r="I17" i="26"/>
  <c r="K17" i="26"/>
  <c r="M17" i="26"/>
  <c r="O17" i="26"/>
  <c r="P17" i="26"/>
  <c r="S17" i="26"/>
  <c r="T17" i="26"/>
  <c r="U17" i="26"/>
  <c r="X17" i="26"/>
  <c r="Y17" i="26"/>
  <c r="AA17" i="26"/>
  <c r="AC17" i="26"/>
  <c r="AE17" i="26"/>
  <c r="AF17" i="26"/>
  <c r="AI17" i="26"/>
  <c r="AJ17" i="26"/>
  <c r="AK17" i="26"/>
  <c r="D18" i="26"/>
  <c r="E18" i="26"/>
  <c r="G18" i="26"/>
  <c r="I18" i="26"/>
  <c r="K18" i="26"/>
  <c r="L18" i="26"/>
  <c r="P18" i="26"/>
  <c r="Q18" i="26"/>
  <c r="U18" i="26"/>
  <c r="W18" i="26"/>
  <c r="AA18" i="26"/>
  <c r="AB18" i="26"/>
  <c r="AF18" i="26"/>
  <c r="AG18" i="26"/>
  <c r="AK18" i="26"/>
  <c r="C19" i="26"/>
  <c r="G19" i="26"/>
  <c r="H19" i="26"/>
  <c r="L19" i="26"/>
  <c r="M19" i="26"/>
  <c r="Q19" i="26"/>
  <c r="S19" i="26"/>
  <c r="W19" i="26"/>
  <c r="X19" i="26"/>
  <c r="AB19" i="26"/>
  <c r="AC19" i="26"/>
  <c r="AG19" i="26"/>
  <c r="AI19" i="26"/>
  <c r="C20" i="26"/>
  <c r="D20" i="26"/>
  <c r="H20" i="26"/>
  <c r="I20" i="26"/>
  <c r="M20" i="26"/>
  <c r="O20" i="26"/>
  <c r="S20" i="26"/>
  <c r="T20" i="26"/>
  <c r="X20" i="26"/>
  <c r="Y20" i="26"/>
  <c r="AC20" i="26"/>
  <c r="AE20" i="26"/>
  <c r="AI20" i="26"/>
  <c r="AJ20" i="26"/>
  <c r="D21" i="26"/>
  <c r="E21" i="26"/>
  <c r="I21" i="26"/>
  <c r="K21" i="26"/>
  <c r="O21" i="26"/>
  <c r="P21" i="26"/>
  <c r="T21" i="26"/>
  <c r="U21" i="26"/>
  <c r="Y21" i="26"/>
  <c r="AA21" i="26"/>
  <c r="AE21" i="26"/>
  <c r="AF21" i="26"/>
  <c r="AJ21" i="26"/>
  <c r="AK21" i="26"/>
  <c r="E22" i="26"/>
  <c r="G22" i="26"/>
  <c r="K22" i="26"/>
  <c r="L22" i="26"/>
  <c r="P22" i="26"/>
  <c r="Q22" i="26"/>
  <c r="U22" i="26"/>
  <c r="W22" i="26"/>
  <c r="AA22" i="26"/>
  <c r="AB22" i="26"/>
  <c r="AF22" i="26"/>
  <c r="AG22" i="26"/>
  <c r="AK22" i="26"/>
  <c r="C23" i="26"/>
  <c r="G23" i="26"/>
  <c r="H23" i="26"/>
  <c r="L23" i="26"/>
  <c r="M23" i="26"/>
  <c r="Q23" i="26"/>
  <c r="S23" i="26"/>
  <c r="W23" i="26"/>
  <c r="X23" i="26"/>
  <c r="AB23" i="26"/>
  <c r="AC23" i="26"/>
  <c r="AG23" i="26"/>
  <c r="AI23" i="26"/>
  <c r="C24" i="26"/>
  <c r="D24" i="26"/>
  <c r="H24" i="26"/>
  <c r="I24" i="26"/>
  <c r="M24" i="26"/>
  <c r="O24" i="26"/>
  <c r="S24" i="26"/>
  <c r="T24" i="26"/>
  <c r="X24" i="26"/>
  <c r="Y24" i="26"/>
  <c r="AC24" i="26"/>
  <c r="AE24" i="26"/>
  <c r="AI24" i="26"/>
  <c r="AJ24" i="26"/>
  <c r="D25" i="26"/>
  <c r="E25" i="26"/>
  <c r="I25" i="26"/>
  <c r="K25" i="26"/>
  <c r="N25" i="26"/>
  <c r="O25" i="26"/>
  <c r="R25" i="26"/>
  <c r="S25" i="26"/>
  <c r="V25" i="26"/>
  <c r="W25" i="26"/>
  <c r="Z25" i="26"/>
  <c r="AA25" i="26"/>
  <c r="AD25" i="26"/>
  <c r="AE25" i="26"/>
  <c r="AH25" i="26"/>
  <c r="AI25" i="26"/>
  <c r="AL25" i="26"/>
  <c r="C26" i="26"/>
  <c r="F26" i="26"/>
  <c r="G26" i="26"/>
  <c r="J26" i="26"/>
  <c r="K26" i="26"/>
  <c r="N26" i="26"/>
  <c r="O26" i="26"/>
  <c r="R26" i="26"/>
  <c r="S26" i="26"/>
  <c r="V26" i="26"/>
  <c r="W26" i="26"/>
  <c r="Z26" i="26"/>
  <c r="AA26" i="26"/>
  <c r="AD26" i="26"/>
  <c r="AE26" i="26"/>
  <c r="AH26" i="26"/>
  <c r="AI26" i="26"/>
  <c r="AL26" i="26"/>
  <c r="C27" i="26"/>
  <c r="F27" i="26"/>
  <c r="G27" i="26"/>
  <c r="J27" i="26"/>
  <c r="K27" i="26"/>
  <c r="N27" i="26"/>
  <c r="O27" i="26"/>
  <c r="R27" i="26"/>
  <c r="S27" i="26"/>
  <c r="V27" i="26"/>
  <c r="W27" i="26"/>
  <c r="Z27" i="26"/>
  <c r="AA27" i="26"/>
  <c r="AD27" i="26"/>
  <c r="AE27" i="26"/>
  <c r="AH27" i="26"/>
  <c r="AI27" i="26"/>
  <c r="AL27" i="26"/>
  <c r="C28" i="26"/>
  <c r="F28" i="26"/>
  <c r="G28" i="26"/>
  <c r="J28" i="26"/>
  <c r="K28" i="26"/>
  <c r="N28" i="26"/>
  <c r="O28" i="26"/>
  <c r="R28" i="26"/>
  <c r="S28" i="26"/>
  <c r="V28" i="26"/>
  <c r="W28" i="26"/>
  <c r="Z28" i="26"/>
  <c r="AA28" i="26"/>
  <c r="AD28" i="26"/>
  <c r="AE28" i="26"/>
  <c r="AH28" i="26"/>
  <c r="AI28" i="26"/>
  <c r="AL28" i="26"/>
  <c r="C29" i="26"/>
  <c r="E29" i="26"/>
  <c r="F29" i="26"/>
  <c r="G29" i="26"/>
  <c r="I29" i="26"/>
  <c r="J29" i="26"/>
  <c r="K29" i="26"/>
  <c r="M29" i="26"/>
  <c r="N29" i="26"/>
  <c r="O29" i="26"/>
  <c r="Q29" i="26"/>
  <c r="R29" i="26"/>
  <c r="S29" i="26"/>
  <c r="U29" i="26"/>
  <c r="V29" i="26"/>
  <c r="W29" i="26"/>
  <c r="Y29" i="26"/>
  <c r="Z29" i="26"/>
  <c r="AA29" i="26"/>
  <c r="AC29" i="26"/>
  <c r="AD29" i="26"/>
  <c r="AE29" i="26"/>
  <c r="AG29" i="26"/>
  <c r="AH29" i="26"/>
  <c r="AI29" i="26"/>
  <c r="AK29" i="26"/>
  <c r="AL29" i="26"/>
  <c r="C30" i="26"/>
  <c r="E30" i="26"/>
  <c r="F30" i="26"/>
  <c r="G30" i="26"/>
  <c r="I30" i="26"/>
  <c r="J30" i="26"/>
  <c r="K30" i="26"/>
  <c r="M30" i="26"/>
  <c r="N30" i="26"/>
  <c r="O30" i="26"/>
  <c r="Q30" i="26"/>
  <c r="R30" i="26"/>
  <c r="S30" i="26"/>
  <c r="U30" i="26"/>
  <c r="V30" i="26"/>
  <c r="W30" i="26"/>
  <c r="Y30" i="26"/>
  <c r="Z30" i="26"/>
  <c r="AA30" i="26"/>
  <c r="AC30" i="26"/>
  <c r="AD30" i="26"/>
  <c r="AE30" i="26"/>
  <c r="AG30" i="26"/>
  <c r="AH30" i="26"/>
  <c r="AI30" i="26"/>
  <c r="AK30" i="26"/>
  <c r="AL30" i="26"/>
  <c r="C31" i="26"/>
  <c r="E31" i="26"/>
  <c r="F31" i="26"/>
  <c r="G31" i="26"/>
  <c r="I31" i="26"/>
  <c r="J31" i="26"/>
  <c r="K31" i="26"/>
  <c r="M31" i="26"/>
  <c r="N31" i="26"/>
  <c r="O31" i="26"/>
  <c r="Q31" i="26"/>
  <c r="R31" i="26"/>
  <c r="S31" i="26"/>
  <c r="U31" i="26"/>
  <c r="V31" i="26"/>
  <c r="W31" i="26"/>
  <c r="Y31" i="26"/>
  <c r="Z31" i="26"/>
  <c r="AA31" i="26"/>
  <c r="AC31" i="26"/>
  <c r="AD31" i="26"/>
  <c r="AE31" i="26"/>
  <c r="AG31" i="26"/>
  <c r="AH31" i="26"/>
  <c r="AI31" i="26"/>
  <c r="AK31" i="26"/>
  <c r="AL31" i="26"/>
  <c r="C32" i="26"/>
  <c r="E32" i="26"/>
  <c r="F32" i="26"/>
  <c r="G32" i="26"/>
  <c r="I32" i="26"/>
  <c r="J32" i="26"/>
  <c r="K32" i="26"/>
  <c r="M32" i="26"/>
  <c r="N32" i="26"/>
  <c r="O32" i="26"/>
  <c r="Q32" i="26"/>
  <c r="R32" i="26"/>
  <c r="S32" i="26"/>
  <c r="U32" i="26"/>
  <c r="V32" i="26"/>
  <c r="W32" i="26"/>
  <c r="Y32" i="26"/>
  <c r="Z32" i="26"/>
  <c r="AA32" i="26"/>
  <c r="AC32" i="26"/>
  <c r="AD32" i="26"/>
  <c r="AE32" i="26"/>
  <c r="AG32" i="26"/>
  <c r="AH32" i="26"/>
  <c r="AI32" i="26"/>
  <c r="AK32" i="26"/>
  <c r="AL32" i="26"/>
  <c r="C33" i="26"/>
  <c r="E33" i="26"/>
  <c r="F33" i="26"/>
  <c r="G33" i="26"/>
  <c r="I33" i="26"/>
  <c r="J33" i="26"/>
  <c r="K33" i="26"/>
  <c r="M33" i="26"/>
  <c r="N33" i="26"/>
  <c r="O33" i="26"/>
  <c r="Q33" i="26"/>
  <c r="R33" i="26"/>
  <c r="S33" i="26"/>
  <c r="U33" i="26"/>
  <c r="V33" i="26"/>
  <c r="W33" i="26"/>
  <c r="Y33" i="26"/>
  <c r="Z33" i="26"/>
  <c r="AA33" i="26"/>
  <c r="AC33" i="26"/>
  <c r="AD33" i="26"/>
  <c r="AE33" i="26"/>
  <c r="AG33" i="26"/>
  <c r="AH33" i="26"/>
  <c r="AI33" i="26"/>
  <c r="AK33" i="26"/>
  <c r="AL33" i="26"/>
  <c r="C34" i="26"/>
  <c r="E34" i="26"/>
  <c r="F34" i="26"/>
  <c r="G34" i="26"/>
  <c r="I34" i="26"/>
  <c r="J34" i="26"/>
  <c r="K34" i="26"/>
  <c r="M34" i="26"/>
  <c r="N34" i="26"/>
  <c r="O34" i="26"/>
  <c r="Q34" i="26"/>
  <c r="R34" i="26"/>
  <c r="S34" i="26"/>
  <c r="U34" i="26"/>
  <c r="V34" i="26"/>
  <c r="W34" i="26"/>
  <c r="Y34" i="26"/>
  <c r="Z34" i="26"/>
  <c r="AA34" i="26"/>
  <c r="AC34" i="26"/>
  <c r="AD34" i="26"/>
  <c r="AE34" i="26"/>
  <c r="AG34" i="26"/>
  <c r="AH34" i="26"/>
  <c r="AI34" i="26"/>
  <c r="AK34" i="26"/>
  <c r="AL34" i="26"/>
  <c r="C35" i="26"/>
  <c r="E35" i="26"/>
  <c r="F35" i="26"/>
  <c r="G35" i="26"/>
  <c r="I35" i="26"/>
  <c r="J35" i="26"/>
  <c r="K35" i="26"/>
  <c r="M35" i="26"/>
  <c r="N35" i="26"/>
  <c r="O35" i="26"/>
  <c r="Q35" i="26"/>
  <c r="R35" i="26"/>
  <c r="S35" i="26"/>
  <c r="U35" i="26"/>
  <c r="V35" i="26"/>
  <c r="W35" i="26"/>
  <c r="Y35" i="26"/>
  <c r="Z35" i="26"/>
  <c r="AA35" i="26"/>
  <c r="AC35" i="26"/>
  <c r="AD35" i="26"/>
  <c r="AE35" i="26"/>
  <c r="AG35" i="26"/>
  <c r="AH35" i="26"/>
  <c r="AI35" i="26"/>
  <c r="AK35" i="26"/>
  <c r="AL35" i="26"/>
  <c r="C36" i="26"/>
  <c r="E36" i="26"/>
  <c r="F36" i="26"/>
  <c r="G36" i="26"/>
  <c r="I36" i="26"/>
  <c r="J36" i="26"/>
  <c r="K36" i="26"/>
  <c r="M36" i="26"/>
  <c r="N36" i="26"/>
  <c r="O36" i="26"/>
  <c r="Q36" i="26"/>
  <c r="R36" i="26"/>
  <c r="S36" i="26"/>
  <c r="U36" i="26"/>
  <c r="V36" i="26"/>
  <c r="W36" i="26"/>
  <c r="Y36" i="26"/>
  <c r="Z36" i="26"/>
  <c r="AA36" i="26"/>
  <c r="AC36" i="26"/>
  <c r="AD36" i="26"/>
  <c r="AE36" i="26"/>
  <c r="AG36" i="26"/>
  <c r="AH36" i="26"/>
  <c r="AI36" i="26"/>
  <c r="AK36" i="26"/>
  <c r="AL36" i="26"/>
  <c r="C37" i="26"/>
  <c r="E37" i="26"/>
  <c r="F37" i="26"/>
  <c r="G37" i="26"/>
  <c r="I37" i="26"/>
  <c r="J37" i="26"/>
  <c r="K37" i="26"/>
  <c r="M37" i="26"/>
  <c r="N37" i="26"/>
  <c r="O37" i="26"/>
  <c r="Q37" i="26"/>
  <c r="R37" i="26"/>
  <c r="S37" i="26"/>
  <c r="U37" i="26"/>
  <c r="V37" i="26"/>
  <c r="W37" i="26"/>
  <c r="Y37" i="26"/>
  <c r="Z37" i="26"/>
  <c r="AA37" i="26"/>
  <c r="AC37" i="26"/>
  <c r="AD37" i="26"/>
  <c r="AE37" i="26"/>
  <c r="AG37" i="26"/>
  <c r="AH37" i="26"/>
  <c r="AI37" i="26"/>
  <c r="AK37" i="26"/>
  <c r="AL37" i="26"/>
  <c r="C38" i="26"/>
  <c r="E38" i="26"/>
  <c r="F38" i="26"/>
  <c r="G38" i="26"/>
  <c r="I38" i="26"/>
  <c r="J38" i="26"/>
  <c r="K38" i="26"/>
  <c r="M38" i="26"/>
  <c r="N38" i="26"/>
  <c r="O38" i="26"/>
  <c r="Q38" i="26"/>
  <c r="R38" i="26"/>
  <c r="S38" i="26"/>
  <c r="U38" i="26"/>
  <c r="V38" i="26"/>
  <c r="W38" i="26"/>
  <c r="Y38" i="26"/>
  <c r="Z38" i="26"/>
  <c r="AA38" i="26"/>
  <c r="AC38" i="26"/>
  <c r="AD38" i="26"/>
  <c r="AE38" i="26"/>
  <c r="AG38" i="26"/>
  <c r="AH38" i="26"/>
  <c r="AI38" i="26"/>
  <c r="AK38" i="26"/>
  <c r="AL38" i="26"/>
  <c r="C39" i="26"/>
  <c r="E39" i="26"/>
  <c r="F39" i="26"/>
  <c r="G39" i="26"/>
  <c r="I39" i="26"/>
  <c r="J39" i="26"/>
  <c r="K39" i="26"/>
  <c r="M39" i="26"/>
  <c r="N39" i="26"/>
  <c r="O39" i="26"/>
  <c r="Q39" i="26"/>
  <c r="R39" i="26"/>
  <c r="S39" i="26"/>
  <c r="U39" i="26"/>
  <c r="V39" i="26"/>
  <c r="W39" i="26"/>
  <c r="Y39" i="26"/>
  <c r="Z39" i="26"/>
  <c r="AA39" i="26"/>
  <c r="AC39" i="26"/>
  <c r="AD39" i="26"/>
  <c r="AE39" i="26"/>
  <c r="AG39" i="26"/>
  <c r="AH39" i="26"/>
  <c r="AI39" i="26"/>
  <c r="AK39" i="26"/>
  <c r="AL39" i="26"/>
  <c r="G26" i="3"/>
  <c r="AK28" i="26" l="1"/>
  <c r="AG28" i="26"/>
  <c r="AC28" i="26"/>
  <c r="Y28" i="26"/>
  <c r="U28" i="26"/>
  <c r="Q28" i="26"/>
  <c r="M28" i="26"/>
  <c r="I28" i="26"/>
  <c r="E28" i="26"/>
  <c r="AK27" i="26"/>
  <c r="AG27" i="26"/>
  <c r="AC27" i="26"/>
  <c r="Y27" i="26"/>
  <c r="U27" i="26"/>
  <c r="Q27" i="26"/>
  <c r="M27" i="26"/>
  <c r="I27" i="26"/>
  <c r="E27" i="26"/>
  <c r="AK26" i="26"/>
  <c r="AG26" i="26"/>
  <c r="AC26" i="26"/>
  <c r="Y26" i="26"/>
  <c r="U26" i="26"/>
  <c r="Q26" i="26"/>
  <c r="M26" i="26"/>
  <c r="I26" i="26"/>
  <c r="E26" i="26"/>
  <c r="AK25" i="26"/>
  <c r="AG25" i="26"/>
  <c r="AC25" i="26"/>
  <c r="Y25" i="26"/>
  <c r="U25" i="26"/>
  <c r="Q25" i="26"/>
  <c r="M25" i="26"/>
  <c r="H25" i="26"/>
  <c r="C25" i="26"/>
  <c r="AG24" i="26"/>
  <c r="AB24" i="26"/>
  <c r="W24" i="26"/>
  <c r="Q24" i="26"/>
  <c r="L24" i="26"/>
  <c r="G24" i="26"/>
  <c r="AK23" i="26"/>
  <c r="AF23" i="26"/>
  <c r="AA23" i="26"/>
  <c r="U23" i="26"/>
  <c r="P23" i="26"/>
  <c r="K23" i="26"/>
  <c r="E23" i="26"/>
  <c r="AJ22" i="26"/>
  <c r="AE22" i="26"/>
  <c r="Y22" i="26"/>
  <c r="T22" i="26"/>
  <c r="O22" i="26"/>
  <c r="I22" i="26"/>
  <c r="D22" i="26"/>
  <c r="AI21" i="26"/>
  <c r="AC21" i="26"/>
  <c r="X21" i="26"/>
  <c r="S21" i="26"/>
  <c r="M21" i="26"/>
  <c r="H21" i="26"/>
  <c r="C21" i="26"/>
  <c r="AG20" i="26"/>
  <c r="AB20" i="26"/>
  <c r="W20" i="26"/>
  <c r="Q20" i="26"/>
  <c r="L20" i="26"/>
  <c r="G20" i="26"/>
  <c r="AK19" i="26"/>
  <c r="AF19" i="26"/>
  <c r="AA19" i="26"/>
  <c r="U19" i="26"/>
  <c r="P19" i="26"/>
  <c r="K19" i="26"/>
  <c r="E19" i="26"/>
  <c r="AJ18" i="26"/>
  <c r="AE18" i="26"/>
  <c r="Y18" i="26"/>
  <c r="T18" i="26"/>
  <c r="O18" i="26"/>
  <c r="AJ39" i="26"/>
  <c r="AF39" i="26"/>
  <c r="AB39" i="26"/>
  <c r="X39" i="26"/>
  <c r="T39" i="26"/>
  <c r="P39" i="26"/>
  <c r="L39" i="26"/>
  <c r="H39" i="26"/>
  <c r="D39" i="26"/>
  <c r="AJ38" i="26"/>
  <c r="AF38" i="26"/>
  <c r="AB38" i="26"/>
  <c r="X38" i="26"/>
  <c r="T38" i="26"/>
  <c r="P38" i="26"/>
  <c r="L38" i="26"/>
  <c r="H38" i="26"/>
  <c r="D38" i="26"/>
  <c r="AJ37" i="26"/>
  <c r="AF37" i="26"/>
  <c r="AB37" i="26"/>
  <c r="X37" i="26"/>
  <c r="T37" i="26"/>
  <c r="P37" i="26"/>
  <c r="L37" i="26"/>
  <c r="H37" i="26"/>
  <c r="D37" i="26"/>
  <c r="AJ36" i="26"/>
  <c r="AF36" i="26"/>
  <c r="AB36" i="26"/>
  <c r="X36" i="26"/>
  <c r="T36" i="26"/>
  <c r="P36" i="26"/>
  <c r="L36" i="26"/>
  <c r="H36" i="26"/>
  <c r="D36" i="26"/>
  <c r="AJ35" i="26"/>
  <c r="AF35" i="26"/>
  <c r="AB35" i="26"/>
  <c r="X35" i="26"/>
  <c r="T35" i="26"/>
  <c r="P35" i="26"/>
  <c r="L35" i="26"/>
  <c r="H35" i="26"/>
  <c r="D35" i="26"/>
  <c r="AJ34" i="26"/>
  <c r="AF34" i="26"/>
  <c r="AB34" i="26"/>
  <c r="X34" i="26"/>
  <c r="T34" i="26"/>
  <c r="P34" i="26"/>
  <c r="L34" i="26"/>
  <c r="H34" i="26"/>
  <c r="D34" i="26"/>
  <c r="AJ33" i="26"/>
  <c r="AF33" i="26"/>
  <c r="AB33" i="26"/>
  <c r="X33" i="26"/>
  <c r="T33" i="26"/>
  <c r="P33" i="26"/>
  <c r="L33" i="26"/>
  <c r="H33" i="26"/>
  <c r="D33" i="26"/>
  <c r="AJ32" i="26"/>
  <c r="AF32" i="26"/>
  <c r="AB32" i="26"/>
  <c r="X32" i="26"/>
  <c r="T32" i="26"/>
  <c r="P32" i="26"/>
  <c r="L32" i="26"/>
  <c r="H32" i="26"/>
  <c r="D32" i="26"/>
  <c r="AJ31" i="26"/>
  <c r="AF31" i="26"/>
  <c r="AB31" i="26"/>
  <c r="X31" i="26"/>
  <c r="T31" i="26"/>
  <c r="P31" i="26"/>
  <c r="L31" i="26"/>
  <c r="H31" i="26"/>
  <c r="D31" i="26"/>
  <c r="AJ30" i="26"/>
  <c r="AF30" i="26"/>
  <c r="AB30" i="26"/>
  <c r="X30" i="26"/>
  <c r="T30" i="26"/>
  <c r="P30" i="26"/>
  <c r="L30" i="26"/>
  <c r="H30" i="26"/>
  <c r="D30" i="26"/>
  <c r="AJ29" i="26"/>
  <c r="AF29" i="26"/>
  <c r="AB29" i="26"/>
  <c r="X29" i="26"/>
  <c r="T29" i="26"/>
  <c r="P29" i="26"/>
  <c r="L29" i="26"/>
  <c r="H29" i="26"/>
  <c r="D29" i="26"/>
  <c r="AJ28" i="26"/>
  <c r="AF28" i="26"/>
  <c r="AB28" i="26"/>
  <c r="X28" i="26"/>
  <c r="T28" i="26"/>
  <c r="P28" i="26"/>
  <c r="L28" i="26"/>
  <c r="H28" i="26"/>
  <c r="D28" i="26"/>
  <c r="AJ27" i="26"/>
  <c r="AF27" i="26"/>
  <c r="AB27" i="26"/>
  <c r="X27" i="26"/>
  <c r="T27" i="26"/>
  <c r="P27" i="26"/>
  <c r="L27" i="26"/>
  <c r="H27" i="26"/>
  <c r="D27" i="26"/>
  <c r="AJ26" i="26"/>
  <c r="AF26" i="26"/>
  <c r="AB26" i="26"/>
  <c r="X26" i="26"/>
  <c r="T26" i="26"/>
  <c r="P26" i="26"/>
  <c r="L26" i="26"/>
  <c r="H26" i="26"/>
  <c r="D26" i="26"/>
  <c r="AJ25" i="26"/>
  <c r="AF25" i="26"/>
  <c r="AB25" i="26"/>
  <c r="X25" i="26"/>
  <c r="T25" i="26"/>
  <c r="P25" i="26"/>
  <c r="L25" i="26"/>
  <c r="G25" i="26"/>
  <c r="AK24" i="26"/>
  <c r="AF24" i="26"/>
  <c r="AA24" i="26"/>
  <c r="U24" i="26"/>
  <c r="P24" i="26"/>
  <c r="K24" i="26"/>
  <c r="E24" i="26"/>
  <c r="AJ23" i="26"/>
  <c r="AE23" i="26"/>
  <c r="Y23" i="26"/>
  <c r="T23" i="26"/>
  <c r="O23" i="26"/>
  <c r="I23" i="26"/>
  <c r="D23" i="26"/>
  <c r="AI22" i="26"/>
  <c r="AC22" i="26"/>
  <c r="X22" i="26"/>
  <c r="S22" i="26"/>
  <c r="M22" i="26"/>
  <c r="H22" i="26"/>
  <c r="C22" i="26"/>
  <c r="AG21" i="26"/>
  <c r="AB21" i="26"/>
  <c r="W21" i="26"/>
  <c r="Q21" i="26"/>
  <c r="L21" i="26"/>
  <c r="G21" i="26"/>
  <c r="AK20" i="26"/>
  <c r="AF20" i="26"/>
  <c r="AA20" i="26"/>
  <c r="U20" i="26"/>
  <c r="P20" i="26"/>
  <c r="K20" i="26"/>
  <c r="E20" i="26"/>
  <c r="AJ19" i="26"/>
  <c r="AE19" i="26"/>
  <c r="Y19" i="26"/>
  <c r="T19" i="26"/>
  <c r="O19" i="26"/>
  <c r="I19" i="26"/>
  <c r="D19" i="26"/>
  <c r="AI18" i="26"/>
  <c r="AC18" i="26"/>
  <c r="X18" i="26"/>
  <c r="S18" i="26"/>
  <c r="M18" i="26"/>
  <c r="H18" i="26"/>
  <c r="C18" i="26"/>
  <c r="AG17" i="26"/>
  <c r="AB17" i="26"/>
  <c r="W17" i="26"/>
  <c r="Q17" i="26"/>
  <c r="L17" i="26"/>
  <c r="G17" i="26"/>
  <c r="AK16" i="26"/>
  <c r="AF16" i="26"/>
  <c r="AA16" i="26"/>
  <c r="U16" i="26"/>
  <c r="P16" i="26"/>
  <c r="K16" i="26"/>
  <c r="E16" i="26"/>
  <c r="AJ15" i="26"/>
  <c r="AE15" i="26"/>
  <c r="Y15" i="26"/>
  <c r="T15" i="26"/>
  <c r="O15" i="26"/>
  <c r="I15" i="26"/>
  <c r="D15" i="26"/>
  <c r="AI14" i="26"/>
  <c r="AC14" i="26"/>
  <c r="X14" i="26"/>
  <c r="S14" i="26"/>
  <c r="M14" i="26"/>
  <c r="H14" i="26"/>
  <c r="C14" i="26"/>
  <c r="AG13" i="26"/>
  <c r="AB13" i="26"/>
  <c r="W13" i="26"/>
  <c r="P13" i="26"/>
  <c r="J13" i="26"/>
  <c r="C13" i="26"/>
  <c r="AE12" i="26"/>
  <c r="X12" i="26"/>
  <c r="R12" i="26"/>
  <c r="J12" i="26"/>
  <c r="C12" i="26"/>
  <c r="AF11" i="26"/>
  <c r="X11" i="26"/>
  <c r="R11" i="26"/>
  <c r="K11" i="26"/>
  <c r="C11" i="26"/>
  <c r="AF10" i="26"/>
  <c r="Z10" i="26"/>
  <c r="R10" i="26"/>
  <c r="K10" i="26"/>
  <c r="D10" i="26"/>
  <c r="AF9" i="26"/>
  <c r="Z9" i="26"/>
  <c r="S9" i="26"/>
  <c r="K9" i="26"/>
  <c r="D9" i="26"/>
  <c r="AH8" i="26"/>
  <c r="Z8" i="26"/>
  <c r="S8" i="26"/>
  <c r="L8" i="26"/>
  <c r="D8" i="26"/>
  <c r="AH7" i="26"/>
  <c r="AA7" i="26"/>
  <c r="S7" i="26"/>
  <c r="L7" i="26"/>
  <c r="F7" i="26"/>
  <c r="AH6" i="26"/>
  <c r="AA6" i="26"/>
  <c r="T6" i="26"/>
  <c r="L6" i="26"/>
  <c r="F6" i="26"/>
  <c r="AI5" i="26"/>
  <c r="AA5" i="26"/>
  <c r="T5" i="26"/>
  <c r="N5" i="26"/>
  <c r="F5" i="26"/>
  <c r="AI4" i="26"/>
  <c r="AB4" i="26"/>
  <c r="T4" i="26"/>
  <c r="N4" i="26"/>
  <c r="E4" i="26"/>
  <c r="I4" i="26"/>
  <c r="M4" i="26"/>
  <c r="Q4" i="26"/>
  <c r="U4" i="26"/>
  <c r="Y4" i="26"/>
  <c r="AC4" i="26"/>
  <c r="AG4" i="26"/>
  <c r="AK4" i="26"/>
  <c r="E5" i="26"/>
  <c r="I5" i="26"/>
  <c r="M5" i="26"/>
  <c r="Q5" i="26"/>
  <c r="U5" i="26"/>
  <c r="Y5" i="26"/>
  <c r="AC5" i="26"/>
  <c r="AG5" i="26"/>
  <c r="AK5" i="26"/>
  <c r="E6" i="26"/>
  <c r="I6" i="26"/>
  <c r="M6" i="26"/>
  <c r="Q6" i="26"/>
  <c r="U6" i="26"/>
  <c r="Y6" i="26"/>
  <c r="AC6" i="26"/>
  <c r="AG6" i="26"/>
  <c r="AK6" i="26"/>
  <c r="E7" i="26"/>
  <c r="I7" i="26"/>
  <c r="M7" i="26"/>
  <c r="Q7" i="26"/>
  <c r="U7" i="26"/>
  <c r="Y7" i="26"/>
  <c r="AC7" i="26"/>
  <c r="AG7" i="26"/>
  <c r="AK7" i="26"/>
  <c r="E8" i="26"/>
  <c r="I8" i="26"/>
  <c r="M8" i="26"/>
  <c r="Q8" i="26"/>
  <c r="U8" i="26"/>
  <c r="Y8" i="26"/>
  <c r="AC8" i="26"/>
  <c r="AG8" i="26"/>
  <c r="AK8" i="26"/>
  <c r="E9" i="26"/>
  <c r="I9" i="26"/>
  <c r="M9" i="26"/>
  <c r="Q9" i="26"/>
  <c r="U9" i="26"/>
  <c r="Y9" i="26"/>
  <c r="AC9" i="26"/>
  <c r="AG9" i="26"/>
  <c r="AK9" i="26"/>
  <c r="E10" i="26"/>
  <c r="I10" i="26"/>
  <c r="M10" i="26"/>
  <c r="Q10" i="26"/>
  <c r="U10" i="26"/>
  <c r="Y10" i="26"/>
  <c r="AC10" i="26"/>
  <c r="AG10" i="26"/>
  <c r="AK10" i="26"/>
  <c r="E11" i="26"/>
  <c r="I11" i="26"/>
  <c r="M11" i="26"/>
  <c r="Q11" i="26"/>
  <c r="U11" i="26"/>
  <c r="Y11" i="26"/>
  <c r="AC11" i="26"/>
  <c r="AG11" i="26"/>
  <c r="AK11" i="26"/>
  <c r="E12" i="26"/>
  <c r="I12" i="26"/>
  <c r="M12" i="26"/>
  <c r="Q12" i="26"/>
  <c r="U12" i="26"/>
  <c r="Y12" i="26"/>
  <c r="AC12" i="26"/>
  <c r="AG12" i="26"/>
  <c r="AK12" i="26"/>
  <c r="E13" i="26"/>
  <c r="I13" i="26"/>
  <c r="M13" i="26"/>
  <c r="Q13" i="26"/>
  <c r="F4" i="26"/>
  <c r="K4" i="26"/>
  <c r="P4" i="26"/>
  <c r="V4" i="26"/>
  <c r="AA4" i="26"/>
  <c r="AF4" i="26"/>
  <c r="AL4" i="26"/>
  <c r="G5" i="26"/>
  <c r="L5" i="26"/>
  <c r="R5" i="26"/>
  <c r="W5" i="26"/>
  <c r="AB5" i="26"/>
  <c r="AH5" i="26"/>
  <c r="C6" i="26"/>
  <c r="H6" i="26"/>
  <c r="N6" i="26"/>
  <c r="S6" i="26"/>
  <c r="X6" i="26"/>
  <c r="AD6" i="26"/>
  <c r="AI6" i="26"/>
  <c r="D7" i="26"/>
  <c r="J7" i="26"/>
  <c r="O7" i="26"/>
  <c r="T7" i="26"/>
  <c r="Z7" i="26"/>
  <c r="AE7" i="26"/>
  <c r="AJ7" i="26"/>
  <c r="F8" i="26"/>
  <c r="K8" i="26"/>
  <c r="P8" i="26"/>
  <c r="V8" i="26"/>
  <c r="AA8" i="26"/>
  <c r="AF8" i="26"/>
  <c r="AL8" i="26"/>
  <c r="G9" i="26"/>
  <c r="L9" i="26"/>
  <c r="R9" i="26"/>
  <c r="W9" i="26"/>
  <c r="AB9" i="26"/>
  <c r="AH9" i="26"/>
  <c r="C10" i="26"/>
  <c r="H10" i="26"/>
  <c r="N10" i="26"/>
  <c r="S10" i="26"/>
  <c r="X10" i="26"/>
  <c r="AD10" i="26"/>
  <c r="AI10" i="26"/>
  <c r="D11" i="26"/>
  <c r="J11" i="26"/>
  <c r="O11" i="26"/>
  <c r="T11" i="26"/>
  <c r="Z11" i="26"/>
  <c r="AE11" i="26"/>
  <c r="AJ11" i="26"/>
  <c r="F12" i="26"/>
  <c r="K12" i="26"/>
  <c r="P12" i="26"/>
  <c r="V12" i="26"/>
  <c r="AA12" i="26"/>
  <c r="AF12" i="26"/>
  <c r="AL12" i="26"/>
  <c r="G13" i="26"/>
  <c r="L13" i="26"/>
  <c r="R13" i="26"/>
  <c r="V13" i="26"/>
  <c r="Z13" i="26"/>
  <c r="AD13" i="26"/>
  <c r="AH13" i="26"/>
  <c r="AL13" i="26"/>
  <c r="F14" i="26"/>
  <c r="J14" i="26"/>
  <c r="N14" i="26"/>
  <c r="R14" i="26"/>
  <c r="V14" i="26"/>
  <c r="Z14" i="26"/>
  <c r="AD14" i="26"/>
  <c r="AH14" i="26"/>
  <c r="AL14" i="26"/>
  <c r="F15" i="26"/>
  <c r="J15" i="26"/>
  <c r="N15" i="26"/>
  <c r="R15" i="26"/>
  <c r="V15" i="26"/>
  <c r="Z15" i="26"/>
  <c r="AD15" i="26"/>
  <c r="AH15" i="26"/>
  <c r="AL15" i="26"/>
  <c r="F16" i="26"/>
  <c r="J16" i="26"/>
  <c r="N16" i="26"/>
  <c r="R16" i="26"/>
  <c r="V16" i="26"/>
  <c r="Z16" i="26"/>
  <c r="AD16" i="26"/>
  <c r="AH16" i="26"/>
  <c r="AL16" i="26"/>
  <c r="F17" i="26"/>
  <c r="J17" i="26"/>
  <c r="N17" i="26"/>
  <c r="R17" i="26"/>
  <c r="V17" i="26"/>
  <c r="Z17" i="26"/>
  <c r="AD17" i="26"/>
  <c r="AH17" i="26"/>
  <c r="AL17" i="26"/>
  <c r="F18" i="26"/>
  <c r="J18" i="26"/>
  <c r="N18" i="26"/>
  <c r="R18" i="26"/>
  <c r="V18" i="26"/>
  <c r="Z18" i="26"/>
  <c r="AD18" i="26"/>
  <c r="AH18" i="26"/>
  <c r="AL18" i="26"/>
  <c r="F19" i="26"/>
  <c r="J19" i="26"/>
  <c r="N19" i="26"/>
  <c r="R19" i="26"/>
  <c r="V19" i="26"/>
  <c r="Z19" i="26"/>
  <c r="AD19" i="26"/>
  <c r="AH19" i="26"/>
  <c r="AL19" i="26"/>
  <c r="F20" i="26"/>
  <c r="J20" i="26"/>
  <c r="N20" i="26"/>
  <c r="R20" i="26"/>
  <c r="V20" i="26"/>
  <c r="Z20" i="26"/>
  <c r="AD20" i="26"/>
  <c r="AH20" i="26"/>
  <c r="AL20" i="26"/>
  <c r="F21" i="26"/>
  <c r="J21" i="26"/>
  <c r="N21" i="26"/>
  <c r="R21" i="26"/>
  <c r="V21" i="26"/>
  <c r="Z21" i="26"/>
  <c r="AD21" i="26"/>
  <c r="AH21" i="26"/>
  <c r="AL21" i="26"/>
  <c r="F22" i="26"/>
  <c r="J22" i="26"/>
  <c r="N22" i="26"/>
  <c r="R22" i="26"/>
  <c r="V22" i="26"/>
  <c r="Z22" i="26"/>
  <c r="AD22" i="26"/>
  <c r="AH22" i="26"/>
  <c r="AL22" i="26"/>
  <c r="F23" i="26"/>
  <c r="J23" i="26"/>
  <c r="N23" i="26"/>
  <c r="R23" i="26"/>
  <c r="V23" i="26"/>
  <c r="Z23" i="26"/>
  <c r="AD23" i="26"/>
  <c r="AH23" i="26"/>
  <c r="AL23" i="26"/>
  <c r="F24" i="26"/>
  <c r="J24" i="26"/>
  <c r="N24" i="26"/>
  <c r="R24" i="26"/>
  <c r="V24" i="26"/>
  <c r="Z24" i="26"/>
  <c r="AD24" i="26"/>
  <c r="AH24" i="26"/>
  <c r="AL24" i="26"/>
  <c r="F25" i="26"/>
  <c r="J25" i="26"/>
  <c r="F50" i="11"/>
  <c r="F49" i="11"/>
  <c r="F48" i="11"/>
  <c r="F47" i="11"/>
  <c r="F46" i="11"/>
  <c r="F45" i="11"/>
  <c r="F44" i="11"/>
  <c r="F43" i="11"/>
  <c r="F42" i="11"/>
  <c r="F41" i="11"/>
  <c r="F40" i="11"/>
  <c r="F39" i="11"/>
  <c r="F38" i="11"/>
  <c r="F37" i="11"/>
  <c r="F36" i="11"/>
  <c r="F35" i="11"/>
  <c r="F34" i="11"/>
  <c r="F33" i="11"/>
  <c r="F32" i="11"/>
  <c r="F31" i="11"/>
  <c r="F30" i="11"/>
  <c r="F29" i="11"/>
  <c r="F28" i="11"/>
  <c r="F27" i="11"/>
  <c r="F26" i="11"/>
  <c r="F25" i="11"/>
  <c r="F24" i="11"/>
  <c r="F23" i="11"/>
  <c r="F22" i="11"/>
  <c r="F21" i="11"/>
  <c r="F20" i="11"/>
  <c r="F19" i="11"/>
  <c r="F18" i="11"/>
  <c r="F17" i="11"/>
  <c r="F16" i="11"/>
  <c r="F15" i="11"/>
  <c r="H48" i="7"/>
  <c r="F51" i="11" s="1"/>
  <c r="G48" i="7"/>
  <c r="C84" i="25" l="1" a="1"/>
  <c r="G42" i="3"/>
  <c r="G41" i="3"/>
  <c r="G40" i="3"/>
  <c r="G39" i="3"/>
  <c r="G38" i="3"/>
  <c r="G37" i="3"/>
  <c r="G36" i="3"/>
  <c r="G35" i="3"/>
  <c r="G34" i="3"/>
  <c r="G33" i="3"/>
  <c r="G32" i="3"/>
  <c r="G31" i="3"/>
  <c r="G30" i="3"/>
  <c r="G29" i="3"/>
  <c r="G28" i="3"/>
  <c r="G27" i="3"/>
  <c r="G25" i="3"/>
  <c r="G24" i="3"/>
  <c r="G23" i="3"/>
  <c r="G22" i="3"/>
  <c r="G21" i="3"/>
  <c r="G20" i="3"/>
  <c r="G19" i="3"/>
  <c r="G18" i="3"/>
  <c r="G17" i="3"/>
  <c r="G16" i="3"/>
  <c r="G15" i="3"/>
  <c r="G14" i="3"/>
  <c r="G13" i="3"/>
  <c r="G12" i="3"/>
  <c r="G11" i="3"/>
  <c r="G10" i="3"/>
  <c r="G9" i="3"/>
  <c r="G8" i="3"/>
  <c r="G7" i="3"/>
  <c r="C42" i="3"/>
  <c r="E50" i="11" s="1"/>
  <c r="C41" i="3"/>
  <c r="E49" i="11" s="1"/>
  <c r="C40" i="3"/>
  <c r="E48" i="11" s="1"/>
  <c r="C39" i="3"/>
  <c r="E47" i="11" s="1"/>
  <c r="C38" i="3"/>
  <c r="E46" i="11" s="1"/>
  <c r="C37" i="3"/>
  <c r="E45" i="11" s="1"/>
  <c r="C36" i="3"/>
  <c r="E44" i="11" s="1"/>
  <c r="C35" i="3"/>
  <c r="E43" i="11" s="1"/>
  <c r="C34" i="3"/>
  <c r="E42" i="11" s="1"/>
  <c r="C33" i="3"/>
  <c r="E41" i="11" s="1"/>
  <c r="C32" i="3"/>
  <c r="E40" i="11" s="1"/>
  <c r="C31" i="3"/>
  <c r="E39" i="11" s="1"/>
  <c r="C30" i="3"/>
  <c r="E38" i="11" s="1"/>
  <c r="C29" i="3"/>
  <c r="E37" i="11" s="1"/>
  <c r="C28" i="3"/>
  <c r="E36" i="11" s="1"/>
  <c r="C27" i="3"/>
  <c r="E35" i="11" s="1"/>
  <c r="C26" i="3"/>
  <c r="E34" i="11" s="1"/>
  <c r="C25" i="3"/>
  <c r="E33" i="11" s="1"/>
  <c r="C24" i="3"/>
  <c r="E32" i="11" s="1"/>
  <c r="C23" i="3"/>
  <c r="E31" i="11" s="1"/>
  <c r="C22" i="3"/>
  <c r="E30" i="11" s="1"/>
  <c r="C21" i="3"/>
  <c r="E29" i="11" s="1"/>
  <c r="C20" i="3"/>
  <c r="E28" i="11" s="1"/>
  <c r="C19" i="3"/>
  <c r="E27" i="11" s="1"/>
  <c r="C18" i="3"/>
  <c r="E26" i="11" s="1"/>
  <c r="C17" i="3"/>
  <c r="E25" i="11" s="1"/>
  <c r="C16" i="3"/>
  <c r="E24" i="11" s="1"/>
  <c r="C15" i="3"/>
  <c r="E23" i="11" s="1"/>
  <c r="C14" i="3"/>
  <c r="E22" i="11" s="1"/>
  <c r="C13" i="3"/>
  <c r="E21" i="11" s="1"/>
  <c r="C12" i="3"/>
  <c r="E20" i="11" s="1"/>
  <c r="C11" i="3"/>
  <c r="E19" i="11" s="1"/>
  <c r="C10" i="3"/>
  <c r="E18" i="11" s="1"/>
  <c r="C9" i="3"/>
  <c r="E17" i="11" s="1"/>
  <c r="C8" i="3"/>
  <c r="E16" i="11" s="1"/>
  <c r="C7" i="3"/>
  <c r="E15" i="11" s="1"/>
  <c r="G84" i="25" l="1"/>
  <c r="W84" i="25"/>
  <c r="C85" i="25"/>
  <c r="S85" i="25"/>
  <c r="AI85" i="25"/>
  <c r="O86" i="25"/>
  <c r="AE86" i="25"/>
  <c r="K87" i="25"/>
  <c r="AA87" i="25"/>
  <c r="G88" i="25"/>
  <c r="W88" i="25"/>
  <c r="C89" i="25"/>
  <c r="S89" i="25"/>
  <c r="AI89" i="25"/>
  <c r="O90" i="25"/>
  <c r="AE90" i="25"/>
  <c r="K91" i="25"/>
  <c r="AA91" i="25"/>
  <c r="G92" i="25"/>
  <c r="W92" i="25"/>
  <c r="C93" i="25"/>
  <c r="D84" i="25"/>
  <c r="Y84" i="25"/>
  <c r="J85" i="25"/>
  <c r="AF85" i="25"/>
  <c r="Q86" i="25"/>
  <c r="AL86" i="25"/>
  <c r="X87" i="25"/>
  <c r="I88" i="25"/>
  <c r="AD88" i="25"/>
  <c r="P89" i="25"/>
  <c r="AK89" i="25"/>
  <c r="V90" i="25"/>
  <c r="H91" i="25"/>
  <c r="AC91" i="25"/>
  <c r="N92" i="25"/>
  <c r="AJ92" i="25"/>
  <c r="T93" i="25"/>
  <c r="AJ93" i="25"/>
  <c r="P94" i="25"/>
  <c r="AF94" i="25"/>
  <c r="L95" i="25"/>
  <c r="F84" i="25"/>
  <c r="AB84" i="25"/>
  <c r="M85" i="25"/>
  <c r="AH85" i="25"/>
  <c r="T86" i="25"/>
  <c r="E87" i="25"/>
  <c r="Z87" i="25"/>
  <c r="L88" i="25"/>
  <c r="AG88" i="25"/>
  <c r="R89" i="25"/>
  <c r="D90" i="25"/>
  <c r="Y90" i="25"/>
  <c r="J91" i="25"/>
  <c r="AF91" i="25"/>
  <c r="Q92" i="25"/>
  <c r="AL92" i="25"/>
  <c r="V93" i="25"/>
  <c r="AL93" i="25"/>
  <c r="R94" i="25"/>
  <c r="AH94" i="25"/>
  <c r="N95" i="25"/>
  <c r="AD95" i="25"/>
  <c r="AK84" i="25"/>
  <c r="H86" i="25"/>
  <c r="N87" i="25"/>
  <c r="U88" i="25"/>
  <c r="AB89" i="25"/>
  <c r="AH90" i="25"/>
  <c r="E92" i="25"/>
  <c r="L93" i="25"/>
  <c r="I94" i="25"/>
  <c r="E95" i="25"/>
  <c r="AG95" i="25"/>
  <c r="M96" i="25"/>
  <c r="AC96" i="25"/>
  <c r="I97" i="25"/>
  <c r="Y97" i="25"/>
  <c r="E98" i="25"/>
  <c r="U98" i="25"/>
  <c r="AK98" i="25"/>
  <c r="Q99" i="25"/>
  <c r="AG99" i="25"/>
  <c r="M100" i="25"/>
  <c r="K84" i="25"/>
  <c r="AA84" i="25"/>
  <c r="G85" i="25"/>
  <c r="W85" i="25"/>
  <c r="C86" i="25"/>
  <c r="S86" i="25"/>
  <c r="AI86" i="25"/>
  <c r="O87" i="25"/>
  <c r="AE87" i="25"/>
  <c r="K88" i="25"/>
  <c r="AA88" i="25"/>
  <c r="G89" i="25"/>
  <c r="W89" i="25"/>
  <c r="C90" i="25"/>
  <c r="S90" i="25"/>
  <c r="AI90" i="25"/>
  <c r="O91" i="25"/>
  <c r="AE91" i="25"/>
  <c r="K92" i="25"/>
  <c r="AA92" i="25"/>
  <c r="G93" i="25"/>
  <c r="I84" i="25"/>
  <c r="AD84" i="25"/>
  <c r="P85" i="25"/>
  <c r="AK85" i="25"/>
  <c r="V86" i="25"/>
  <c r="H87" i="25"/>
  <c r="AC87" i="25"/>
  <c r="N88" i="25"/>
  <c r="AJ88" i="25"/>
  <c r="U89" i="25"/>
  <c r="F90" i="25"/>
  <c r="AB90" i="25"/>
  <c r="M91" i="25"/>
  <c r="AH91" i="25"/>
  <c r="T92" i="25"/>
  <c r="E93" i="25"/>
  <c r="X93" i="25"/>
  <c r="D94" i="25"/>
  <c r="T94" i="25"/>
  <c r="AJ94" i="25"/>
  <c r="P95" i="25"/>
  <c r="L84" i="25"/>
  <c r="AG84" i="25"/>
  <c r="R85" i="25"/>
  <c r="D86" i="25"/>
  <c r="Y86" i="25"/>
  <c r="J87" i="25"/>
  <c r="AF87" i="25"/>
  <c r="Q88" i="25"/>
  <c r="AL88" i="25"/>
  <c r="X89" i="25"/>
  <c r="I90" i="25"/>
  <c r="AD90" i="25"/>
  <c r="P91" i="25"/>
  <c r="AK91" i="25"/>
  <c r="V92" i="25"/>
  <c r="H93" i="25"/>
  <c r="Z93" i="25"/>
  <c r="F94" i="25"/>
  <c r="V94" i="25"/>
  <c r="AL94" i="25"/>
  <c r="R95" i="25"/>
  <c r="E84" i="25"/>
  <c r="L85" i="25"/>
  <c r="R86" i="25"/>
  <c r="Y87" i="25"/>
  <c r="AF88" i="25"/>
  <c r="AL89" i="25"/>
  <c r="I91" i="25"/>
  <c r="P92" i="25"/>
  <c r="U93" i="25"/>
  <c r="Q94" i="25"/>
  <c r="M95" i="25"/>
  <c r="AK95" i="25"/>
  <c r="Q96" i="25"/>
  <c r="AG96" i="25"/>
  <c r="M97" i="25"/>
  <c r="AC97" i="25"/>
  <c r="I98" i="25"/>
  <c r="Y98" i="25"/>
  <c r="E99" i="25"/>
  <c r="U99" i="25"/>
  <c r="AK99" i="25"/>
  <c r="Q100" i="25"/>
  <c r="AG100" i="25"/>
  <c r="AE84" i="25"/>
  <c r="AA85" i="25"/>
  <c r="W86" i="25"/>
  <c r="S87" i="25"/>
  <c r="O88" i="25"/>
  <c r="K89" i="25"/>
  <c r="G90" i="25"/>
  <c r="C91" i="25"/>
  <c r="AI91" i="25"/>
  <c r="AE92" i="25"/>
  <c r="N84" i="25"/>
  <c r="U85" i="25"/>
  <c r="AB86" i="25"/>
  <c r="AH87" i="25"/>
  <c r="E89" i="25"/>
  <c r="L90" i="25"/>
  <c r="R91" i="25"/>
  <c r="Y92" i="25"/>
  <c r="AB93" i="25"/>
  <c r="X94" i="25"/>
  <c r="T95" i="25"/>
  <c r="AL84" i="25"/>
  <c r="I86" i="25"/>
  <c r="P87" i="25"/>
  <c r="V88" i="25"/>
  <c r="AC89" i="25"/>
  <c r="AJ90" i="25"/>
  <c r="F92" i="25"/>
  <c r="M93" i="25"/>
  <c r="J94" i="25"/>
  <c r="F95" i="25"/>
  <c r="P84" i="25"/>
  <c r="AC86" i="25"/>
  <c r="F89" i="25"/>
  <c r="T91" i="25"/>
  <c r="AC93" i="25"/>
  <c r="U95" i="25"/>
  <c r="U96" i="25"/>
  <c r="Q97" i="25"/>
  <c r="M98" i="25"/>
  <c r="I99" i="25"/>
  <c r="E100" i="25"/>
  <c r="AC100" i="25"/>
  <c r="M101" i="25"/>
  <c r="AC101" i="25"/>
  <c r="I102" i="25"/>
  <c r="Y102" i="25"/>
  <c r="E103" i="25"/>
  <c r="U103" i="25"/>
  <c r="AK103" i="25"/>
  <c r="Q104" i="25"/>
  <c r="AG104" i="25"/>
  <c r="M105" i="25"/>
  <c r="AC105" i="25"/>
  <c r="I106" i="25"/>
  <c r="Y106" i="25"/>
  <c r="E107" i="25"/>
  <c r="U107" i="25"/>
  <c r="AK107" i="25"/>
  <c r="Q108" i="25"/>
  <c r="AG108" i="25"/>
  <c r="M109" i="25"/>
  <c r="AC109" i="25"/>
  <c r="AF84" i="25"/>
  <c r="AL85" i="25"/>
  <c r="I87" i="25"/>
  <c r="P88" i="25"/>
  <c r="V89" i="25"/>
  <c r="AC90" i="25"/>
  <c r="AJ91" i="25"/>
  <c r="F93" i="25"/>
  <c r="E94" i="25"/>
  <c r="AK94" i="25"/>
  <c r="AE95" i="25"/>
  <c r="K96" i="25"/>
  <c r="AA96" i="25"/>
  <c r="G97" i="25"/>
  <c r="W97" i="25"/>
  <c r="C98" i="25"/>
  <c r="S98" i="25"/>
  <c r="AI98" i="25"/>
  <c r="O99" i="25"/>
  <c r="AE99" i="25"/>
  <c r="K100" i="25"/>
  <c r="AA100" i="25"/>
  <c r="O84" i="25"/>
  <c r="K85" i="25"/>
  <c r="G86" i="25"/>
  <c r="C87" i="25"/>
  <c r="AI87" i="25"/>
  <c r="AE88" i="25"/>
  <c r="AA89" i="25"/>
  <c r="W90" i="25"/>
  <c r="S91" i="25"/>
  <c r="O92" i="25"/>
  <c r="K93" i="25"/>
  <c r="AJ84" i="25"/>
  <c r="F86" i="25"/>
  <c r="M87" i="25"/>
  <c r="T88" i="25"/>
  <c r="Z89" i="25"/>
  <c r="AG90" i="25"/>
  <c r="D92" i="25"/>
  <c r="J93" i="25"/>
  <c r="H94" i="25"/>
  <c r="D95" i="25"/>
  <c r="Q84" i="25"/>
  <c r="X85" i="25"/>
  <c r="AD86" i="25"/>
  <c r="AK87" i="25"/>
  <c r="H89" i="25"/>
  <c r="N90" i="25"/>
  <c r="U91" i="25"/>
  <c r="AB92" i="25"/>
  <c r="AD93" i="25"/>
  <c r="Z94" i="25"/>
  <c r="V95" i="25"/>
  <c r="V85" i="25"/>
  <c r="AJ87" i="25"/>
  <c r="M90" i="25"/>
  <c r="Z92" i="25"/>
  <c r="Y94" i="25"/>
  <c r="E96" i="25"/>
  <c r="AK96" i="25"/>
  <c r="AG97" i="25"/>
  <c r="AC98" i="25"/>
  <c r="Y99" i="25"/>
  <c r="U100" i="25"/>
  <c r="E101" i="25"/>
  <c r="U101" i="25"/>
  <c r="AK101" i="25"/>
  <c r="Q102" i="25"/>
  <c r="AG102" i="25"/>
  <c r="M103" i="25"/>
  <c r="AC103" i="25"/>
  <c r="I104" i="25"/>
  <c r="Y104" i="25"/>
  <c r="E105" i="25"/>
  <c r="U105" i="25"/>
  <c r="AK105" i="25"/>
  <c r="Q106" i="25"/>
  <c r="AG106" i="25"/>
  <c r="M107" i="25"/>
  <c r="AC107" i="25"/>
  <c r="I108" i="25"/>
  <c r="Y108" i="25"/>
  <c r="E109" i="25"/>
  <c r="U109" i="25"/>
  <c r="J84" i="25"/>
  <c r="Q85" i="25"/>
  <c r="X86" i="25"/>
  <c r="AD87" i="25"/>
  <c r="AK88" i="25"/>
  <c r="H90" i="25"/>
  <c r="N91" i="25"/>
  <c r="U92" i="25"/>
  <c r="Y93" i="25"/>
  <c r="U94" i="25"/>
  <c r="Q95" i="25"/>
  <c r="C96" i="25"/>
  <c r="S96" i="25"/>
  <c r="AI96" i="25"/>
  <c r="O97" i="25"/>
  <c r="AE97" i="25"/>
  <c r="K98" i="25"/>
  <c r="AA98" i="25"/>
  <c r="G99" i="25"/>
  <c r="W99" i="25"/>
  <c r="C100" i="25"/>
  <c r="S100" i="25"/>
  <c r="AI100" i="25"/>
  <c r="O85" i="25"/>
  <c r="G87" i="25"/>
  <c r="AI88" i="25"/>
  <c r="AA90" i="25"/>
  <c r="S92" i="25"/>
  <c r="E85" i="25"/>
  <c r="R87" i="25"/>
  <c r="AF89" i="25"/>
  <c r="I92" i="25"/>
  <c r="L94" i="25"/>
  <c r="V84" i="25"/>
  <c r="AJ86" i="25"/>
  <c r="M89" i="25"/>
  <c r="Z91" i="25"/>
  <c r="AH93" i="25"/>
  <c r="Z95" i="25"/>
  <c r="J88" i="25"/>
  <c r="AK92" i="25"/>
  <c r="I96" i="25"/>
  <c r="AK97" i="25"/>
  <c r="AC99" i="25"/>
  <c r="I101" i="25"/>
  <c r="E102" i="25"/>
  <c r="AK102" i="25"/>
  <c r="AG103" i="25"/>
  <c r="AC104" i="25"/>
  <c r="Y105" i="25"/>
  <c r="U106" i="25"/>
  <c r="Q107" i="25"/>
  <c r="M108" i="25"/>
  <c r="I109" i="25"/>
  <c r="U84" i="25"/>
  <c r="AH86" i="25"/>
  <c r="L89" i="25"/>
  <c r="Y91" i="25"/>
  <c r="AG93" i="25"/>
  <c r="Y95" i="25"/>
  <c r="W96" i="25"/>
  <c r="S97" i="25"/>
  <c r="O98" i="25"/>
  <c r="K99" i="25"/>
  <c r="G100" i="25"/>
  <c r="C101" i="25"/>
  <c r="S101" i="25"/>
  <c r="AI101" i="25"/>
  <c r="O102" i="25"/>
  <c r="AE102" i="25"/>
  <c r="K103" i="25"/>
  <c r="AA103" i="25"/>
  <c r="G104" i="25"/>
  <c r="W104" i="25"/>
  <c r="C105" i="25"/>
  <c r="S105" i="25"/>
  <c r="AI105" i="25"/>
  <c r="O106" i="25"/>
  <c r="AE106" i="25"/>
  <c r="K107" i="25"/>
  <c r="AA107" i="25"/>
  <c r="G108" i="25"/>
  <c r="W108" i="25"/>
  <c r="C109" i="25"/>
  <c r="S109" i="25"/>
  <c r="AI109" i="25"/>
  <c r="AJ85" i="25"/>
  <c r="M88" i="25"/>
  <c r="Z90" i="25"/>
  <c r="D93" i="25"/>
  <c r="AI94" i="25"/>
  <c r="J96" i="25"/>
  <c r="F97" i="25"/>
  <c r="AL97" i="25"/>
  <c r="AH98" i="25"/>
  <c r="AD99" i="25"/>
  <c r="Z100" i="25"/>
  <c r="V101" i="25"/>
  <c r="R102" i="25"/>
  <c r="N103" i="25"/>
  <c r="J104" i="25"/>
  <c r="F105" i="25"/>
  <c r="AL105" i="25"/>
  <c r="AH106" i="25"/>
  <c r="AD107" i="25"/>
  <c r="Z108" i="25"/>
  <c r="V109" i="25"/>
  <c r="I110" i="25"/>
  <c r="Y110" i="25"/>
  <c r="E111" i="25"/>
  <c r="U111" i="25"/>
  <c r="AK111" i="25"/>
  <c r="Q112" i="25"/>
  <c r="AG112" i="25"/>
  <c r="M113" i="25"/>
  <c r="AC113" i="25"/>
  <c r="I114" i="25"/>
  <c r="Y114" i="25"/>
  <c r="E115" i="25"/>
  <c r="U115" i="25"/>
  <c r="AK115" i="25"/>
  <c r="Q116" i="25"/>
  <c r="AG116" i="25"/>
  <c r="M117" i="25"/>
  <c r="AC117" i="25"/>
  <c r="I118" i="25"/>
  <c r="Y118" i="25"/>
  <c r="E119" i="25"/>
  <c r="D85" i="25"/>
  <c r="Q87" i="25"/>
  <c r="AD89" i="25"/>
  <c r="H92" i="25"/>
  <c r="K94" i="25"/>
  <c r="AH95" i="25"/>
  <c r="AD96" i="25"/>
  <c r="Z97" i="25"/>
  <c r="V98" i="25"/>
  <c r="R99" i="25"/>
  <c r="N100" i="25"/>
  <c r="J101" i="25"/>
  <c r="F102" i="25"/>
  <c r="AL102" i="25"/>
  <c r="AH103" i="25"/>
  <c r="AD104" i="25"/>
  <c r="Z105" i="25"/>
  <c r="V106" i="25"/>
  <c r="R107" i="25"/>
  <c r="N108" i="25"/>
  <c r="J109" i="25"/>
  <c r="C110" i="25"/>
  <c r="S110" i="25"/>
  <c r="AI110" i="25"/>
  <c r="O111" i="25"/>
  <c r="AE111" i="25"/>
  <c r="K112" i="25"/>
  <c r="AA112" i="25"/>
  <c r="G113" i="25"/>
  <c r="W113" i="25"/>
  <c r="C114" i="25"/>
  <c r="S114" i="25"/>
  <c r="AI114" i="25"/>
  <c r="O115" i="25"/>
  <c r="AE115" i="25"/>
  <c r="K116" i="25"/>
  <c r="AA116" i="25"/>
  <c r="G117" i="25"/>
  <c r="W117" i="25"/>
  <c r="C118" i="25"/>
  <c r="S118" i="25"/>
  <c r="W119" i="25"/>
  <c r="D119" i="25"/>
  <c r="R118" i="25"/>
  <c r="V117" i="25"/>
  <c r="Z116" i="25"/>
  <c r="AD115" i="25"/>
  <c r="AH114" i="25"/>
  <c r="AL113" i="25"/>
  <c r="F113" i="25"/>
  <c r="J112" i="25"/>
  <c r="N111" i="25"/>
  <c r="R110" i="25"/>
  <c r="H109" i="25"/>
  <c r="P107" i="25"/>
  <c r="X105" i="25"/>
  <c r="AF103" i="25"/>
  <c r="D102" i="25"/>
  <c r="L100" i="25"/>
  <c r="T98" i="25"/>
  <c r="AB96" i="25"/>
  <c r="G94" i="25"/>
  <c r="Y89" i="25"/>
  <c r="S84" i="25"/>
  <c r="K86" i="25"/>
  <c r="C88" i="25"/>
  <c r="AE89" i="25"/>
  <c r="W91" i="25"/>
  <c r="O93" i="25"/>
  <c r="L86" i="25"/>
  <c r="Y88" i="25"/>
  <c r="AL90" i="25"/>
  <c r="P93" i="25"/>
  <c r="H95" i="25"/>
  <c r="AC85" i="25"/>
  <c r="F88" i="25"/>
  <c r="T90" i="25"/>
  <c r="AG92" i="25"/>
  <c r="AD94" i="25"/>
  <c r="AG85" i="25"/>
  <c r="X90" i="25"/>
  <c r="AG94" i="25"/>
  <c r="E97" i="25"/>
  <c r="AG98" i="25"/>
  <c r="Y100" i="25"/>
  <c r="Y101" i="25"/>
  <c r="U102" i="25"/>
  <c r="Q103" i="25"/>
  <c r="M104" i="25"/>
  <c r="I105" i="25"/>
  <c r="E106" i="25"/>
  <c r="AK106" i="25"/>
  <c r="AG107" i="25"/>
  <c r="AC108" i="25"/>
  <c r="Y109" i="25"/>
  <c r="AB85" i="25"/>
  <c r="E88" i="25"/>
  <c r="R90" i="25"/>
  <c r="AF92" i="25"/>
  <c r="AC94" i="25"/>
  <c r="G96" i="25"/>
  <c r="C97" i="25"/>
  <c r="AI97" i="25"/>
  <c r="AE98" i="25"/>
  <c r="AA99" i="25"/>
  <c r="W100" i="25"/>
  <c r="K101" i="25"/>
  <c r="AA101" i="25"/>
  <c r="G102" i="25"/>
  <c r="W102" i="25"/>
  <c r="C103" i="25"/>
  <c r="S103" i="25"/>
  <c r="AI103" i="25"/>
  <c r="O104" i="25"/>
  <c r="AE104" i="25"/>
  <c r="K105" i="25"/>
  <c r="AA105" i="25"/>
  <c r="G106" i="25"/>
  <c r="W106" i="25"/>
  <c r="C107" i="25"/>
  <c r="S107" i="25"/>
  <c r="AI107" i="25"/>
  <c r="O108" i="25"/>
  <c r="AE108" i="25"/>
  <c r="K109" i="25"/>
  <c r="AA109" i="25"/>
  <c r="AC84" i="25"/>
  <c r="F87" i="25"/>
  <c r="T89" i="25"/>
  <c r="AG91" i="25"/>
  <c r="C94" i="25"/>
  <c r="AC95" i="25"/>
  <c r="Z96" i="25"/>
  <c r="V97" i="25"/>
  <c r="R98" i="25"/>
  <c r="N99" i="25"/>
  <c r="J100" i="25"/>
  <c r="F101" i="25"/>
  <c r="AL101" i="25"/>
  <c r="AH102" i="25"/>
  <c r="AD103" i="25"/>
  <c r="Z104" i="25"/>
  <c r="V105" i="25"/>
  <c r="R106" i="25"/>
  <c r="N107" i="25"/>
  <c r="J108" i="25"/>
  <c r="F109" i="25"/>
  <c r="AK109" i="25"/>
  <c r="Q110" i="25"/>
  <c r="AG110" i="25"/>
  <c r="M111" i="25"/>
  <c r="AC111" i="25"/>
  <c r="I112" i="25"/>
  <c r="Y112" i="25"/>
  <c r="E113" i="25"/>
  <c r="U113" i="25"/>
  <c r="AK113" i="25"/>
  <c r="Q114" i="25"/>
  <c r="AG114" i="25"/>
  <c r="M115" i="25"/>
  <c r="AC115" i="25"/>
  <c r="I116" i="25"/>
  <c r="Y116" i="25"/>
  <c r="E117" i="25"/>
  <c r="U117" i="25"/>
  <c r="AK117" i="25"/>
  <c r="Q118" i="25"/>
  <c r="AG118" i="25"/>
  <c r="M119" i="25"/>
  <c r="J86" i="25"/>
  <c r="X88" i="25"/>
  <c r="AK90" i="25"/>
  <c r="N93" i="25"/>
  <c r="G95" i="25"/>
  <c r="N96" i="25"/>
  <c r="J97" i="25"/>
  <c r="F98" i="25"/>
  <c r="AL98" i="25"/>
  <c r="AH99" i="25"/>
  <c r="AD100" i="25"/>
  <c r="Z101" i="25"/>
  <c r="V102" i="25"/>
  <c r="R103" i="25"/>
  <c r="N104" i="25"/>
  <c r="J105" i="25"/>
  <c r="F106" i="25"/>
  <c r="AL106" i="25"/>
  <c r="AH107" i="25"/>
  <c r="AD108" i="25"/>
  <c r="Z109" i="25"/>
  <c r="K110" i="25"/>
  <c r="AA110" i="25"/>
  <c r="G111" i="25"/>
  <c r="W111" i="25"/>
  <c r="C112" i="25"/>
  <c r="S112" i="25"/>
  <c r="AI112" i="25"/>
  <c r="O113" i="25"/>
  <c r="AE113" i="25"/>
  <c r="K114" i="25"/>
  <c r="AA114" i="25"/>
  <c r="G115" i="25"/>
  <c r="W115" i="25"/>
  <c r="C116" i="25"/>
  <c r="S116" i="25"/>
  <c r="AI116" i="25"/>
  <c r="O117" i="25"/>
  <c r="AE117" i="25"/>
  <c r="K118" i="25"/>
  <c r="AE119" i="25"/>
  <c r="O119" i="25"/>
  <c r="AD118" i="25"/>
  <c r="AL117" i="25"/>
  <c r="F117" i="25"/>
  <c r="J116" i="25"/>
  <c r="N115" i="25"/>
  <c r="R114" i="25"/>
  <c r="V113" i="25"/>
  <c r="Z112" i="25"/>
  <c r="AD111" i="25"/>
  <c r="AH110" i="25"/>
  <c r="AL109" i="25"/>
  <c r="L108" i="25"/>
  <c r="T106" i="25"/>
  <c r="AB104" i="25"/>
  <c r="AJ102" i="25"/>
  <c r="H101" i="25"/>
  <c r="P99" i="25"/>
  <c r="X97" i="25"/>
  <c r="AF95" i="25"/>
  <c r="AL91" i="25"/>
  <c r="L87" i="25"/>
  <c r="AF119" i="25"/>
  <c r="AA86" i="25"/>
  <c r="K90" i="25"/>
  <c r="T84" i="25"/>
  <c r="J89" i="25"/>
  <c r="AF93" i="25"/>
  <c r="N86" i="25"/>
  <c r="E91" i="25"/>
  <c r="J95" i="25"/>
  <c r="AD91" i="25"/>
  <c r="U97" i="25"/>
  <c r="AK100" i="25"/>
  <c r="AC102" i="25"/>
  <c r="U104" i="25"/>
  <c r="M106" i="25"/>
  <c r="E108" i="25"/>
  <c r="AG109" i="25"/>
  <c r="Z88" i="25"/>
  <c r="Q93" i="25"/>
  <c r="O96" i="25"/>
  <c r="G98" i="25"/>
  <c r="AI99" i="25"/>
  <c r="O101" i="25"/>
  <c r="K102" i="25"/>
  <c r="G103" i="25"/>
  <c r="C104" i="25"/>
  <c r="AI104" i="25"/>
  <c r="AE105" i="25"/>
  <c r="AA106" i="25"/>
  <c r="W107" i="25"/>
  <c r="S108" i="25"/>
  <c r="O109" i="25"/>
  <c r="N85" i="25"/>
  <c r="E90" i="25"/>
  <c r="S94" i="25"/>
  <c r="AH96" i="25"/>
  <c r="Z98" i="25"/>
  <c r="R100" i="25"/>
  <c r="J102" i="25"/>
  <c r="AL103" i="25"/>
  <c r="AD105" i="25"/>
  <c r="V107" i="25"/>
  <c r="N109" i="25"/>
  <c r="U110" i="25"/>
  <c r="Q111" i="25"/>
  <c r="M112" i="25"/>
  <c r="I113" i="25"/>
  <c r="E114" i="25"/>
  <c r="AK114" i="25"/>
  <c r="AG115" i="25"/>
  <c r="AC116" i="25"/>
  <c r="Y117" i="25"/>
  <c r="U118" i="25"/>
  <c r="R84" i="25"/>
  <c r="I89" i="25"/>
  <c r="AE93" i="25"/>
  <c r="V96" i="25"/>
  <c r="N98" i="25"/>
  <c r="F100" i="25"/>
  <c r="AH101" i="25"/>
  <c r="Z103" i="25"/>
  <c r="R105" i="25"/>
  <c r="J107" i="25"/>
  <c r="AL108" i="25"/>
  <c r="O110" i="25"/>
  <c r="K111" i="25"/>
  <c r="G112" i="25"/>
  <c r="C113" i="25"/>
  <c r="AI113" i="25"/>
  <c r="AE114" i="25"/>
  <c r="AA115" i="25"/>
  <c r="W116" i="25"/>
  <c r="S117" i="25"/>
  <c r="O118" i="25"/>
  <c r="J119" i="25"/>
  <c r="AD117" i="25"/>
  <c r="AL115" i="25"/>
  <c r="J114" i="25"/>
  <c r="R112" i="25"/>
  <c r="Z110" i="25"/>
  <c r="AF107" i="25"/>
  <c r="L104" i="25"/>
  <c r="AB100" i="25"/>
  <c r="H97" i="25"/>
  <c r="AF90" i="25"/>
  <c r="AJ119" i="25"/>
  <c r="P119" i="25"/>
  <c r="AE118" i="25"/>
  <c r="D118" i="25"/>
  <c r="H117" i="25"/>
  <c r="L116" i="25"/>
  <c r="P115" i="25"/>
  <c r="T114" i="25"/>
  <c r="X113" i="25"/>
  <c r="AB112" i="25"/>
  <c r="AF111" i="25"/>
  <c r="AJ110" i="25"/>
  <c r="D110" i="25"/>
  <c r="P108" i="25"/>
  <c r="X106" i="25"/>
  <c r="AF104" i="25"/>
  <c r="D103" i="25"/>
  <c r="L101" i="25"/>
  <c r="T99" i="25"/>
  <c r="AB97" i="25"/>
  <c r="AJ95" i="25"/>
  <c r="M92" i="25"/>
  <c r="V87" i="25"/>
  <c r="AH119" i="25"/>
  <c r="R119" i="25"/>
  <c r="AH118" i="25"/>
  <c r="H118" i="25"/>
  <c r="L117" i="25"/>
  <c r="P116" i="25"/>
  <c r="T115" i="25"/>
  <c r="X114" i="25"/>
  <c r="AB113" i="25"/>
  <c r="AF112" i="25"/>
  <c r="AJ111" i="25"/>
  <c r="D111" i="25"/>
  <c r="H110" i="25"/>
  <c r="X108" i="25"/>
  <c r="AF106" i="25"/>
  <c r="D105" i="25"/>
  <c r="L103" i="25"/>
  <c r="T101" i="25"/>
  <c r="AB99" i="25"/>
  <c r="AJ97" i="25"/>
  <c r="H96" i="25"/>
  <c r="AH92" i="25"/>
  <c r="H88" i="25"/>
  <c r="AK119" i="25"/>
  <c r="U119" i="25"/>
  <c r="AL118" i="25"/>
  <c r="N118" i="25"/>
  <c r="R117" i="25"/>
  <c r="V116" i="25"/>
  <c r="Z115" i="25"/>
  <c r="AD114" i="25"/>
  <c r="AH113" i="25"/>
  <c r="AL112" i="25"/>
  <c r="F112" i="25"/>
  <c r="J111" i="25"/>
  <c r="N110" i="25"/>
  <c r="AJ108" i="25"/>
  <c r="H107" i="25"/>
  <c r="P105" i="25"/>
  <c r="X103" i="25"/>
  <c r="AF101" i="25"/>
  <c r="D100" i="25"/>
  <c r="L98" i="25"/>
  <c r="T96" i="25"/>
  <c r="AA93" i="25"/>
  <c r="D89" i="25"/>
  <c r="M84" i="25"/>
  <c r="AI84" i="25"/>
  <c r="S88" i="25"/>
  <c r="C92" i="25"/>
  <c r="AG86" i="25"/>
  <c r="X91" i="25"/>
  <c r="X95" i="25"/>
  <c r="AB88" i="25"/>
  <c r="R93" i="25"/>
  <c r="D87" i="25"/>
  <c r="AB95" i="25"/>
  <c r="M99" i="25"/>
  <c r="AG101" i="25"/>
  <c r="Y103" i="25"/>
  <c r="Q105" i="25"/>
  <c r="I107" i="25"/>
  <c r="AK108" i="25"/>
  <c r="M86" i="25"/>
  <c r="D91" i="25"/>
  <c r="I95" i="25"/>
  <c r="K97" i="25"/>
  <c r="C99" i="25"/>
  <c r="AE100" i="25"/>
  <c r="AE101" i="25"/>
  <c r="AA102" i="25"/>
  <c r="W103" i="25"/>
  <c r="S104" i="25"/>
  <c r="O105" i="25"/>
  <c r="K106" i="25"/>
  <c r="G107" i="25"/>
  <c r="C108" i="25"/>
  <c r="AI108" i="25"/>
  <c r="AE109" i="25"/>
  <c r="AB87" i="25"/>
  <c r="R92" i="25"/>
  <c r="AL95" i="25"/>
  <c r="AD97" i="25"/>
  <c r="V99" i="25"/>
  <c r="N101" i="25"/>
  <c r="F103" i="25"/>
  <c r="AH104" i="25"/>
  <c r="Z106" i="25"/>
  <c r="R108" i="25"/>
  <c r="E110" i="25"/>
  <c r="AK110" i="25"/>
  <c r="AG111" i="25"/>
  <c r="AC112" i="25"/>
  <c r="Y113" i="25"/>
  <c r="U114" i="25"/>
  <c r="Q115" i="25"/>
  <c r="M116" i="25"/>
  <c r="I117" i="25"/>
  <c r="E118" i="25"/>
  <c r="AK118" i="25"/>
  <c r="AF86" i="25"/>
  <c r="V91" i="25"/>
  <c r="W95" i="25"/>
  <c r="R97" i="25"/>
  <c r="J99" i="25"/>
  <c r="AL100" i="25"/>
  <c r="AD102" i="25"/>
  <c r="V104" i="25"/>
  <c r="N106" i="25"/>
  <c r="F108" i="25"/>
  <c r="AH109" i="25"/>
  <c r="AE110" i="25"/>
  <c r="AA111" i="25"/>
  <c r="W112" i="25"/>
  <c r="S113" i="25"/>
  <c r="O114" i="25"/>
  <c r="K115" i="25"/>
  <c r="G116" i="25"/>
  <c r="C117" i="25"/>
  <c r="AI117" i="25"/>
  <c r="AA119" i="25"/>
  <c r="X118" i="25"/>
  <c r="AH116" i="25"/>
  <c r="F115" i="25"/>
  <c r="N113" i="25"/>
  <c r="V111" i="25"/>
  <c r="X109" i="25"/>
  <c r="D106" i="25"/>
  <c r="T102" i="25"/>
  <c r="AJ98" i="25"/>
  <c r="C95" i="25"/>
  <c r="E86" i="25"/>
  <c r="X119" i="25"/>
  <c r="F119" i="25"/>
  <c r="T118" i="25"/>
  <c r="X117" i="25"/>
  <c r="AB116" i="25"/>
  <c r="AF115" i="25"/>
  <c r="AJ114" i="25"/>
  <c r="D114" i="25"/>
  <c r="H113" i="25"/>
  <c r="L112" i="25"/>
  <c r="P111" i="25"/>
  <c r="T110" i="25"/>
  <c r="L109" i="25"/>
  <c r="T107" i="25"/>
  <c r="AB105" i="25"/>
  <c r="AJ103" i="25"/>
  <c r="H102" i="25"/>
  <c r="P100" i="25"/>
  <c r="X98" i="25"/>
  <c r="AF96" i="25"/>
  <c r="O94" i="25"/>
  <c r="AJ89" i="25"/>
  <c r="I85" i="25"/>
  <c r="Z119" i="25"/>
  <c r="H119" i="25"/>
  <c r="W118" i="25"/>
  <c r="AB117" i="25"/>
  <c r="AF116" i="25"/>
  <c r="AJ115" i="25"/>
  <c r="D115" i="25"/>
  <c r="H114" i="25"/>
  <c r="L113" i="25"/>
  <c r="P112" i="25"/>
  <c r="T111" i="25"/>
  <c r="X110" i="25"/>
  <c r="T109" i="25"/>
  <c r="AB107" i="25"/>
  <c r="AJ105" i="25"/>
  <c r="H104" i="25"/>
  <c r="P102" i="25"/>
  <c r="X100" i="25"/>
  <c r="AF98" i="25"/>
  <c r="D97" i="25"/>
  <c r="AE94" i="25"/>
  <c r="U90" i="25"/>
  <c r="AD85" i="25"/>
  <c r="AC119" i="25"/>
  <c r="L119" i="25"/>
  <c r="AA118" i="25"/>
  <c r="AH117" i="25"/>
  <c r="AL116" i="25"/>
  <c r="F116" i="25"/>
  <c r="J115" i="25"/>
  <c r="N114" i="25"/>
  <c r="R113" i="25"/>
  <c r="V112" i="25"/>
  <c r="Z111" i="25"/>
  <c r="AD110" i="25"/>
  <c r="AF109" i="25"/>
  <c r="D108" i="25"/>
  <c r="L106" i="25"/>
  <c r="T104" i="25"/>
  <c r="AB102" i="25"/>
  <c r="AJ100" i="25"/>
  <c r="H99" i="25"/>
  <c r="P97" i="25"/>
  <c r="S95" i="25"/>
  <c r="Q91" i="25"/>
  <c r="Z86" i="25"/>
  <c r="AE85" i="25"/>
  <c r="O89" i="25"/>
  <c r="AI92" i="25"/>
  <c r="D88" i="25"/>
  <c r="AD92" i="25"/>
  <c r="H85" i="25"/>
  <c r="AH89" i="25"/>
  <c r="N94" i="25"/>
  <c r="Q89" i="25"/>
  <c r="Y96" i="25"/>
  <c r="I100" i="25"/>
  <c r="M102" i="25"/>
  <c r="E104" i="25"/>
  <c r="AG105" i="25"/>
  <c r="Y107" i="25"/>
  <c r="Q109" i="25"/>
  <c r="T87" i="25"/>
  <c r="J92" i="25"/>
  <c r="AI95" i="25"/>
  <c r="AA97" i="25"/>
  <c r="S99" i="25"/>
  <c r="G101" i="25"/>
  <c r="C102" i="25"/>
  <c r="AI102" i="25"/>
  <c r="AE103" i="25"/>
  <c r="AA104" i="25"/>
  <c r="W105" i="25"/>
  <c r="S106" i="25"/>
  <c r="O107" i="25"/>
  <c r="K108" i="25"/>
  <c r="G109" i="25"/>
  <c r="H84" i="25"/>
  <c r="AH88" i="25"/>
  <c r="W93" i="25"/>
  <c r="R96" i="25"/>
  <c r="J98" i="25"/>
  <c r="AL99" i="25"/>
  <c r="AD101" i="25"/>
  <c r="V103" i="25"/>
  <c r="N105" i="25"/>
  <c r="F107" i="25"/>
  <c r="AH108" i="25"/>
  <c r="M110" i="25"/>
  <c r="I111" i="25"/>
  <c r="E112" i="25"/>
  <c r="AK112" i="25"/>
  <c r="AG113" i="25"/>
  <c r="AC114" i="25"/>
  <c r="Y115" i="25"/>
  <c r="U116" i="25"/>
  <c r="Q117" i="25"/>
  <c r="M118" i="25"/>
  <c r="I119" i="25"/>
  <c r="AL87" i="25"/>
  <c r="AC92" i="25"/>
  <c r="F96" i="25"/>
  <c r="AH97" i="25"/>
  <c r="Z99" i="25"/>
  <c r="R101" i="25"/>
  <c r="J103" i="25"/>
  <c r="AL104" i="25"/>
  <c r="AD106" i="25"/>
  <c r="V108" i="25"/>
  <c r="G110" i="25"/>
  <c r="C111" i="25"/>
  <c r="AI111" i="25"/>
  <c r="AE112" i="25"/>
  <c r="AA113" i="25"/>
  <c r="W114" i="25"/>
  <c r="S115" i="25"/>
  <c r="O116" i="25"/>
  <c r="K117" i="25"/>
  <c r="G118" i="25"/>
  <c r="S119" i="25"/>
  <c r="J118" i="25"/>
  <c r="R116" i="25"/>
  <c r="Z114" i="25"/>
  <c r="AH112" i="25"/>
  <c r="F111" i="25"/>
  <c r="AB108" i="25"/>
  <c r="H105" i="25"/>
  <c r="X101" i="25"/>
  <c r="D98" i="25"/>
  <c r="I93" i="25"/>
  <c r="AH84" i="25"/>
  <c r="T119" i="25"/>
  <c r="AJ118" i="25"/>
  <c r="L118" i="25"/>
  <c r="P117" i="25"/>
  <c r="T116" i="25"/>
  <c r="X115" i="25"/>
  <c r="AB114" i="25"/>
  <c r="AF113" i="25"/>
  <c r="AJ112" i="25"/>
  <c r="D112" i="25"/>
  <c r="H111" i="25"/>
  <c r="L110" i="25"/>
  <c r="AF108" i="25"/>
  <c r="D107" i="25"/>
  <c r="L105" i="25"/>
  <c r="T103" i="25"/>
  <c r="AB101" i="25"/>
  <c r="AJ99" i="25"/>
  <c r="H98" i="25"/>
  <c r="P96" i="25"/>
  <c r="S93" i="25"/>
  <c r="AC88" i="25"/>
  <c r="AL119" i="25"/>
  <c r="V119" i="25"/>
  <c r="C119" i="25"/>
  <c r="P118" i="25"/>
  <c r="T117" i="25"/>
  <c r="X116" i="25"/>
  <c r="AB115" i="25"/>
  <c r="AF114" i="25"/>
  <c r="AJ113" i="25"/>
  <c r="D113" i="25"/>
  <c r="H112" i="25"/>
  <c r="L111" i="25"/>
  <c r="P110" i="25"/>
  <c r="D109" i="25"/>
  <c r="L107" i="25"/>
  <c r="T105" i="25"/>
  <c r="AB103" i="25"/>
  <c r="AJ101" i="25"/>
  <c r="H100" i="25"/>
  <c r="P98" i="25"/>
  <c r="X96" i="25"/>
  <c r="AI93" i="25"/>
  <c r="N89" i="25"/>
  <c r="X84" i="25"/>
  <c r="Y119" i="25"/>
  <c r="G119" i="25"/>
  <c r="V118" i="25"/>
  <c r="Z117" i="25"/>
  <c r="AD116" i="25"/>
  <c r="AH115" i="25"/>
  <c r="AL114" i="25"/>
  <c r="F114" i="25"/>
  <c r="J113" i="25"/>
  <c r="N112" i="25"/>
  <c r="R111" i="25"/>
  <c r="V110" i="25"/>
  <c r="P109" i="25"/>
  <c r="X107" i="25"/>
  <c r="AF105" i="25"/>
  <c r="D104" i="25"/>
  <c r="L102" i="25"/>
  <c r="T100" i="25"/>
  <c r="AB98" i="25"/>
  <c r="AJ96" i="25"/>
  <c r="W94" i="25"/>
  <c r="J90" i="25"/>
  <c r="T85" i="25"/>
  <c r="C84" i="25"/>
  <c r="H7" i="3" s="1" a="1"/>
  <c r="W87" i="25"/>
  <c r="G91" i="25"/>
  <c r="Z85" i="25"/>
  <c r="Q90" i="25"/>
  <c r="AB94" i="25"/>
  <c r="U87" i="25"/>
  <c r="L92" i="25"/>
  <c r="Z84" i="25"/>
  <c r="AK93" i="25"/>
  <c r="Q98" i="25"/>
  <c r="Q101" i="25"/>
  <c r="I103" i="25"/>
  <c r="AK104" i="25"/>
  <c r="AC106" i="25"/>
  <c r="U108" i="25"/>
  <c r="F85" i="25"/>
  <c r="AG89" i="25"/>
  <c r="M94" i="25"/>
  <c r="AE96" i="25"/>
  <c r="W98" i="25"/>
  <c r="O100" i="25"/>
  <c r="W101" i="25"/>
  <c r="S102" i="25"/>
  <c r="O103" i="25"/>
  <c r="K104" i="25"/>
  <c r="G105" i="25"/>
  <c r="C106" i="25"/>
  <c r="AI106" i="25"/>
  <c r="AE107" i="25"/>
  <c r="AA108" i="25"/>
  <c r="W109" i="25"/>
  <c r="U86" i="25"/>
  <c r="O95" i="25"/>
  <c r="Z102" i="25"/>
  <c r="AD109" i="25"/>
  <c r="Q113" i="25"/>
  <c r="AK116" i="25"/>
  <c r="P90" i="25"/>
  <c r="V100" i="25"/>
  <c r="Z107" i="25"/>
  <c r="O112" i="25"/>
  <c r="AI115" i="25"/>
  <c r="AI118" i="25"/>
  <c r="AL111" i="25"/>
  <c r="AF99" i="25"/>
  <c r="K119" i="25"/>
  <c r="D116" i="25"/>
  <c r="T112" i="25"/>
  <c r="AJ107" i="25"/>
  <c r="AF100" i="25"/>
  <c r="F91" i="25"/>
  <c r="AB118" i="25"/>
  <c r="L115" i="25"/>
  <c r="AB111" i="25"/>
  <c r="P106" i="25"/>
  <c r="L99" i="25"/>
  <c r="AK86" i="25"/>
  <c r="F118" i="25"/>
  <c r="V114" i="25"/>
  <c r="AL110" i="25"/>
  <c r="AJ104" i="25"/>
  <c r="AF97" i="25"/>
  <c r="N97" i="25"/>
  <c r="R104" i="25"/>
  <c r="AC110" i="25"/>
  <c r="M114" i="25"/>
  <c r="AG117" i="25"/>
  <c r="AA94" i="25"/>
  <c r="N102" i="25"/>
  <c r="R109" i="25"/>
  <c r="K113" i="25"/>
  <c r="AE116" i="25"/>
  <c r="N117" i="25"/>
  <c r="J110" i="25"/>
  <c r="L96" i="25"/>
  <c r="Z118" i="25"/>
  <c r="H115" i="25"/>
  <c r="X111" i="25"/>
  <c r="H106" i="25"/>
  <c r="D99" i="25"/>
  <c r="P86" i="25"/>
  <c r="AJ117" i="25"/>
  <c r="P114" i="25"/>
  <c r="AF110" i="25"/>
  <c r="X104" i="25"/>
  <c r="T97" i="25"/>
  <c r="AG119" i="25"/>
  <c r="J117" i="25"/>
  <c r="Z113" i="25"/>
  <c r="F110" i="25"/>
  <c r="H103" i="25"/>
  <c r="D96" i="25"/>
  <c r="F99" i="25"/>
  <c r="J106" i="25"/>
  <c r="Y111" i="25"/>
  <c r="I115" i="25"/>
  <c r="AC118" i="25"/>
  <c r="AL96" i="25"/>
  <c r="F104" i="25"/>
  <c r="W110" i="25"/>
  <c r="G114" i="25"/>
  <c r="AA117" i="25"/>
  <c r="V115" i="25"/>
  <c r="AJ106" i="25"/>
  <c r="R88" i="25"/>
  <c r="AF117" i="25"/>
  <c r="L114" i="25"/>
  <c r="AB110" i="25"/>
  <c r="P104" i="25"/>
  <c r="L97" i="25"/>
  <c r="AD119" i="25"/>
  <c r="D117" i="25"/>
  <c r="T113" i="25"/>
  <c r="AJ109" i="25"/>
  <c r="AF102" i="25"/>
  <c r="AA95" i="25"/>
  <c r="Q119" i="25"/>
  <c r="N116" i="25"/>
  <c r="AD112" i="25"/>
  <c r="T108" i="25"/>
  <c r="P101" i="25"/>
  <c r="X92" i="25"/>
  <c r="L91" i="25"/>
  <c r="AH100" i="25"/>
  <c r="AL107" i="25"/>
  <c r="U112" i="25"/>
  <c r="E116" i="25"/>
  <c r="Y85" i="25"/>
  <c r="AD98" i="25"/>
  <c r="AH105" i="25"/>
  <c r="S111" i="25"/>
  <c r="C115" i="25"/>
  <c r="AI119" i="25"/>
  <c r="AD113" i="25"/>
  <c r="P103" i="25"/>
  <c r="AB119" i="25"/>
  <c r="AJ116" i="25"/>
  <c r="P113" i="25"/>
  <c r="AB109" i="25"/>
  <c r="X102" i="25"/>
  <c r="K95" i="25"/>
  <c r="N119" i="25"/>
  <c r="H116" i="25"/>
  <c r="X112" i="25"/>
  <c r="H108" i="25"/>
  <c r="D101" i="25"/>
  <c r="AB91" i="25"/>
  <c r="AF118" i="25"/>
  <c r="R115" i="25"/>
  <c r="AH111" i="25"/>
  <c r="AB106" i="25"/>
  <c r="X99" i="25"/>
  <c r="AG87" i="25"/>
  <c r="C5" i="11"/>
  <c r="H10" i="3" l="1"/>
  <c r="H18" i="3"/>
  <c r="H32" i="3"/>
  <c r="H34" i="3"/>
  <c r="H28" i="3"/>
  <c r="H20" i="3"/>
  <c r="H11" i="3"/>
  <c r="H41" i="3"/>
  <c r="H23" i="3"/>
  <c r="H7" i="3"/>
  <c r="H35" i="3"/>
  <c r="H21" i="3"/>
  <c r="H13" i="3"/>
  <c r="H25" i="3"/>
  <c r="H29" i="3"/>
  <c r="H14" i="3"/>
  <c r="H12" i="3"/>
  <c r="H42" i="3"/>
  <c r="H19" i="3"/>
  <c r="H16" i="3"/>
  <c r="H31" i="3"/>
  <c r="H37" i="3"/>
  <c r="H8" i="3"/>
  <c r="H17" i="3"/>
  <c r="H24" i="3"/>
  <c r="H38" i="3"/>
  <c r="H40" i="3"/>
  <c r="H36" i="3"/>
  <c r="H26" i="3"/>
  <c r="H15" i="3"/>
  <c r="H9" i="3"/>
  <c r="H27" i="3"/>
  <c r="H30" i="3"/>
  <c r="H39" i="3"/>
  <c r="H22" i="3"/>
  <c r="H33" i="3"/>
  <c r="C44" i="25" a="1"/>
  <c r="D44" i="25" s="1"/>
  <c r="H44" i="25"/>
  <c r="I44" i="25"/>
  <c r="L44" i="25"/>
  <c r="Q44" i="25"/>
  <c r="R44" i="25"/>
  <c r="V44" i="25"/>
  <c r="Y44" i="25"/>
  <c r="AC44" i="25"/>
  <c r="AD44" i="25"/>
  <c r="AJ44" i="25"/>
  <c r="AL44" i="25"/>
  <c r="D45" i="25"/>
  <c r="I45" i="25"/>
  <c r="J45" i="25"/>
  <c r="N45" i="25"/>
  <c r="R45" i="25"/>
  <c r="U45" i="25"/>
  <c r="X45" i="25"/>
  <c r="AC45" i="25"/>
  <c r="AD45" i="25"/>
  <c r="AF45" i="25"/>
  <c r="AK45" i="25"/>
  <c r="D46" i="25"/>
  <c r="F46" i="25"/>
  <c r="J46" i="25"/>
  <c r="N46" i="25"/>
  <c r="P46" i="25"/>
  <c r="U46" i="25"/>
  <c r="V46" i="25"/>
  <c r="Y46" i="25"/>
  <c r="AD46" i="25"/>
  <c r="AF46" i="25"/>
  <c r="AJ46" i="25"/>
  <c r="AL46" i="25"/>
  <c r="F47" i="25"/>
  <c r="H47" i="25"/>
  <c r="M47" i="25"/>
  <c r="P47" i="25"/>
  <c r="Q47" i="25"/>
  <c r="V47" i="25"/>
  <c r="X47" i="25"/>
  <c r="AB47" i="25"/>
  <c r="AF47" i="25"/>
  <c r="AH47" i="25"/>
  <c r="AK47" i="25"/>
  <c r="F48" i="25"/>
  <c r="H48" i="25"/>
  <c r="I48" i="25"/>
  <c r="N48" i="25"/>
  <c r="Q48" i="25"/>
  <c r="T48" i="25"/>
  <c r="X48" i="25"/>
  <c r="AB48" i="25"/>
  <c r="AC48" i="25"/>
  <c r="AH48" i="25"/>
  <c r="AJ48" i="25"/>
  <c r="AL48" i="25"/>
  <c r="H49" i="25"/>
  <c r="I49" i="25"/>
  <c r="M49" i="25"/>
  <c r="P49" i="25"/>
  <c r="T49" i="25"/>
  <c r="U49" i="25"/>
  <c r="Z49" i="25"/>
  <c r="AC49" i="25"/>
  <c r="AD49" i="25"/>
  <c r="AJ49" i="25"/>
  <c r="AK49" i="25"/>
  <c r="E50" i="25"/>
  <c r="I50" i="25"/>
  <c r="L50" i="25"/>
  <c r="N50" i="25"/>
  <c r="T50" i="25"/>
  <c r="U50" i="25"/>
  <c r="V50" i="25"/>
  <c r="AB50" i="25"/>
  <c r="AD50" i="25"/>
  <c r="AG50" i="25"/>
  <c r="AK50" i="25"/>
  <c r="E51" i="25"/>
  <c r="F51" i="25"/>
  <c r="L51" i="25"/>
  <c r="M51" i="25"/>
  <c r="P51" i="25"/>
  <c r="U51" i="25"/>
  <c r="V51" i="25"/>
  <c r="Z51" i="25"/>
  <c r="AC51" i="25"/>
  <c r="AG51" i="25"/>
  <c r="AH51" i="25"/>
  <c r="D52" i="25"/>
  <c r="F52" i="25"/>
  <c r="H52" i="25"/>
  <c r="M52" i="25"/>
  <c r="N52" i="25"/>
  <c r="R52" i="25"/>
  <c r="V52" i="25"/>
  <c r="Y52" i="25"/>
  <c r="AB52" i="25"/>
  <c r="AG52" i="25"/>
  <c r="AH52" i="25"/>
  <c r="AJ52" i="25"/>
  <c r="E53" i="25"/>
  <c r="H53" i="25"/>
  <c r="J53" i="25"/>
  <c r="N53" i="25"/>
  <c r="R53" i="25"/>
  <c r="S53" i="25"/>
  <c r="W53" i="25"/>
  <c r="X53" i="25"/>
  <c r="Z53" i="25"/>
  <c r="AD53" i="25"/>
  <c r="AE53" i="25"/>
  <c r="AH53" i="25"/>
  <c r="AJ53" i="25"/>
  <c r="C54" i="25"/>
  <c r="D54" i="25"/>
  <c r="H54" i="25"/>
  <c r="J54" i="25"/>
  <c r="K54" i="25"/>
  <c r="O54" i="25"/>
  <c r="P54" i="25"/>
  <c r="S54" i="25"/>
  <c r="V54" i="25"/>
  <c r="X54" i="25"/>
  <c r="Z54" i="25"/>
  <c r="AD54" i="25"/>
  <c r="AE54" i="25"/>
  <c r="AF54" i="25"/>
  <c r="AJ54" i="25"/>
  <c r="AL54" i="25"/>
  <c r="D55" i="25"/>
  <c r="G55" i="25"/>
  <c r="J55" i="25"/>
  <c r="K55" i="25"/>
  <c r="O55" i="25"/>
  <c r="P55" i="25"/>
  <c r="R55" i="25"/>
  <c r="V55" i="25"/>
  <c r="W55" i="25"/>
  <c r="Z55" i="25"/>
  <c r="AB55" i="25"/>
  <c r="AE55" i="25"/>
  <c r="AF55" i="25"/>
  <c r="AI55" i="25"/>
  <c r="AJ55" i="25"/>
  <c r="AK55" i="25"/>
  <c r="D56" i="25"/>
  <c r="E56" i="25"/>
  <c r="G56" i="25"/>
  <c r="I56" i="25"/>
  <c r="K56" i="25"/>
  <c r="L56" i="25"/>
  <c r="O56" i="25"/>
  <c r="P56" i="25"/>
  <c r="Q56" i="25"/>
  <c r="T56" i="25"/>
  <c r="U56" i="25"/>
  <c r="W56" i="25"/>
  <c r="Y56" i="25"/>
  <c r="AA56" i="25"/>
  <c r="AB56" i="25"/>
  <c r="AE56" i="25"/>
  <c r="AF56" i="25"/>
  <c r="AG56" i="25"/>
  <c r="AJ56" i="25"/>
  <c r="AK56" i="25"/>
  <c r="C57" i="25"/>
  <c r="E57" i="25"/>
  <c r="G57" i="25"/>
  <c r="H57" i="25"/>
  <c r="K57" i="25"/>
  <c r="L57" i="25"/>
  <c r="M57" i="25"/>
  <c r="P57" i="25"/>
  <c r="Q57" i="25"/>
  <c r="S57" i="25"/>
  <c r="U57" i="25"/>
  <c r="W57" i="25"/>
  <c r="X57" i="25"/>
  <c r="AA57" i="25"/>
  <c r="AB57" i="25"/>
  <c r="AC57" i="25"/>
  <c r="AF57" i="25"/>
  <c r="AG57" i="25"/>
  <c r="AI57" i="25"/>
  <c r="AK57" i="25"/>
  <c r="C58" i="25"/>
  <c r="D58" i="25"/>
  <c r="G58" i="25"/>
  <c r="H58" i="25"/>
  <c r="I58" i="25"/>
  <c r="L58" i="25"/>
  <c r="M58" i="25"/>
  <c r="O58" i="25"/>
  <c r="Q58" i="25"/>
  <c r="S58" i="25"/>
  <c r="T58" i="25"/>
  <c r="W58" i="25"/>
  <c r="X58" i="25"/>
  <c r="Y58" i="25"/>
  <c r="AB58" i="25"/>
  <c r="AC58" i="25"/>
  <c r="AE58" i="25"/>
  <c r="AG58" i="25"/>
  <c r="AI58" i="25"/>
  <c r="AJ58" i="25"/>
  <c r="C59" i="25"/>
  <c r="D59" i="25"/>
  <c r="E59" i="25"/>
  <c r="H59" i="25"/>
  <c r="I59" i="25"/>
  <c r="K59" i="25"/>
  <c r="M59" i="25"/>
  <c r="O59" i="25"/>
  <c r="P59" i="25"/>
  <c r="S59" i="25"/>
  <c r="T59" i="25"/>
  <c r="U59" i="25"/>
  <c r="X59" i="25"/>
  <c r="Y59" i="25"/>
  <c r="AA59" i="25"/>
  <c r="AC59" i="25"/>
  <c r="AE59" i="25"/>
  <c r="AF59" i="25"/>
  <c r="AI59" i="25"/>
  <c r="AJ59" i="25"/>
  <c r="AK59" i="25"/>
  <c r="D60" i="25"/>
  <c r="E60" i="25"/>
  <c r="G60" i="25"/>
  <c r="I60" i="25"/>
  <c r="K60" i="25"/>
  <c r="L60" i="25"/>
  <c r="O60" i="25"/>
  <c r="P60" i="25"/>
  <c r="Q60" i="25"/>
  <c r="T60" i="25"/>
  <c r="U60" i="25"/>
  <c r="W60" i="25"/>
  <c r="Y60" i="25"/>
  <c r="AA60" i="25"/>
  <c r="AB60" i="25"/>
  <c r="AE60" i="25"/>
  <c r="AF60" i="25"/>
  <c r="AG60" i="25"/>
  <c r="AJ60" i="25"/>
  <c r="AK60" i="25"/>
  <c r="C61" i="25"/>
  <c r="E61" i="25"/>
  <c r="G61" i="25"/>
  <c r="H61" i="25"/>
  <c r="K61" i="25"/>
  <c r="L61" i="25"/>
  <c r="M61" i="25"/>
  <c r="P61" i="25"/>
  <c r="Q61" i="25"/>
  <c r="S61" i="25"/>
  <c r="U61" i="25"/>
  <c r="W61" i="25"/>
  <c r="X61" i="25"/>
  <c r="AA61" i="25"/>
  <c r="AB61" i="25"/>
  <c r="AC61" i="25"/>
  <c r="AF61" i="25"/>
  <c r="AG61" i="25"/>
  <c r="AI61" i="25"/>
  <c r="AK61" i="25"/>
  <c r="C62" i="25"/>
  <c r="D62" i="25"/>
  <c r="G62" i="25"/>
  <c r="H62" i="25"/>
  <c r="I62" i="25"/>
  <c r="L62" i="25"/>
  <c r="M62" i="25"/>
  <c r="O62" i="25"/>
  <c r="Q62" i="25"/>
  <c r="S62" i="25"/>
  <c r="T62" i="25"/>
  <c r="W62" i="25"/>
  <c r="X62" i="25"/>
  <c r="Y62" i="25"/>
  <c r="AB62" i="25"/>
  <c r="AC62" i="25"/>
  <c r="AE62" i="25"/>
  <c r="AG62" i="25"/>
  <c r="AI62" i="25"/>
  <c r="AJ62" i="25"/>
  <c r="C63" i="25"/>
  <c r="D63" i="25"/>
  <c r="E63" i="25"/>
  <c r="H63" i="25"/>
  <c r="I63" i="25"/>
  <c r="K63" i="25"/>
  <c r="M63" i="25"/>
  <c r="O63" i="25"/>
  <c r="P63" i="25"/>
  <c r="S63" i="25"/>
  <c r="T63" i="25"/>
  <c r="U63" i="25"/>
  <c r="X63" i="25"/>
  <c r="Y63" i="25"/>
  <c r="AA63" i="25"/>
  <c r="AC63" i="25"/>
  <c r="AE63" i="25"/>
  <c r="AF63" i="25"/>
  <c r="AI63" i="25"/>
  <c r="AJ63" i="25"/>
  <c r="AK63" i="25"/>
  <c r="D64" i="25"/>
  <c r="E64" i="25"/>
  <c r="G64" i="25"/>
  <c r="I64" i="25"/>
  <c r="K64" i="25"/>
  <c r="L64" i="25"/>
  <c r="O64" i="25"/>
  <c r="P64" i="25"/>
  <c r="Q64" i="25"/>
  <c r="T64" i="25"/>
  <c r="U64" i="25"/>
  <c r="W64" i="25"/>
  <c r="Y64" i="25"/>
  <c r="AA64" i="25"/>
  <c r="AB64" i="25"/>
  <c r="AE64" i="25"/>
  <c r="AF64" i="25"/>
  <c r="AG64" i="25"/>
  <c r="AJ64" i="25"/>
  <c r="AK64" i="25"/>
  <c r="C65" i="25"/>
  <c r="E65" i="25"/>
  <c r="G65" i="25"/>
  <c r="H65" i="25"/>
  <c r="K65" i="25"/>
  <c r="L65" i="25"/>
  <c r="M65" i="25"/>
  <c r="P65" i="25"/>
  <c r="Q65" i="25"/>
  <c r="S65" i="25"/>
  <c r="U65" i="25"/>
  <c r="W65" i="25"/>
  <c r="X65" i="25"/>
  <c r="AA65" i="25"/>
  <c r="AB65" i="25"/>
  <c r="AC65" i="25"/>
  <c r="AF65" i="25"/>
  <c r="AG65" i="25"/>
  <c r="AI65" i="25"/>
  <c r="AK65" i="25"/>
  <c r="C66" i="25"/>
  <c r="D66" i="25"/>
  <c r="G66" i="25"/>
  <c r="H66" i="25"/>
  <c r="I66" i="25"/>
  <c r="L66" i="25"/>
  <c r="M66" i="25"/>
  <c r="O66" i="25"/>
  <c r="Q66" i="25"/>
  <c r="S66" i="25"/>
  <c r="T66" i="25"/>
  <c r="W66" i="25"/>
  <c r="X66" i="25"/>
  <c r="Y66" i="25"/>
  <c r="AB66" i="25"/>
  <c r="AC66" i="25"/>
  <c r="AE66" i="25"/>
  <c r="AG66" i="25"/>
  <c r="AI66" i="25"/>
  <c r="AJ66" i="25"/>
  <c r="C67" i="25"/>
  <c r="D67" i="25"/>
  <c r="E67" i="25"/>
  <c r="H67" i="25"/>
  <c r="I67" i="25"/>
  <c r="K67" i="25"/>
  <c r="M67" i="25"/>
  <c r="O67" i="25"/>
  <c r="P67" i="25"/>
  <c r="S67" i="25"/>
  <c r="T67" i="25"/>
  <c r="U67" i="25"/>
  <c r="X67" i="25"/>
  <c r="Y67" i="25"/>
  <c r="Z67" i="25"/>
  <c r="AB67" i="25"/>
  <c r="AC67" i="25"/>
  <c r="AD67" i="25"/>
  <c r="AF67" i="25"/>
  <c r="AG67" i="25"/>
  <c r="AH67" i="25"/>
  <c r="AJ67" i="25"/>
  <c r="AK67" i="25"/>
  <c r="AL67" i="25"/>
  <c r="D68" i="25"/>
  <c r="E68" i="25"/>
  <c r="F68" i="25"/>
  <c r="H68" i="25"/>
  <c r="I68" i="25"/>
  <c r="J68" i="25"/>
  <c r="L68" i="25"/>
  <c r="M68" i="25"/>
  <c r="N68" i="25"/>
  <c r="P68" i="25"/>
  <c r="Q68" i="25"/>
  <c r="R68" i="25"/>
  <c r="T68" i="25"/>
  <c r="U68" i="25"/>
  <c r="V68" i="25"/>
  <c r="X68" i="25"/>
  <c r="Y68" i="25"/>
  <c r="Z68" i="25"/>
  <c r="AB68" i="25"/>
  <c r="AC68" i="25"/>
  <c r="AD68" i="25"/>
  <c r="AF68" i="25"/>
  <c r="AG68" i="25"/>
  <c r="AH68" i="25"/>
  <c r="AJ68" i="25"/>
  <c r="AK68" i="25"/>
  <c r="AL68" i="25"/>
  <c r="D69" i="25"/>
  <c r="E69" i="25"/>
  <c r="F69" i="25"/>
  <c r="H69" i="25"/>
  <c r="I69" i="25"/>
  <c r="J69" i="25"/>
  <c r="L69" i="25"/>
  <c r="M69" i="25"/>
  <c r="N69" i="25"/>
  <c r="P69" i="25"/>
  <c r="Q69" i="25"/>
  <c r="R69" i="25"/>
  <c r="T69" i="25"/>
  <c r="U69" i="25"/>
  <c r="V69" i="25"/>
  <c r="X69" i="25"/>
  <c r="Y69" i="25"/>
  <c r="Z69" i="25"/>
  <c r="AB69" i="25"/>
  <c r="AC69" i="25"/>
  <c r="AD69" i="25"/>
  <c r="AF69" i="25"/>
  <c r="AG69" i="25"/>
  <c r="AH69" i="25"/>
  <c r="AJ69" i="25"/>
  <c r="AK69" i="25"/>
  <c r="AL69" i="25"/>
  <c r="D70" i="25"/>
  <c r="E70" i="25"/>
  <c r="F70" i="25"/>
  <c r="H70" i="25"/>
  <c r="I70" i="25"/>
  <c r="J70" i="25"/>
  <c r="L70" i="25"/>
  <c r="M70" i="25"/>
  <c r="N70" i="25"/>
  <c r="P70" i="25"/>
  <c r="Q70" i="25"/>
  <c r="R70" i="25"/>
  <c r="T70" i="25"/>
  <c r="U70" i="25"/>
  <c r="V70" i="25"/>
  <c r="X70" i="25"/>
  <c r="Y70" i="25"/>
  <c r="Z70" i="25"/>
  <c r="AB70" i="25"/>
  <c r="AC70" i="25"/>
  <c r="AD70" i="25"/>
  <c r="AF70" i="25"/>
  <c r="AG70" i="25"/>
  <c r="AH70" i="25"/>
  <c r="AJ70" i="25"/>
  <c r="AK70" i="25"/>
  <c r="AL70" i="25"/>
  <c r="D71" i="25"/>
  <c r="E71" i="25"/>
  <c r="F71" i="25"/>
  <c r="H71" i="25"/>
  <c r="I71" i="25"/>
  <c r="J71" i="25"/>
  <c r="L71" i="25"/>
  <c r="M71" i="25"/>
  <c r="N71" i="25"/>
  <c r="P71" i="25"/>
  <c r="Q71" i="25"/>
  <c r="R71" i="25"/>
  <c r="T71" i="25"/>
  <c r="U71" i="25"/>
  <c r="V71" i="25"/>
  <c r="X71" i="25"/>
  <c r="Y71" i="25"/>
  <c r="Z71" i="25"/>
  <c r="AB71" i="25"/>
  <c r="AC71" i="25"/>
  <c r="AD71" i="25"/>
  <c r="AF71" i="25"/>
  <c r="AG71" i="25"/>
  <c r="AH71" i="25"/>
  <c r="AJ71" i="25"/>
  <c r="AK71" i="25"/>
  <c r="AL71" i="25"/>
  <c r="D72" i="25"/>
  <c r="E72" i="25"/>
  <c r="F72" i="25"/>
  <c r="H72" i="25"/>
  <c r="I72" i="25"/>
  <c r="J72" i="25"/>
  <c r="L72" i="25"/>
  <c r="M72" i="25"/>
  <c r="N72" i="25"/>
  <c r="O72" i="25"/>
  <c r="P72" i="25"/>
  <c r="Q72" i="25"/>
  <c r="R72" i="25"/>
  <c r="S72" i="25"/>
  <c r="T72" i="25"/>
  <c r="U72" i="25"/>
  <c r="V72" i="25"/>
  <c r="W72" i="25"/>
  <c r="X72" i="25"/>
  <c r="Y72" i="25"/>
  <c r="Z72" i="25"/>
  <c r="AA72" i="25"/>
  <c r="AB72" i="25"/>
  <c r="AC72" i="25"/>
  <c r="AD72" i="25"/>
  <c r="AE72" i="25"/>
  <c r="AF72" i="25"/>
  <c r="AG72" i="25"/>
  <c r="AH72" i="25"/>
  <c r="AI72" i="25"/>
  <c r="AJ72" i="25"/>
  <c r="AK72" i="25"/>
  <c r="AL72" i="25"/>
  <c r="C73" i="25"/>
  <c r="D73" i="25"/>
  <c r="E73" i="25"/>
  <c r="F73" i="25"/>
  <c r="G73" i="25"/>
  <c r="H73" i="25"/>
  <c r="I73" i="25"/>
  <c r="J73" i="25"/>
  <c r="K73" i="25"/>
  <c r="L73" i="25"/>
  <c r="M73" i="25"/>
  <c r="N73" i="25"/>
  <c r="O73" i="25"/>
  <c r="P73" i="25"/>
  <c r="Q73" i="25"/>
  <c r="R73" i="25"/>
  <c r="S73" i="25"/>
  <c r="T73" i="25"/>
  <c r="U73" i="25"/>
  <c r="V73" i="25"/>
  <c r="W73" i="25"/>
  <c r="X73" i="25"/>
  <c r="Y73" i="25"/>
  <c r="Z73" i="25"/>
  <c r="AA73" i="25"/>
  <c r="AB73" i="25"/>
  <c r="AC73" i="25"/>
  <c r="AD73" i="25"/>
  <c r="AE73" i="25"/>
  <c r="AF73" i="25"/>
  <c r="AG73" i="25"/>
  <c r="AH73" i="25"/>
  <c r="AI73" i="25"/>
  <c r="AJ73" i="25"/>
  <c r="AK73" i="25"/>
  <c r="AL73" i="25"/>
  <c r="C74" i="25"/>
  <c r="D74" i="25"/>
  <c r="E74" i="25"/>
  <c r="F74" i="25"/>
  <c r="G74" i="25"/>
  <c r="H74" i="25"/>
  <c r="I74" i="25"/>
  <c r="J74" i="25"/>
  <c r="K74" i="25"/>
  <c r="L74" i="25"/>
  <c r="M74" i="25"/>
  <c r="N74" i="25"/>
  <c r="O74" i="25"/>
  <c r="P74" i="25"/>
  <c r="Q74" i="25"/>
  <c r="R74" i="25"/>
  <c r="S74" i="25"/>
  <c r="T74" i="25"/>
  <c r="U74" i="25"/>
  <c r="V74" i="25"/>
  <c r="W74" i="25"/>
  <c r="X74" i="25"/>
  <c r="Y74" i="25"/>
  <c r="Z74" i="25"/>
  <c r="AA74" i="25"/>
  <c r="AB74" i="25"/>
  <c r="AC74" i="25"/>
  <c r="AD74" i="25"/>
  <c r="AE74" i="25"/>
  <c r="AF74" i="25"/>
  <c r="AG74" i="25"/>
  <c r="AH74" i="25"/>
  <c r="AI74" i="25"/>
  <c r="AJ74" i="25"/>
  <c r="AK74" i="25"/>
  <c r="AL74" i="25"/>
  <c r="C75" i="25"/>
  <c r="D75" i="25"/>
  <c r="E75" i="25"/>
  <c r="F75" i="25"/>
  <c r="G75" i="25"/>
  <c r="H75" i="25"/>
  <c r="I75" i="25"/>
  <c r="J75" i="25"/>
  <c r="K75" i="25"/>
  <c r="L75" i="25"/>
  <c r="M75" i="25"/>
  <c r="N75" i="25"/>
  <c r="O75" i="25"/>
  <c r="P75" i="25"/>
  <c r="Q75" i="25"/>
  <c r="R75" i="25"/>
  <c r="S75" i="25"/>
  <c r="T75" i="25"/>
  <c r="U75" i="25"/>
  <c r="V75" i="25"/>
  <c r="W75" i="25"/>
  <c r="X75" i="25"/>
  <c r="Y75" i="25"/>
  <c r="Z75" i="25"/>
  <c r="AA75" i="25"/>
  <c r="AB75" i="25"/>
  <c r="AC75" i="25"/>
  <c r="AD75" i="25"/>
  <c r="AE75" i="25"/>
  <c r="AF75" i="25"/>
  <c r="AG75" i="25"/>
  <c r="AH75" i="25"/>
  <c r="AI75" i="25"/>
  <c r="AJ75" i="25"/>
  <c r="AK75" i="25"/>
  <c r="AL75" i="25"/>
  <c r="C76" i="25"/>
  <c r="D76" i="25"/>
  <c r="E76" i="25"/>
  <c r="F76" i="25"/>
  <c r="G76" i="25"/>
  <c r="H76" i="25"/>
  <c r="I76" i="25"/>
  <c r="J76" i="25"/>
  <c r="K76" i="25"/>
  <c r="L76" i="25"/>
  <c r="M76" i="25"/>
  <c r="N76" i="25"/>
  <c r="O76" i="25"/>
  <c r="P76" i="25"/>
  <c r="Q76" i="25"/>
  <c r="R76" i="25"/>
  <c r="S76" i="25"/>
  <c r="T76" i="25"/>
  <c r="U76" i="25"/>
  <c r="V76" i="25"/>
  <c r="W76" i="25"/>
  <c r="X76" i="25"/>
  <c r="Y76" i="25"/>
  <c r="Z76" i="25"/>
  <c r="AA76" i="25"/>
  <c r="AB76" i="25"/>
  <c r="AC76" i="25"/>
  <c r="AD76" i="25"/>
  <c r="AE76" i="25"/>
  <c r="AF76" i="25"/>
  <c r="AG76" i="25"/>
  <c r="AH76" i="25"/>
  <c r="AI76" i="25"/>
  <c r="AJ76" i="25"/>
  <c r="AK76" i="25"/>
  <c r="AL76" i="25"/>
  <c r="C77" i="25"/>
  <c r="D77" i="25"/>
  <c r="E77" i="25"/>
  <c r="F77" i="25"/>
  <c r="G77" i="25"/>
  <c r="H77" i="25"/>
  <c r="I77" i="25"/>
  <c r="J77" i="25"/>
  <c r="K77" i="25"/>
  <c r="L77" i="25"/>
  <c r="M77" i="25"/>
  <c r="N77" i="25"/>
  <c r="O77" i="25"/>
  <c r="P77" i="25"/>
  <c r="Q77" i="25"/>
  <c r="R77" i="25"/>
  <c r="S77" i="25"/>
  <c r="T77" i="25"/>
  <c r="U77" i="25"/>
  <c r="V77" i="25"/>
  <c r="W77" i="25"/>
  <c r="X77" i="25"/>
  <c r="Y77" i="25"/>
  <c r="Z77" i="25"/>
  <c r="AA77" i="25"/>
  <c r="AB77" i="25"/>
  <c r="AC77" i="25"/>
  <c r="AD77" i="25"/>
  <c r="AE77" i="25"/>
  <c r="AF77" i="25"/>
  <c r="AG77" i="25"/>
  <c r="AH77" i="25"/>
  <c r="AI77" i="25"/>
  <c r="AJ77" i="25"/>
  <c r="AK77" i="25"/>
  <c r="AL77" i="25"/>
  <c r="C78" i="25"/>
  <c r="D78" i="25"/>
  <c r="E78" i="25"/>
  <c r="F78" i="25"/>
  <c r="G78" i="25"/>
  <c r="H78" i="25"/>
  <c r="I78" i="25"/>
  <c r="J78" i="25"/>
  <c r="K78" i="25"/>
  <c r="L78" i="25"/>
  <c r="M78" i="25"/>
  <c r="N78" i="25"/>
  <c r="O78" i="25"/>
  <c r="P78" i="25"/>
  <c r="Q78" i="25"/>
  <c r="R78" i="25"/>
  <c r="S78" i="25"/>
  <c r="T78" i="25"/>
  <c r="U78" i="25"/>
  <c r="V78" i="25"/>
  <c r="W78" i="25"/>
  <c r="X78" i="25"/>
  <c r="Y78" i="25"/>
  <c r="Z78" i="25"/>
  <c r="AA78" i="25"/>
  <c r="AB78" i="25"/>
  <c r="AC78" i="25"/>
  <c r="AD78" i="25"/>
  <c r="AE78" i="25"/>
  <c r="AF78" i="25"/>
  <c r="AG78" i="25"/>
  <c r="AH78" i="25"/>
  <c r="AI78" i="25"/>
  <c r="AJ78" i="25"/>
  <c r="AK78" i="25"/>
  <c r="AL78" i="25"/>
  <c r="C79" i="25"/>
  <c r="D79" i="25"/>
  <c r="E79" i="25"/>
  <c r="F79" i="25"/>
  <c r="G79" i="25"/>
  <c r="H79" i="25"/>
  <c r="I79" i="25"/>
  <c r="J79" i="25"/>
  <c r="K79" i="25"/>
  <c r="L79" i="25"/>
  <c r="M79" i="25"/>
  <c r="N79" i="25"/>
  <c r="O79" i="25"/>
  <c r="P79" i="25"/>
  <c r="Q79" i="25"/>
  <c r="R79" i="25"/>
  <c r="S79" i="25"/>
  <c r="T79" i="25"/>
  <c r="U79" i="25"/>
  <c r="V79" i="25"/>
  <c r="W79" i="25"/>
  <c r="X79" i="25"/>
  <c r="Y79" i="25"/>
  <c r="Z79" i="25"/>
  <c r="AA79" i="25"/>
  <c r="AB79" i="25"/>
  <c r="AC79" i="25"/>
  <c r="AD79" i="25"/>
  <c r="AE79" i="25"/>
  <c r="AF79" i="25"/>
  <c r="AG79" i="25"/>
  <c r="AH79" i="25"/>
  <c r="AI79" i="25"/>
  <c r="AJ79" i="25"/>
  <c r="AK79" i="25"/>
  <c r="AL79" i="25"/>
  <c r="H47" i="11" l="1"/>
  <c r="H23" i="11"/>
  <c r="H46" i="11"/>
  <c r="H45" i="11"/>
  <c r="H50" i="11"/>
  <c r="H33" i="11"/>
  <c r="H15" i="11"/>
  <c r="H26" i="11"/>
  <c r="H38" i="11"/>
  <c r="H34" i="11"/>
  <c r="H32" i="11"/>
  <c r="H39" i="11"/>
  <c r="H20" i="11"/>
  <c r="H21" i="11"/>
  <c r="H36" i="11"/>
  <c r="H18" i="11"/>
  <c r="H41" i="11"/>
  <c r="H35" i="11"/>
  <c r="H44" i="11"/>
  <c r="H25" i="11"/>
  <c r="H24" i="11"/>
  <c r="H22" i="11"/>
  <c r="H29" i="11"/>
  <c r="H49" i="11"/>
  <c r="H42" i="11"/>
  <c r="H28" i="11"/>
  <c r="H31" i="11"/>
  <c r="H30" i="11"/>
  <c r="H17" i="11"/>
  <c r="H48" i="11"/>
  <c r="H16" i="11"/>
  <c r="H27" i="11"/>
  <c r="H37" i="11"/>
  <c r="H43" i="11"/>
  <c r="H19" i="11"/>
  <c r="H40" i="11"/>
  <c r="G43" i="3"/>
  <c r="K72" i="25"/>
  <c r="G72" i="25"/>
  <c r="C72" i="25"/>
  <c r="AI71" i="25"/>
  <c r="AE71" i="25"/>
  <c r="AA71" i="25"/>
  <c r="W71" i="25"/>
  <c r="S71" i="25"/>
  <c r="O71" i="25"/>
  <c r="K71" i="25"/>
  <c r="G71" i="25"/>
  <c r="C71" i="25"/>
  <c r="AI70" i="25"/>
  <c r="AE70" i="25"/>
  <c r="AA70" i="25"/>
  <c r="W70" i="25"/>
  <c r="S70" i="25"/>
  <c r="O70" i="25"/>
  <c r="K70" i="25"/>
  <c r="G70" i="25"/>
  <c r="C70" i="25"/>
  <c r="AI69" i="25"/>
  <c r="AE69" i="25"/>
  <c r="AA69" i="25"/>
  <c r="W69" i="25"/>
  <c r="S69" i="25"/>
  <c r="O69" i="25"/>
  <c r="K69" i="25"/>
  <c r="G69" i="25"/>
  <c r="C69" i="25"/>
  <c r="AI68" i="25"/>
  <c r="AE68" i="25"/>
  <c r="AA68" i="25"/>
  <c r="W68" i="25"/>
  <c r="S68" i="25"/>
  <c r="O68" i="25"/>
  <c r="K68" i="25"/>
  <c r="G68" i="25"/>
  <c r="C68" i="25"/>
  <c r="AI67" i="25"/>
  <c r="AE67" i="25"/>
  <c r="AA67" i="25"/>
  <c r="W67" i="25"/>
  <c r="Q67" i="25"/>
  <c r="L67" i="25"/>
  <c r="G67" i="25"/>
  <c r="AK66" i="25"/>
  <c r="AF66" i="25"/>
  <c r="AA66" i="25"/>
  <c r="U66" i="25"/>
  <c r="P66" i="25"/>
  <c r="K66" i="25"/>
  <c r="E66" i="25"/>
  <c r="AJ65" i="25"/>
  <c r="AE65" i="25"/>
  <c r="Y65" i="25"/>
  <c r="T65" i="25"/>
  <c r="O65" i="25"/>
  <c r="I65" i="25"/>
  <c r="D65" i="25"/>
  <c r="AI64" i="25"/>
  <c r="AC64" i="25"/>
  <c r="X64" i="25"/>
  <c r="S64" i="25"/>
  <c r="M64" i="25"/>
  <c r="H64" i="25"/>
  <c r="C64" i="25"/>
  <c r="AG63" i="25"/>
  <c r="AB63" i="25"/>
  <c r="W63" i="25"/>
  <c r="Q63" i="25"/>
  <c r="L63" i="25"/>
  <c r="G63" i="25"/>
  <c r="AK62" i="25"/>
  <c r="AF62" i="25"/>
  <c r="AA62" i="25"/>
  <c r="U62" i="25"/>
  <c r="P62" i="25"/>
  <c r="K62" i="25"/>
  <c r="E62" i="25"/>
  <c r="AJ61" i="25"/>
  <c r="AE61" i="25"/>
  <c r="Y61" i="25"/>
  <c r="T61" i="25"/>
  <c r="O61" i="25"/>
  <c r="I61" i="25"/>
  <c r="D61" i="25"/>
  <c r="AI60" i="25"/>
  <c r="AC60" i="25"/>
  <c r="X60" i="25"/>
  <c r="S60" i="25"/>
  <c r="M60" i="25"/>
  <c r="H60" i="25"/>
  <c r="C60" i="25"/>
  <c r="AG59" i="25"/>
  <c r="AB59" i="25"/>
  <c r="W59" i="25"/>
  <c r="Q59" i="25"/>
  <c r="L59" i="25"/>
  <c r="G59" i="25"/>
  <c r="AK58" i="25"/>
  <c r="AF58" i="25"/>
  <c r="AA58" i="25"/>
  <c r="U58" i="25"/>
  <c r="P58" i="25"/>
  <c r="K58" i="25"/>
  <c r="E58" i="25"/>
  <c r="AJ57" i="25"/>
  <c r="AE57" i="25"/>
  <c r="Y57" i="25"/>
  <c r="T57" i="25"/>
  <c r="O57" i="25"/>
  <c r="I57" i="25"/>
  <c r="D57" i="25"/>
  <c r="AI56" i="25"/>
  <c r="AC56" i="25"/>
  <c r="X56" i="25"/>
  <c r="S56" i="25"/>
  <c r="M56" i="25"/>
  <c r="H56" i="25"/>
  <c r="C56" i="25"/>
  <c r="AG55" i="25"/>
  <c r="AA55" i="25"/>
  <c r="T55" i="25"/>
  <c r="L55" i="25"/>
  <c r="F55" i="25"/>
  <c r="AI54" i="25"/>
  <c r="AA54" i="25"/>
  <c r="T54" i="25"/>
  <c r="N54" i="25"/>
  <c r="F54" i="25"/>
  <c r="AI53" i="25"/>
  <c r="AB53" i="25"/>
  <c r="T53" i="25"/>
  <c r="M53" i="25"/>
  <c r="D53" i="25"/>
  <c r="AC52" i="25"/>
  <c r="T52" i="25"/>
  <c r="L52" i="25"/>
  <c r="AK51" i="25"/>
  <c r="AB51" i="25"/>
  <c r="R51" i="25"/>
  <c r="H51" i="25"/>
  <c r="AJ50" i="25"/>
  <c r="Z50" i="25"/>
  <c r="P50" i="25"/>
  <c r="F50" i="25"/>
  <c r="AH49" i="25"/>
  <c r="X49" i="25"/>
  <c r="N49" i="25"/>
  <c r="E49" i="25"/>
  <c r="AD48" i="25"/>
  <c r="V48" i="25"/>
  <c r="M48" i="25"/>
  <c r="AL47" i="25"/>
  <c r="AC47" i="25"/>
  <c r="U47" i="25"/>
  <c r="J47" i="25"/>
  <c r="AK46" i="25"/>
  <c r="AB46" i="25"/>
  <c r="Q46" i="25"/>
  <c r="I46" i="25"/>
  <c r="AJ45" i="25"/>
  <c r="Y45" i="25"/>
  <c r="P45" i="25"/>
  <c r="H45" i="25"/>
  <c r="AG44" i="25"/>
  <c r="X44" i="25"/>
  <c r="N44" i="25"/>
  <c r="C44" i="25"/>
  <c r="G44" i="25"/>
  <c r="K44" i="25"/>
  <c r="O44" i="25"/>
  <c r="S44" i="25"/>
  <c r="W44" i="25"/>
  <c r="AA44" i="25"/>
  <c r="AE44" i="25"/>
  <c r="AI44" i="25"/>
  <c r="C45" i="25"/>
  <c r="G45" i="25"/>
  <c r="K45" i="25"/>
  <c r="O45" i="25"/>
  <c r="S45" i="25"/>
  <c r="W45" i="25"/>
  <c r="AA45" i="25"/>
  <c r="AE45" i="25"/>
  <c r="AI45" i="25"/>
  <c r="C46" i="25"/>
  <c r="G46" i="25"/>
  <c r="K46" i="25"/>
  <c r="O46" i="25"/>
  <c r="S46" i="25"/>
  <c r="W46" i="25"/>
  <c r="AA46" i="25"/>
  <c r="AE46" i="25"/>
  <c r="AI46" i="25"/>
  <c r="C47" i="25"/>
  <c r="G47" i="25"/>
  <c r="K47" i="25"/>
  <c r="O47" i="25"/>
  <c r="S47" i="25"/>
  <c r="W47" i="25"/>
  <c r="AA47" i="25"/>
  <c r="AE47" i="25"/>
  <c r="AI47" i="25"/>
  <c r="C48" i="25"/>
  <c r="G48" i="25"/>
  <c r="K48" i="25"/>
  <c r="O48" i="25"/>
  <c r="S48" i="25"/>
  <c r="W48" i="25"/>
  <c r="AA48" i="25"/>
  <c r="AE48" i="25"/>
  <c r="AI48" i="25"/>
  <c r="C49" i="25"/>
  <c r="G49" i="25"/>
  <c r="K49" i="25"/>
  <c r="O49" i="25"/>
  <c r="S49" i="25"/>
  <c r="W49" i="25"/>
  <c r="AA49" i="25"/>
  <c r="AE49" i="25"/>
  <c r="AI49" i="25"/>
  <c r="C50" i="25"/>
  <c r="G50" i="25"/>
  <c r="K50" i="25"/>
  <c r="O50" i="25"/>
  <c r="S50" i="25"/>
  <c r="W50" i="25"/>
  <c r="AA50" i="25"/>
  <c r="AE50" i="25"/>
  <c r="AI50" i="25"/>
  <c r="C51" i="25"/>
  <c r="G51" i="25"/>
  <c r="K51" i="25"/>
  <c r="O51" i="25"/>
  <c r="S51" i="25"/>
  <c r="W51" i="25"/>
  <c r="AA51" i="25"/>
  <c r="AE51" i="25"/>
  <c r="AI51" i="25"/>
  <c r="C52" i="25"/>
  <c r="G52" i="25"/>
  <c r="K52" i="25"/>
  <c r="O52" i="25"/>
  <c r="S52" i="25"/>
  <c r="W52" i="25"/>
  <c r="AA52" i="25"/>
  <c r="AE52" i="25"/>
  <c r="AI52" i="25"/>
  <c r="C53" i="25"/>
  <c r="G53" i="25"/>
  <c r="K53" i="25"/>
  <c r="O53" i="25"/>
  <c r="E44" i="25"/>
  <c r="J44" i="25"/>
  <c r="P44" i="25"/>
  <c r="U44" i="25"/>
  <c r="Z44" i="25"/>
  <c r="AF44" i="25"/>
  <c r="AK44" i="25"/>
  <c r="F45" i="25"/>
  <c r="L45" i="25"/>
  <c r="Q45" i="25"/>
  <c r="V45" i="25"/>
  <c r="AB45" i="25"/>
  <c r="AG45" i="25"/>
  <c r="AL45" i="25"/>
  <c r="H46" i="25"/>
  <c r="M46" i="25"/>
  <c r="R46" i="25"/>
  <c r="X46" i="25"/>
  <c r="AC46" i="25"/>
  <c r="AH46" i="25"/>
  <c r="D47" i="25"/>
  <c r="I47" i="25"/>
  <c r="N47" i="25"/>
  <c r="T47" i="25"/>
  <c r="Y47" i="25"/>
  <c r="AD47" i="25"/>
  <c r="AJ47" i="25"/>
  <c r="E48" i="25"/>
  <c r="J48" i="25"/>
  <c r="P48" i="25"/>
  <c r="U48" i="25"/>
  <c r="Z48" i="25"/>
  <c r="AF48" i="25"/>
  <c r="AK48" i="25"/>
  <c r="F49" i="25"/>
  <c r="L49" i="25"/>
  <c r="Q49" i="25"/>
  <c r="V49" i="25"/>
  <c r="AB49" i="25"/>
  <c r="AG49" i="25"/>
  <c r="AL49" i="25"/>
  <c r="H50" i="25"/>
  <c r="M50" i="25"/>
  <c r="R50" i="25"/>
  <c r="X50" i="25"/>
  <c r="AC50" i="25"/>
  <c r="AH50" i="25"/>
  <c r="D51" i="25"/>
  <c r="I51" i="25"/>
  <c r="N51" i="25"/>
  <c r="T51" i="25"/>
  <c r="Y51" i="25"/>
  <c r="AD51" i="25"/>
  <c r="AJ51" i="25"/>
  <c r="E52" i="25"/>
  <c r="J52" i="25"/>
  <c r="P52" i="25"/>
  <c r="U52" i="25"/>
  <c r="Z52" i="25"/>
  <c r="AF52" i="25"/>
  <c r="AK52" i="25"/>
  <c r="F53" i="25"/>
  <c r="L53" i="25"/>
  <c r="Q53" i="25"/>
  <c r="U53" i="25"/>
  <c r="Y53" i="25"/>
  <c r="AC53" i="25"/>
  <c r="AG53" i="25"/>
  <c r="AK53" i="25"/>
  <c r="E54" i="25"/>
  <c r="I54" i="25"/>
  <c r="M54" i="25"/>
  <c r="Q54" i="25"/>
  <c r="U54" i="25"/>
  <c r="Y54" i="25"/>
  <c r="AC54" i="25"/>
  <c r="AG54" i="25"/>
  <c r="AK54" i="25"/>
  <c r="E55" i="25"/>
  <c r="I55" i="25"/>
  <c r="M55" i="25"/>
  <c r="Q55" i="25"/>
  <c r="U55" i="25"/>
  <c r="Y55" i="25"/>
  <c r="AC55" i="25"/>
  <c r="F44" i="25"/>
  <c r="M44" i="25"/>
  <c r="T44" i="25"/>
  <c r="AB44" i="25"/>
  <c r="AH44" i="25"/>
  <c r="E45" i="25"/>
  <c r="M45" i="25"/>
  <c r="T45" i="25"/>
  <c r="Z45" i="25"/>
  <c r="AH45" i="25"/>
  <c r="E46" i="25"/>
  <c r="L46" i="25"/>
  <c r="T46" i="25"/>
  <c r="Z46" i="25"/>
  <c r="AG46" i="25"/>
  <c r="E47" i="25"/>
  <c r="L47" i="25"/>
  <c r="R47" i="25"/>
  <c r="Z47" i="25"/>
  <c r="AG47" i="25"/>
  <c r="D48" i="25"/>
  <c r="L48" i="25"/>
  <c r="R48" i="25"/>
  <c r="Y48" i="25"/>
  <c r="AG48" i="25"/>
  <c r="D49" i="25"/>
  <c r="J49" i="25"/>
  <c r="R49" i="25"/>
  <c r="Y49" i="25"/>
  <c r="AF49" i="25"/>
  <c r="D50" i="25"/>
  <c r="J50" i="25"/>
  <c r="Q50" i="25"/>
  <c r="Y50" i="25"/>
  <c r="AF50" i="25"/>
  <c r="AL50" i="25"/>
  <c r="J51" i="25"/>
  <c r="Q51" i="25"/>
  <c r="X51" i="25"/>
  <c r="AF51" i="25"/>
  <c r="AL51" i="25"/>
  <c r="I52" i="25"/>
  <c r="Q52" i="25"/>
  <c r="X52" i="25"/>
  <c r="AD52" i="25"/>
  <c r="AL52" i="25"/>
  <c r="I53" i="25"/>
  <c r="P53" i="25"/>
  <c r="V53" i="25"/>
  <c r="AA53" i="25"/>
  <c r="AF53" i="25"/>
  <c r="AL53" i="25"/>
  <c r="G54" i="25"/>
  <c r="L54" i="25"/>
  <c r="R54" i="25"/>
  <c r="W54" i="25"/>
  <c r="AB54" i="25"/>
  <c r="AH54" i="25"/>
  <c r="C55" i="25"/>
  <c r="H55" i="25"/>
  <c r="N55" i="25"/>
  <c r="S55" i="25"/>
  <c r="X55" i="25"/>
  <c r="AD55" i="25"/>
  <c r="AH55" i="25"/>
  <c r="AL55" i="25"/>
  <c r="F56" i="25"/>
  <c r="J56" i="25"/>
  <c r="N56" i="25"/>
  <c r="R56" i="25"/>
  <c r="V56" i="25"/>
  <c r="Z56" i="25"/>
  <c r="AD56" i="25"/>
  <c r="AH56" i="25"/>
  <c r="AL56" i="25"/>
  <c r="F57" i="25"/>
  <c r="J57" i="25"/>
  <c r="N57" i="25"/>
  <c r="R57" i="25"/>
  <c r="V57" i="25"/>
  <c r="Z57" i="25"/>
  <c r="AD57" i="25"/>
  <c r="AH57" i="25"/>
  <c r="AL57" i="25"/>
  <c r="F58" i="25"/>
  <c r="J58" i="25"/>
  <c r="N58" i="25"/>
  <c r="R58" i="25"/>
  <c r="V58" i="25"/>
  <c r="Z58" i="25"/>
  <c r="AD58" i="25"/>
  <c r="AH58" i="25"/>
  <c r="AL58" i="25"/>
  <c r="F59" i="25"/>
  <c r="J59" i="25"/>
  <c r="N59" i="25"/>
  <c r="R59" i="25"/>
  <c r="V59" i="25"/>
  <c r="Z59" i="25"/>
  <c r="AD59" i="25"/>
  <c r="AH59" i="25"/>
  <c r="AL59" i="25"/>
  <c r="F60" i="25"/>
  <c r="J60" i="25"/>
  <c r="N60" i="25"/>
  <c r="R60" i="25"/>
  <c r="V60" i="25"/>
  <c r="Z60" i="25"/>
  <c r="AD60" i="25"/>
  <c r="AH60" i="25"/>
  <c r="AL60" i="25"/>
  <c r="F61" i="25"/>
  <c r="J61" i="25"/>
  <c r="N61" i="25"/>
  <c r="R61" i="25"/>
  <c r="V61" i="25"/>
  <c r="Z61" i="25"/>
  <c r="AD61" i="25"/>
  <c r="AH61" i="25"/>
  <c r="AL61" i="25"/>
  <c r="F62" i="25"/>
  <c r="J62" i="25"/>
  <c r="N62" i="25"/>
  <c r="R62" i="25"/>
  <c r="V62" i="25"/>
  <c r="Z62" i="25"/>
  <c r="AD62" i="25"/>
  <c r="AH62" i="25"/>
  <c r="AL62" i="25"/>
  <c r="F63" i="25"/>
  <c r="J63" i="25"/>
  <c r="N63" i="25"/>
  <c r="R63" i="25"/>
  <c r="V63" i="25"/>
  <c r="Z63" i="25"/>
  <c r="AD63" i="25"/>
  <c r="AH63" i="25"/>
  <c r="AL63" i="25"/>
  <c r="F64" i="25"/>
  <c r="J64" i="25"/>
  <c r="N64" i="25"/>
  <c r="R64" i="25"/>
  <c r="V64" i="25"/>
  <c r="Z64" i="25"/>
  <c r="AD64" i="25"/>
  <c r="AH64" i="25"/>
  <c r="AL64" i="25"/>
  <c r="F65" i="25"/>
  <c r="J65" i="25"/>
  <c r="N65" i="25"/>
  <c r="R65" i="25"/>
  <c r="V65" i="25"/>
  <c r="Z65" i="25"/>
  <c r="AD65" i="25"/>
  <c r="AH65" i="25"/>
  <c r="AL65" i="25"/>
  <c r="F66" i="25"/>
  <c r="J66" i="25"/>
  <c r="N66" i="25"/>
  <c r="R66" i="25"/>
  <c r="V66" i="25"/>
  <c r="Z66" i="25"/>
  <c r="AD66" i="25"/>
  <c r="AH66" i="25"/>
  <c r="AL66" i="25"/>
  <c r="F67" i="25"/>
  <c r="J67" i="25"/>
  <c r="N67" i="25"/>
  <c r="R67" i="25"/>
  <c r="V67" i="25"/>
  <c r="H43" i="3" l="1"/>
  <c r="H51" i="11" l="1"/>
  <c r="I43" i="3"/>
  <c r="I39" i="3"/>
  <c r="I12" i="3"/>
  <c r="I36" i="3"/>
  <c r="I21" i="3"/>
  <c r="I23" i="3"/>
  <c r="I8" i="3"/>
  <c r="I15" i="3"/>
  <c r="I37" i="3"/>
  <c r="I25" i="3"/>
  <c r="I18" i="3"/>
  <c r="I26" i="3"/>
  <c r="I31" i="3"/>
  <c r="I13" i="3"/>
  <c r="I10" i="3"/>
  <c r="I27" i="3"/>
  <c r="I17" i="3"/>
  <c r="I14" i="3"/>
  <c r="I41" i="3"/>
  <c r="I20" i="3"/>
  <c r="I22" i="3"/>
  <c r="I40" i="3"/>
  <c r="I19" i="3"/>
  <c r="I35" i="3"/>
  <c r="I32" i="3"/>
  <c r="I38" i="3"/>
  <c r="I42" i="3"/>
  <c r="I7" i="3"/>
  <c r="I30" i="3"/>
  <c r="I24" i="3"/>
  <c r="I28" i="3"/>
  <c r="I33" i="3"/>
  <c r="I16" i="3"/>
  <c r="I34" i="3"/>
  <c r="I9" i="3"/>
  <c r="I29" i="3"/>
  <c r="I11" i="3"/>
  <c r="AK39" i="21"/>
  <c r="AJ39" i="21"/>
  <c r="AI39" i="21"/>
  <c r="AH39" i="21"/>
  <c r="AG39" i="21"/>
  <c r="AF39" i="21"/>
  <c r="AE39" i="21"/>
  <c r="AD39" i="21"/>
  <c r="AC39" i="21"/>
  <c r="AB39" i="21"/>
  <c r="AA39" i="21"/>
  <c r="Z39" i="21"/>
  <c r="Y39" i="21"/>
  <c r="X39" i="21"/>
  <c r="W39" i="21"/>
  <c r="V39" i="21"/>
  <c r="U39" i="21"/>
  <c r="T39" i="21"/>
  <c r="S39" i="21"/>
  <c r="R39" i="21"/>
  <c r="Q39" i="21"/>
  <c r="P39" i="21"/>
  <c r="O39" i="21"/>
  <c r="N39" i="21"/>
  <c r="M39" i="21"/>
  <c r="L39" i="21"/>
  <c r="K39" i="21"/>
  <c r="J39" i="21"/>
  <c r="I39" i="21"/>
  <c r="H39" i="21"/>
  <c r="G39" i="21"/>
  <c r="F39" i="21"/>
  <c r="E39" i="21"/>
  <c r="D39" i="21"/>
  <c r="C39" i="21"/>
  <c r="AL38" i="21"/>
  <c r="AJ38" i="21"/>
  <c r="AI38" i="21"/>
  <c r="AH38" i="21"/>
  <c r="AG38" i="21"/>
  <c r="AF38" i="21"/>
  <c r="AE38" i="21"/>
  <c r="AD38" i="21"/>
  <c r="AC38" i="21"/>
  <c r="AB38" i="21"/>
  <c r="AA38" i="21"/>
  <c r="Z38" i="21"/>
  <c r="Y38" i="21"/>
  <c r="X38" i="21"/>
  <c r="W38" i="21"/>
  <c r="V38" i="21"/>
  <c r="U38" i="21"/>
  <c r="T38" i="21"/>
  <c r="S38" i="21"/>
  <c r="R38" i="21"/>
  <c r="Q38" i="21"/>
  <c r="P38" i="21"/>
  <c r="O38" i="21"/>
  <c r="N38" i="21"/>
  <c r="M38" i="21"/>
  <c r="L38" i="21"/>
  <c r="K38" i="21"/>
  <c r="J38" i="21"/>
  <c r="I38" i="21"/>
  <c r="H38" i="21"/>
  <c r="G38" i="21"/>
  <c r="F38" i="21"/>
  <c r="E38" i="21"/>
  <c r="D38" i="21"/>
  <c r="C38" i="21"/>
  <c r="AL37" i="21"/>
  <c r="AK37" i="21"/>
  <c r="AI37" i="21"/>
  <c r="AH37" i="21"/>
  <c r="AG37" i="21"/>
  <c r="AF37" i="21"/>
  <c r="AE37" i="21"/>
  <c r="AD37" i="21"/>
  <c r="AC37" i="21"/>
  <c r="AB37" i="21"/>
  <c r="AA37" i="21"/>
  <c r="Z37" i="21"/>
  <c r="Y37" i="21"/>
  <c r="X37" i="21"/>
  <c r="W37" i="21"/>
  <c r="V37" i="21"/>
  <c r="U37" i="21"/>
  <c r="T37" i="21"/>
  <c r="S37" i="21"/>
  <c r="R37" i="21"/>
  <c r="Q37" i="21"/>
  <c r="P37" i="21"/>
  <c r="O37" i="21"/>
  <c r="N37" i="21"/>
  <c r="M37" i="21"/>
  <c r="L37" i="21"/>
  <c r="K37" i="21"/>
  <c r="J37" i="21"/>
  <c r="I37" i="21"/>
  <c r="H37" i="21"/>
  <c r="G37" i="21"/>
  <c r="F37" i="21"/>
  <c r="E37" i="21"/>
  <c r="D37" i="21"/>
  <c r="C37" i="21"/>
  <c r="AL36" i="21"/>
  <c r="AK36" i="21"/>
  <c r="AJ36" i="21"/>
  <c r="AH36" i="21"/>
  <c r="AG36" i="21"/>
  <c r="AF36" i="21"/>
  <c r="AE36" i="21"/>
  <c r="AD36" i="21"/>
  <c r="AC36" i="21"/>
  <c r="AB36" i="21"/>
  <c r="AA36" i="21"/>
  <c r="Z36" i="21"/>
  <c r="Y36" i="21"/>
  <c r="X36" i="21"/>
  <c r="W36" i="21"/>
  <c r="V36" i="21"/>
  <c r="U36" i="21"/>
  <c r="T36" i="21"/>
  <c r="S36" i="21"/>
  <c r="R36" i="21"/>
  <c r="Q36" i="21"/>
  <c r="P36" i="21"/>
  <c r="O36" i="21"/>
  <c r="N36" i="21"/>
  <c r="M36" i="21"/>
  <c r="L36" i="21"/>
  <c r="K36" i="21"/>
  <c r="J36" i="21"/>
  <c r="I36" i="21"/>
  <c r="H36" i="21"/>
  <c r="G36" i="21"/>
  <c r="F36" i="21"/>
  <c r="E36" i="21"/>
  <c r="D36" i="21"/>
  <c r="C36" i="21"/>
  <c r="AL35" i="21"/>
  <c r="AK35" i="21"/>
  <c r="AJ35" i="21"/>
  <c r="AI35" i="21"/>
  <c r="AG35" i="21"/>
  <c r="AF35" i="21"/>
  <c r="AE35" i="21"/>
  <c r="AD35" i="21"/>
  <c r="AC35" i="21"/>
  <c r="AB35" i="21"/>
  <c r="AA35" i="21"/>
  <c r="Z35" i="21"/>
  <c r="Y35" i="21"/>
  <c r="X35" i="21"/>
  <c r="W35" i="21"/>
  <c r="V35" i="21"/>
  <c r="U35" i="21"/>
  <c r="T35" i="21"/>
  <c r="S35" i="21"/>
  <c r="R35" i="21"/>
  <c r="Q35" i="21"/>
  <c r="P35" i="21"/>
  <c r="O35" i="21"/>
  <c r="N35" i="21"/>
  <c r="M35" i="21"/>
  <c r="L35" i="21"/>
  <c r="K35" i="21"/>
  <c r="J35" i="21"/>
  <c r="I35" i="21"/>
  <c r="H35" i="21"/>
  <c r="G35" i="21"/>
  <c r="F35" i="21"/>
  <c r="E35" i="21"/>
  <c r="D35" i="21"/>
  <c r="C35" i="21"/>
  <c r="AL34" i="21"/>
  <c r="AK34" i="21"/>
  <c r="AJ34" i="21"/>
  <c r="AI34" i="21"/>
  <c r="AH34" i="21"/>
  <c r="AF34" i="21"/>
  <c r="AE34" i="21"/>
  <c r="AD34" i="21"/>
  <c r="AC34" i="21"/>
  <c r="AB34" i="21"/>
  <c r="AA34" i="21"/>
  <c r="Z34" i="21"/>
  <c r="Y34" i="21"/>
  <c r="X34" i="21"/>
  <c r="W34" i="21"/>
  <c r="V34" i="21"/>
  <c r="U34" i="21"/>
  <c r="T34" i="21"/>
  <c r="S34" i="21"/>
  <c r="R34" i="21"/>
  <c r="Q34" i="21"/>
  <c r="P34" i="21"/>
  <c r="O34" i="21"/>
  <c r="N34" i="21"/>
  <c r="M34" i="21"/>
  <c r="L34" i="21"/>
  <c r="K34" i="21"/>
  <c r="J34" i="21"/>
  <c r="I34" i="21"/>
  <c r="H34" i="21"/>
  <c r="G34" i="21"/>
  <c r="F34" i="21"/>
  <c r="E34" i="21"/>
  <c r="D34" i="21"/>
  <c r="C34" i="21"/>
  <c r="AL33" i="21"/>
  <c r="AK33" i="21"/>
  <c r="AJ33" i="21"/>
  <c r="AI33" i="21"/>
  <c r="AH33" i="21"/>
  <c r="AG33" i="21"/>
  <c r="AE33" i="21"/>
  <c r="AD33" i="21"/>
  <c r="AC33" i="21"/>
  <c r="AB33" i="21"/>
  <c r="AA33" i="21"/>
  <c r="Z33" i="21"/>
  <c r="Y33" i="21"/>
  <c r="X33" i="21"/>
  <c r="W33" i="21"/>
  <c r="V33" i="21"/>
  <c r="U33" i="21"/>
  <c r="T33" i="21"/>
  <c r="S33" i="21"/>
  <c r="R33" i="21"/>
  <c r="Q33" i="21"/>
  <c r="P33" i="21"/>
  <c r="O33" i="21"/>
  <c r="N33" i="21"/>
  <c r="M33" i="21"/>
  <c r="L33" i="21"/>
  <c r="K33" i="21"/>
  <c r="J33" i="21"/>
  <c r="I33" i="21"/>
  <c r="H33" i="21"/>
  <c r="G33" i="21"/>
  <c r="F33" i="21"/>
  <c r="E33" i="21"/>
  <c r="D33" i="21"/>
  <c r="C33" i="21"/>
  <c r="AL32" i="21"/>
  <c r="AK32" i="21"/>
  <c r="AJ32" i="21"/>
  <c r="AI32" i="21"/>
  <c r="AH32" i="21"/>
  <c r="AG32" i="21"/>
  <c r="AF32" i="21"/>
  <c r="AD32" i="21"/>
  <c r="AC32" i="21"/>
  <c r="AB32" i="21"/>
  <c r="AA32" i="21"/>
  <c r="Z32" i="21"/>
  <c r="Y32" i="21"/>
  <c r="X32" i="21"/>
  <c r="W32" i="21"/>
  <c r="V32" i="21"/>
  <c r="U32" i="21"/>
  <c r="T32" i="21"/>
  <c r="S32" i="21"/>
  <c r="R32" i="21"/>
  <c r="Q32" i="21"/>
  <c r="P32" i="21"/>
  <c r="O32" i="21"/>
  <c r="N32" i="21"/>
  <c r="M32" i="21"/>
  <c r="L32" i="21"/>
  <c r="K32" i="21"/>
  <c r="J32" i="21"/>
  <c r="I32" i="21"/>
  <c r="H32" i="21"/>
  <c r="G32" i="21"/>
  <c r="F32" i="21"/>
  <c r="E32" i="21"/>
  <c r="D32" i="21"/>
  <c r="C32" i="21"/>
  <c r="AL31" i="21"/>
  <c r="AK31" i="21"/>
  <c r="AJ31" i="21"/>
  <c r="AI31" i="21"/>
  <c r="AH31" i="21"/>
  <c r="AG31" i="21"/>
  <c r="AF31" i="21"/>
  <c r="AE31" i="21"/>
  <c r="AC31" i="21"/>
  <c r="AB31" i="21"/>
  <c r="AA31" i="21"/>
  <c r="Z31" i="21"/>
  <c r="Y31" i="21"/>
  <c r="X31" i="21"/>
  <c r="W31" i="21"/>
  <c r="V31" i="21"/>
  <c r="U31" i="21"/>
  <c r="T31" i="21"/>
  <c r="S31" i="21"/>
  <c r="R31" i="21"/>
  <c r="Q31" i="21"/>
  <c r="P31" i="21"/>
  <c r="O31" i="21"/>
  <c r="N31" i="21"/>
  <c r="M31" i="21"/>
  <c r="L31" i="21"/>
  <c r="K31" i="21"/>
  <c r="J31" i="21"/>
  <c r="I31" i="21"/>
  <c r="H31" i="21"/>
  <c r="G31" i="21"/>
  <c r="F31" i="21"/>
  <c r="E31" i="21"/>
  <c r="D31" i="21"/>
  <c r="C31" i="21"/>
  <c r="AL30" i="21"/>
  <c r="AK30" i="21"/>
  <c r="AJ30" i="21"/>
  <c r="AI30" i="21"/>
  <c r="AH30" i="21"/>
  <c r="AG30" i="21"/>
  <c r="AF30" i="21"/>
  <c r="AE30" i="21"/>
  <c r="AD30" i="21"/>
  <c r="AB30" i="21"/>
  <c r="AA30" i="21"/>
  <c r="Z30" i="21"/>
  <c r="Y30" i="21"/>
  <c r="X30" i="21"/>
  <c r="W30" i="21"/>
  <c r="V30" i="21"/>
  <c r="U30" i="21"/>
  <c r="T30" i="21"/>
  <c r="S30" i="21"/>
  <c r="R30" i="21"/>
  <c r="Q30" i="21"/>
  <c r="P30" i="21"/>
  <c r="O30" i="21"/>
  <c r="N30" i="21"/>
  <c r="M30" i="21"/>
  <c r="L30" i="21"/>
  <c r="K30" i="21"/>
  <c r="J30" i="21"/>
  <c r="I30" i="21"/>
  <c r="H30" i="21"/>
  <c r="G30" i="21"/>
  <c r="F30" i="21"/>
  <c r="E30" i="21"/>
  <c r="D30" i="21"/>
  <c r="C30" i="21"/>
  <c r="AL29" i="21"/>
  <c r="AK29" i="21"/>
  <c r="AJ29" i="21"/>
  <c r="AI29" i="21"/>
  <c r="AH29" i="21"/>
  <c r="AG29" i="21"/>
  <c r="AF29" i="21"/>
  <c r="AE29" i="21"/>
  <c r="AD29" i="21"/>
  <c r="AC29" i="21"/>
  <c r="AA29" i="21"/>
  <c r="Z29" i="21"/>
  <c r="Y29" i="21"/>
  <c r="X29" i="21"/>
  <c r="W29" i="21"/>
  <c r="V29" i="21"/>
  <c r="U29" i="21"/>
  <c r="T29" i="21"/>
  <c r="S29" i="21"/>
  <c r="R29" i="21"/>
  <c r="Q29" i="21"/>
  <c r="P29" i="21"/>
  <c r="O29" i="21"/>
  <c r="N29" i="21"/>
  <c r="M29" i="21"/>
  <c r="L29" i="21"/>
  <c r="K29" i="21"/>
  <c r="J29" i="21"/>
  <c r="I29" i="21"/>
  <c r="H29" i="21"/>
  <c r="G29" i="21"/>
  <c r="F29" i="21"/>
  <c r="E29" i="21"/>
  <c r="D29" i="21"/>
  <c r="C29" i="21"/>
  <c r="AL28" i="21"/>
  <c r="AK28" i="21"/>
  <c r="AJ28" i="21"/>
  <c r="AI28" i="21"/>
  <c r="AH28" i="21"/>
  <c r="AG28" i="21"/>
  <c r="AF28" i="21"/>
  <c r="AE28" i="21"/>
  <c r="AD28" i="21"/>
  <c r="AC28" i="21"/>
  <c r="AB28" i="21"/>
  <c r="Z28" i="21"/>
  <c r="Y28" i="21"/>
  <c r="X28" i="21"/>
  <c r="W28" i="21"/>
  <c r="V28" i="21"/>
  <c r="U28" i="21"/>
  <c r="T28" i="21"/>
  <c r="S28" i="21"/>
  <c r="R28" i="21"/>
  <c r="Q28" i="21"/>
  <c r="P28" i="21"/>
  <c r="O28" i="21"/>
  <c r="N28" i="21"/>
  <c r="M28" i="21"/>
  <c r="L28" i="21"/>
  <c r="K28" i="21"/>
  <c r="J28" i="21"/>
  <c r="I28" i="21"/>
  <c r="H28" i="21"/>
  <c r="G28" i="21"/>
  <c r="F28" i="21"/>
  <c r="E28" i="21"/>
  <c r="D28" i="21"/>
  <c r="C28" i="21"/>
  <c r="AL27" i="21"/>
  <c r="AK27" i="21"/>
  <c r="AJ27" i="21"/>
  <c r="AI27" i="21"/>
  <c r="AH27" i="21"/>
  <c r="AG27" i="21"/>
  <c r="AF27" i="21"/>
  <c r="AE27" i="21"/>
  <c r="AD27" i="21"/>
  <c r="AC27" i="21"/>
  <c r="AB27" i="21"/>
  <c r="AA27" i="21"/>
  <c r="Y27" i="21"/>
  <c r="X27" i="21"/>
  <c r="W27" i="21"/>
  <c r="V27" i="21"/>
  <c r="U27" i="21"/>
  <c r="T27" i="21"/>
  <c r="S27" i="21"/>
  <c r="R27" i="21"/>
  <c r="Q27" i="21"/>
  <c r="P27" i="21"/>
  <c r="O27" i="21"/>
  <c r="N27" i="21"/>
  <c r="M27" i="21"/>
  <c r="L27" i="21"/>
  <c r="K27" i="21"/>
  <c r="J27" i="21"/>
  <c r="I27" i="21"/>
  <c r="H27" i="21"/>
  <c r="G27" i="21"/>
  <c r="F27" i="21"/>
  <c r="E27" i="21"/>
  <c r="D27" i="21"/>
  <c r="C27" i="21"/>
  <c r="AL26" i="21"/>
  <c r="AK26" i="21"/>
  <c r="AJ26" i="21"/>
  <c r="AI26" i="21"/>
  <c r="AH26" i="21"/>
  <c r="AG26" i="21"/>
  <c r="AF26" i="21"/>
  <c r="AE26" i="21"/>
  <c r="AD26" i="21"/>
  <c r="AC26" i="21"/>
  <c r="AB26" i="21"/>
  <c r="AA26" i="21"/>
  <c r="Z26" i="21"/>
  <c r="X26" i="21"/>
  <c r="W26" i="21"/>
  <c r="V26" i="21"/>
  <c r="U26" i="21"/>
  <c r="T26" i="21"/>
  <c r="S26" i="21"/>
  <c r="R26" i="21"/>
  <c r="Q26" i="21"/>
  <c r="P26" i="21"/>
  <c r="O26" i="21"/>
  <c r="N26" i="21"/>
  <c r="M26" i="21"/>
  <c r="L26" i="21"/>
  <c r="K26" i="21"/>
  <c r="J26" i="21"/>
  <c r="I26" i="21"/>
  <c r="H26" i="21"/>
  <c r="G26" i="21"/>
  <c r="F26" i="21"/>
  <c r="E26" i="21"/>
  <c r="D26" i="21"/>
  <c r="C26" i="21"/>
  <c r="AL25" i="21"/>
  <c r="AK25" i="21"/>
  <c r="AJ25" i="21"/>
  <c r="AI25" i="21"/>
  <c r="AH25" i="21"/>
  <c r="AG25" i="21"/>
  <c r="AF25" i="21"/>
  <c r="AE25" i="21"/>
  <c r="AD25" i="21"/>
  <c r="AC25" i="21"/>
  <c r="AB25" i="21"/>
  <c r="AA25" i="21"/>
  <c r="Z25" i="21"/>
  <c r="Y25" i="21"/>
  <c r="W25" i="21"/>
  <c r="V25" i="21"/>
  <c r="U25" i="21"/>
  <c r="T25" i="21"/>
  <c r="S25" i="21"/>
  <c r="R25" i="21"/>
  <c r="Q25" i="21"/>
  <c r="P25" i="21"/>
  <c r="O25" i="21"/>
  <c r="N25" i="21"/>
  <c r="M25" i="21"/>
  <c r="L25" i="21"/>
  <c r="K25" i="21"/>
  <c r="J25" i="21"/>
  <c r="I25" i="21"/>
  <c r="H25" i="21"/>
  <c r="G25" i="21"/>
  <c r="F25" i="21"/>
  <c r="E25" i="21"/>
  <c r="D25" i="21"/>
  <c r="C25" i="21"/>
  <c r="AL24" i="21"/>
  <c r="AK24" i="21"/>
  <c r="AJ24" i="21"/>
  <c r="AI24" i="21"/>
  <c r="AH24" i="21"/>
  <c r="AG24" i="21"/>
  <c r="AF24" i="21"/>
  <c r="AE24" i="21"/>
  <c r="AD24" i="21"/>
  <c r="AC24" i="21"/>
  <c r="AB24" i="21"/>
  <c r="AA24" i="21"/>
  <c r="Z24" i="21"/>
  <c r="Y24" i="21"/>
  <c r="X24" i="21"/>
  <c r="V24" i="21"/>
  <c r="U24" i="21"/>
  <c r="T24" i="21"/>
  <c r="S24" i="21"/>
  <c r="R24" i="21"/>
  <c r="Q24" i="21"/>
  <c r="P24" i="21"/>
  <c r="O24" i="21"/>
  <c r="N24" i="21"/>
  <c r="M24" i="21"/>
  <c r="L24" i="21"/>
  <c r="K24" i="21"/>
  <c r="J24" i="21"/>
  <c r="I24" i="21"/>
  <c r="H24" i="21"/>
  <c r="G24" i="21"/>
  <c r="F24" i="21"/>
  <c r="E24" i="21"/>
  <c r="D24" i="21"/>
  <c r="C24" i="21"/>
  <c r="AL23" i="21"/>
  <c r="AK23" i="21"/>
  <c r="AJ23" i="21"/>
  <c r="AI23" i="21"/>
  <c r="AH23" i="21"/>
  <c r="AG23" i="21"/>
  <c r="AF23" i="21"/>
  <c r="AE23" i="21"/>
  <c r="AD23" i="21"/>
  <c r="AC23" i="21"/>
  <c r="AB23" i="21"/>
  <c r="AA23" i="21"/>
  <c r="Z23" i="21"/>
  <c r="Y23" i="21"/>
  <c r="X23" i="21"/>
  <c r="W23" i="21"/>
  <c r="U23" i="21"/>
  <c r="T23" i="21"/>
  <c r="S23" i="21"/>
  <c r="R23" i="21"/>
  <c r="Q23" i="21"/>
  <c r="P23" i="21"/>
  <c r="O23" i="21"/>
  <c r="N23" i="21"/>
  <c r="M23" i="21"/>
  <c r="L23" i="21"/>
  <c r="K23" i="21"/>
  <c r="J23" i="21"/>
  <c r="I23" i="21"/>
  <c r="H23" i="21"/>
  <c r="G23" i="21"/>
  <c r="F23" i="21"/>
  <c r="E23" i="21"/>
  <c r="D23" i="21"/>
  <c r="C23" i="21"/>
  <c r="AL22" i="21"/>
  <c r="AK22" i="21"/>
  <c r="AJ22" i="21"/>
  <c r="AI22" i="21"/>
  <c r="AH22" i="21"/>
  <c r="AG22" i="21"/>
  <c r="AF22" i="21"/>
  <c r="AE22" i="21"/>
  <c r="AD22" i="21"/>
  <c r="AC22" i="21"/>
  <c r="AB22" i="21"/>
  <c r="AA22" i="21"/>
  <c r="Z22" i="21"/>
  <c r="Y22" i="21"/>
  <c r="X22" i="21"/>
  <c r="W22" i="21"/>
  <c r="V22" i="21"/>
  <c r="T22" i="21"/>
  <c r="S22" i="21"/>
  <c r="R22" i="21"/>
  <c r="Q22" i="21"/>
  <c r="P22" i="21"/>
  <c r="O22" i="21"/>
  <c r="N22" i="21"/>
  <c r="M22" i="21"/>
  <c r="L22" i="21"/>
  <c r="K22" i="21"/>
  <c r="J22" i="21"/>
  <c r="I22" i="21"/>
  <c r="H22" i="21"/>
  <c r="G22" i="21"/>
  <c r="F22" i="21"/>
  <c r="E22" i="21"/>
  <c r="D22" i="21"/>
  <c r="C22" i="21"/>
  <c r="AL21" i="21"/>
  <c r="AK21" i="21"/>
  <c r="AJ21" i="21"/>
  <c r="AI21" i="21"/>
  <c r="AH21" i="21"/>
  <c r="AG21" i="21"/>
  <c r="AF21" i="21"/>
  <c r="AE21" i="21"/>
  <c r="AD21" i="21"/>
  <c r="AC21" i="21"/>
  <c r="AB21" i="21"/>
  <c r="AA21" i="21"/>
  <c r="Z21" i="21"/>
  <c r="Y21" i="21"/>
  <c r="X21" i="21"/>
  <c r="W21" i="21"/>
  <c r="V21" i="21"/>
  <c r="U21" i="21"/>
  <c r="S21" i="21"/>
  <c r="R21" i="21"/>
  <c r="Q21" i="21"/>
  <c r="P21" i="21"/>
  <c r="O21" i="21"/>
  <c r="N21" i="21"/>
  <c r="M21" i="21"/>
  <c r="L21" i="21"/>
  <c r="K21" i="21"/>
  <c r="J21" i="21"/>
  <c r="I21" i="21"/>
  <c r="H21" i="21"/>
  <c r="G21" i="21"/>
  <c r="F21" i="21"/>
  <c r="E21" i="21"/>
  <c r="D21" i="21"/>
  <c r="C21" i="21"/>
  <c r="AL20" i="21"/>
  <c r="AK20" i="21"/>
  <c r="AJ20" i="21"/>
  <c r="AI20" i="21"/>
  <c r="AH20" i="21"/>
  <c r="AG20" i="21"/>
  <c r="AF20" i="21"/>
  <c r="AE20" i="21"/>
  <c r="AD20" i="21"/>
  <c r="AC20" i="21"/>
  <c r="AB20" i="21"/>
  <c r="AA20" i="21"/>
  <c r="Z20" i="21"/>
  <c r="Y20" i="21"/>
  <c r="X20" i="21"/>
  <c r="W20" i="21"/>
  <c r="V20" i="21"/>
  <c r="U20" i="21"/>
  <c r="T20" i="21"/>
  <c r="R20" i="21"/>
  <c r="Q20" i="21"/>
  <c r="P20" i="21"/>
  <c r="O20" i="21"/>
  <c r="N20" i="21"/>
  <c r="M20" i="21"/>
  <c r="L20" i="21"/>
  <c r="K20" i="21"/>
  <c r="J20" i="21"/>
  <c r="I20" i="21"/>
  <c r="H20" i="21"/>
  <c r="G20" i="21"/>
  <c r="F20" i="21"/>
  <c r="E20" i="21"/>
  <c r="D20" i="21"/>
  <c r="C20" i="21"/>
  <c r="AL19" i="21"/>
  <c r="AK19" i="21"/>
  <c r="AJ19" i="21"/>
  <c r="AI19" i="21"/>
  <c r="AH19" i="21"/>
  <c r="AG19" i="21"/>
  <c r="AF19" i="21"/>
  <c r="AE19" i="21"/>
  <c r="AD19" i="21"/>
  <c r="AC19" i="21"/>
  <c r="AB19" i="21"/>
  <c r="AA19" i="21"/>
  <c r="Z19" i="21"/>
  <c r="Y19" i="21"/>
  <c r="X19" i="21"/>
  <c r="W19" i="21"/>
  <c r="V19" i="21"/>
  <c r="U19" i="21"/>
  <c r="T19" i="21"/>
  <c r="S19" i="21"/>
  <c r="Q19" i="21"/>
  <c r="P19" i="21"/>
  <c r="O19" i="21"/>
  <c r="N19" i="21"/>
  <c r="M19" i="21"/>
  <c r="L19" i="21"/>
  <c r="K19" i="21"/>
  <c r="J19" i="21"/>
  <c r="I19" i="21"/>
  <c r="H19" i="21"/>
  <c r="G19" i="21"/>
  <c r="F19" i="21"/>
  <c r="E19" i="21"/>
  <c r="D19" i="21"/>
  <c r="C19" i="21"/>
  <c r="AL18" i="21"/>
  <c r="AK18" i="21"/>
  <c r="AJ18" i="21"/>
  <c r="AI18" i="21"/>
  <c r="AH18" i="21"/>
  <c r="AG18" i="21"/>
  <c r="AF18" i="21"/>
  <c r="AE18" i="21"/>
  <c r="AD18" i="21"/>
  <c r="AC18" i="21"/>
  <c r="AB18" i="21"/>
  <c r="AA18" i="21"/>
  <c r="Z18" i="21"/>
  <c r="Y18" i="21"/>
  <c r="X18" i="21"/>
  <c r="W18" i="21"/>
  <c r="V18" i="21"/>
  <c r="U18" i="21"/>
  <c r="T18" i="21"/>
  <c r="S18" i="21"/>
  <c r="R18" i="21"/>
  <c r="P18" i="21"/>
  <c r="O18" i="21"/>
  <c r="N18" i="21"/>
  <c r="M18" i="21"/>
  <c r="L18" i="21"/>
  <c r="K18" i="21"/>
  <c r="J18" i="21"/>
  <c r="I18" i="21"/>
  <c r="H18" i="21"/>
  <c r="G18" i="21"/>
  <c r="F18" i="21"/>
  <c r="E18" i="21"/>
  <c r="D18" i="21"/>
  <c r="C18" i="21"/>
  <c r="AL17" i="21"/>
  <c r="AK17" i="21"/>
  <c r="AJ17" i="21"/>
  <c r="AI17" i="21"/>
  <c r="AH17" i="21"/>
  <c r="AG17" i="21"/>
  <c r="AF17" i="21"/>
  <c r="AE17" i="21"/>
  <c r="AD17" i="21"/>
  <c r="AC17" i="21"/>
  <c r="AB17" i="21"/>
  <c r="AA17" i="21"/>
  <c r="Z17" i="21"/>
  <c r="Y17" i="21"/>
  <c r="X17" i="21"/>
  <c r="W17" i="21"/>
  <c r="V17" i="21"/>
  <c r="U17" i="21"/>
  <c r="T17" i="21"/>
  <c r="S17" i="21"/>
  <c r="R17" i="21"/>
  <c r="Q17" i="21"/>
  <c r="O17" i="21"/>
  <c r="N17" i="21"/>
  <c r="M17" i="21"/>
  <c r="L17" i="21"/>
  <c r="K17" i="21"/>
  <c r="J17" i="21"/>
  <c r="I17" i="21"/>
  <c r="H17" i="21"/>
  <c r="G17" i="21"/>
  <c r="F17" i="21"/>
  <c r="E17" i="21"/>
  <c r="D17" i="21"/>
  <c r="C17" i="21"/>
  <c r="AL16" i="21"/>
  <c r="AK16" i="21"/>
  <c r="AJ16" i="21"/>
  <c r="AI16" i="21"/>
  <c r="AH16" i="21"/>
  <c r="AG16" i="21"/>
  <c r="AF16" i="21"/>
  <c r="AE16" i="21"/>
  <c r="AD16" i="21"/>
  <c r="AC16" i="21"/>
  <c r="AB16" i="21"/>
  <c r="AA16" i="21"/>
  <c r="Z16" i="21"/>
  <c r="Y16" i="21"/>
  <c r="X16" i="21"/>
  <c r="W16" i="21"/>
  <c r="V16" i="21"/>
  <c r="U16" i="21"/>
  <c r="T16" i="21"/>
  <c r="S16" i="21"/>
  <c r="R16" i="21"/>
  <c r="Q16" i="21"/>
  <c r="P16" i="21"/>
  <c r="N16" i="21"/>
  <c r="M16" i="21"/>
  <c r="L16" i="21"/>
  <c r="K16" i="21"/>
  <c r="J16" i="21"/>
  <c r="I16" i="21"/>
  <c r="H16" i="21"/>
  <c r="G16" i="21"/>
  <c r="F16" i="21"/>
  <c r="E16" i="21"/>
  <c r="D16" i="21"/>
  <c r="C16" i="21"/>
  <c r="AL15" i="21"/>
  <c r="AK15" i="21"/>
  <c r="AJ15" i="21"/>
  <c r="AI15" i="21"/>
  <c r="AH15" i="21"/>
  <c r="AG15" i="21"/>
  <c r="AF15" i="21"/>
  <c r="AE15" i="21"/>
  <c r="AD15" i="21"/>
  <c r="AC15" i="21"/>
  <c r="AB15" i="21"/>
  <c r="AA15" i="21"/>
  <c r="Z15" i="21"/>
  <c r="Y15" i="21"/>
  <c r="X15" i="21"/>
  <c r="W15" i="21"/>
  <c r="V15" i="21"/>
  <c r="U15" i="21"/>
  <c r="T15" i="21"/>
  <c r="S15" i="21"/>
  <c r="R15" i="21"/>
  <c r="Q15" i="21"/>
  <c r="P15" i="21"/>
  <c r="O15" i="21"/>
  <c r="M15" i="21"/>
  <c r="L15" i="21"/>
  <c r="K15" i="21"/>
  <c r="J15" i="21"/>
  <c r="I15" i="21"/>
  <c r="H15" i="21"/>
  <c r="G15" i="21"/>
  <c r="F15" i="21"/>
  <c r="E15" i="21"/>
  <c r="D15" i="21"/>
  <c r="C15" i="21"/>
  <c r="AL14" i="21"/>
  <c r="AK14" i="21"/>
  <c r="AJ14" i="21"/>
  <c r="AI14" i="21"/>
  <c r="AH14" i="21"/>
  <c r="AG14" i="21"/>
  <c r="AF14" i="21"/>
  <c r="AE14" i="21"/>
  <c r="AD14" i="21"/>
  <c r="AC14" i="21"/>
  <c r="AB14" i="21"/>
  <c r="AA14" i="21"/>
  <c r="Z14" i="21"/>
  <c r="Y14" i="21"/>
  <c r="X14" i="21"/>
  <c r="W14" i="21"/>
  <c r="V14" i="21"/>
  <c r="U14" i="21"/>
  <c r="T14" i="21"/>
  <c r="S14" i="21"/>
  <c r="R14" i="21"/>
  <c r="Q14" i="21"/>
  <c r="P14" i="21"/>
  <c r="O14" i="21"/>
  <c r="N14" i="21"/>
  <c r="L14" i="21"/>
  <c r="K14" i="21"/>
  <c r="J14" i="21"/>
  <c r="I14" i="21"/>
  <c r="H14" i="21"/>
  <c r="G14" i="21"/>
  <c r="F14" i="21"/>
  <c r="E14" i="21"/>
  <c r="D14" i="21"/>
  <c r="C14" i="21"/>
  <c r="AL13" i="21"/>
  <c r="AK13" i="21"/>
  <c r="AJ13" i="21"/>
  <c r="AI13" i="21"/>
  <c r="AH13" i="21"/>
  <c r="AG13" i="21"/>
  <c r="AF13" i="21"/>
  <c r="AE13" i="21"/>
  <c r="AD13" i="21"/>
  <c r="AC13" i="21"/>
  <c r="AB13" i="21"/>
  <c r="AA13" i="21"/>
  <c r="Z13" i="21"/>
  <c r="Y13" i="21"/>
  <c r="X13" i="21"/>
  <c r="W13" i="21"/>
  <c r="V13" i="21"/>
  <c r="U13" i="21"/>
  <c r="T13" i="21"/>
  <c r="S13" i="21"/>
  <c r="R13" i="21"/>
  <c r="Q13" i="21"/>
  <c r="P13" i="21"/>
  <c r="O13" i="21"/>
  <c r="N13" i="21"/>
  <c r="M13" i="21"/>
  <c r="K13" i="21"/>
  <c r="J13" i="21"/>
  <c r="I13" i="21"/>
  <c r="H13" i="21"/>
  <c r="G13" i="21"/>
  <c r="F13" i="21"/>
  <c r="E13" i="21"/>
  <c r="D13" i="21"/>
  <c r="C13" i="21"/>
  <c r="AL12" i="21"/>
  <c r="AK12" i="21"/>
  <c r="AJ12" i="21"/>
  <c r="AI12" i="21"/>
  <c r="AH12" i="21"/>
  <c r="AG12" i="21"/>
  <c r="AF12" i="21"/>
  <c r="AE12" i="21"/>
  <c r="AD12" i="21"/>
  <c r="AC12" i="21"/>
  <c r="AB12" i="21"/>
  <c r="AA12" i="21"/>
  <c r="Z12" i="21"/>
  <c r="Y12" i="21"/>
  <c r="X12" i="21"/>
  <c r="W12" i="21"/>
  <c r="V12" i="21"/>
  <c r="U12" i="21"/>
  <c r="T12" i="21"/>
  <c r="S12" i="21"/>
  <c r="R12" i="21"/>
  <c r="Q12" i="21"/>
  <c r="P12" i="21"/>
  <c r="O12" i="21"/>
  <c r="N12" i="21"/>
  <c r="M12" i="21"/>
  <c r="L12" i="21"/>
  <c r="J12" i="21"/>
  <c r="I12" i="21"/>
  <c r="H12" i="21"/>
  <c r="G12" i="21"/>
  <c r="F12" i="21"/>
  <c r="E12" i="21"/>
  <c r="D12" i="21"/>
  <c r="C12" i="21"/>
  <c r="AL11" i="21"/>
  <c r="AK11" i="21"/>
  <c r="AJ11" i="21"/>
  <c r="AI11" i="21"/>
  <c r="AH11" i="21"/>
  <c r="AG11" i="21"/>
  <c r="AF11" i="21"/>
  <c r="AE11" i="21"/>
  <c r="AD11" i="21"/>
  <c r="AC11" i="21"/>
  <c r="AB11" i="21"/>
  <c r="AA11" i="21"/>
  <c r="Z11" i="21"/>
  <c r="Y11" i="21"/>
  <c r="X11" i="21"/>
  <c r="W11" i="21"/>
  <c r="V11" i="21"/>
  <c r="U11" i="21"/>
  <c r="T11" i="21"/>
  <c r="S11" i="21"/>
  <c r="R11" i="21"/>
  <c r="Q11" i="21"/>
  <c r="P11" i="21"/>
  <c r="O11" i="21"/>
  <c r="N11" i="21"/>
  <c r="M11" i="21"/>
  <c r="L11" i="21"/>
  <c r="K11" i="21"/>
  <c r="I11" i="21"/>
  <c r="H11" i="21"/>
  <c r="G11" i="21"/>
  <c r="F11" i="21"/>
  <c r="E11" i="21"/>
  <c r="D11" i="21"/>
  <c r="C11" i="21"/>
  <c r="AL10" i="21"/>
  <c r="AK10" i="21"/>
  <c r="AJ10" i="21"/>
  <c r="AI10" i="21"/>
  <c r="AH10" i="21"/>
  <c r="AG10" i="21"/>
  <c r="AF10" i="21"/>
  <c r="AE10" i="21"/>
  <c r="AD10" i="21"/>
  <c r="AC10" i="21"/>
  <c r="AB10" i="21"/>
  <c r="AA10" i="21"/>
  <c r="Z10" i="21"/>
  <c r="Y10" i="21"/>
  <c r="X10" i="21"/>
  <c r="W10" i="21"/>
  <c r="V10" i="21"/>
  <c r="U10" i="21"/>
  <c r="T10" i="21"/>
  <c r="S10" i="21"/>
  <c r="R10" i="21"/>
  <c r="Q10" i="21"/>
  <c r="P10" i="21"/>
  <c r="O10" i="21"/>
  <c r="N10" i="21"/>
  <c r="M10" i="21"/>
  <c r="L10" i="21"/>
  <c r="K10" i="21"/>
  <c r="J10" i="21"/>
  <c r="H10" i="21"/>
  <c r="G10" i="21"/>
  <c r="F10" i="21"/>
  <c r="E10" i="21"/>
  <c r="D10" i="21"/>
  <c r="C10" i="21"/>
  <c r="AL9" i="21"/>
  <c r="AK9" i="21"/>
  <c r="AJ9" i="21"/>
  <c r="AI9" i="21"/>
  <c r="AH9" i="21"/>
  <c r="AG9" i="21"/>
  <c r="AF9" i="21"/>
  <c r="AE9" i="21"/>
  <c r="AD9" i="21"/>
  <c r="AC9" i="21"/>
  <c r="AB9" i="21"/>
  <c r="AA9" i="21"/>
  <c r="Z9" i="21"/>
  <c r="Y9" i="21"/>
  <c r="X9" i="21"/>
  <c r="W9" i="21"/>
  <c r="V9" i="21"/>
  <c r="U9" i="21"/>
  <c r="T9" i="21"/>
  <c r="S9" i="21"/>
  <c r="R9" i="21"/>
  <c r="Q9" i="21"/>
  <c r="P9" i="21"/>
  <c r="O9" i="21"/>
  <c r="N9" i="21"/>
  <c r="M9" i="21"/>
  <c r="L9" i="21"/>
  <c r="K9" i="21"/>
  <c r="J9" i="21"/>
  <c r="I9" i="21"/>
  <c r="G9" i="21"/>
  <c r="F9" i="21"/>
  <c r="E9" i="21"/>
  <c r="D9" i="21"/>
  <c r="C9" i="21"/>
  <c r="AL8" i="21"/>
  <c r="AK8" i="21"/>
  <c r="AJ8" i="21"/>
  <c r="AI8" i="21"/>
  <c r="AH8" i="21"/>
  <c r="AG8" i="21"/>
  <c r="AF8" i="21"/>
  <c r="AE8" i="21"/>
  <c r="AD8" i="21"/>
  <c r="AC8" i="21"/>
  <c r="AB8" i="21"/>
  <c r="AA8" i="21"/>
  <c r="Z8" i="21"/>
  <c r="Y8" i="21"/>
  <c r="X8" i="21"/>
  <c r="W8" i="21"/>
  <c r="V8" i="21"/>
  <c r="U8" i="21"/>
  <c r="T8" i="21"/>
  <c r="S8" i="21"/>
  <c r="R8" i="21"/>
  <c r="Q8" i="21"/>
  <c r="P8" i="21"/>
  <c r="O8" i="21"/>
  <c r="N8" i="21"/>
  <c r="M8" i="21"/>
  <c r="L8" i="21"/>
  <c r="K8" i="21"/>
  <c r="J8" i="21"/>
  <c r="I8" i="21"/>
  <c r="H8" i="21"/>
  <c r="F8" i="21"/>
  <c r="E8" i="21"/>
  <c r="D8" i="21"/>
  <c r="C8" i="21"/>
  <c r="AL7" i="21"/>
  <c r="AK7" i="21"/>
  <c r="AJ7" i="21"/>
  <c r="AI7" i="21"/>
  <c r="AH7" i="21"/>
  <c r="AG7" i="21"/>
  <c r="AF7" i="21"/>
  <c r="AE7" i="21"/>
  <c r="AD7" i="21"/>
  <c r="AC7" i="21"/>
  <c r="AB7" i="21"/>
  <c r="AA7" i="21"/>
  <c r="Z7" i="21"/>
  <c r="Y7" i="21"/>
  <c r="X7" i="21"/>
  <c r="W7" i="21"/>
  <c r="V7" i="21"/>
  <c r="U7" i="21"/>
  <c r="T7" i="21"/>
  <c r="S7" i="21"/>
  <c r="R7" i="21"/>
  <c r="Q7" i="21"/>
  <c r="P7" i="21"/>
  <c r="O7" i="21"/>
  <c r="N7" i="21"/>
  <c r="M7" i="21"/>
  <c r="L7" i="21"/>
  <c r="K7" i="21"/>
  <c r="J7" i="21"/>
  <c r="I7" i="21"/>
  <c r="H7" i="21"/>
  <c r="G7" i="21"/>
  <c r="E7" i="21"/>
  <c r="D7" i="21"/>
  <c r="C7" i="21"/>
  <c r="AL6" i="21"/>
  <c r="AK6" i="21"/>
  <c r="AJ6" i="21"/>
  <c r="AI6" i="21"/>
  <c r="AH6" i="21"/>
  <c r="AG6" i="21"/>
  <c r="AF6" i="21"/>
  <c r="AE6" i="21"/>
  <c r="AD6" i="21"/>
  <c r="AC6" i="21"/>
  <c r="AB6" i="21"/>
  <c r="AA6" i="21"/>
  <c r="Z6" i="21"/>
  <c r="Y6" i="21"/>
  <c r="X6" i="21"/>
  <c r="W6" i="21"/>
  <c r="V6" i="21"/>
  <c r="U6" i="21"/>
  <c r="T6" i="21"/>
  <c r="S6" i="21"/>
  <c r="R6" i="21"/>
  <c r="Q6" i="21"/>
  <c r="P6" i="21"/>
  <c r="O6" i="21"/>
  <c r="N6" i="21"/>
  <c r="M6" i="21"/>
  <c r="L6" i="21"/>
  <c r="K6" i="21"/>
  <c r="J6" i="21"/>
  <c r="I6" i="21"/>
  <c r="H6" i="21"/>
  <c r="G6" i="21"/>
  <c r="F6" i="21"/>
  <c r="D6" i="21"/>
  <c r="C6" i="21"/>
  <c r="AL5" i="21"/>
  <c r="AK5" i="21"/>
  <c r="AJ5" i="21"/>
  <c r="AI5" i="21"/>
  <c r="AH5" i="21"/>
  <c r="AG5" i="21"/>
  <c r="AF5" i="21"/>
  <c r="AE5" i="21"/>
  <c r="AD5" i="21"/>
  <c r="AC5" i="21"/>
  <c r="AB5" i="21"/>
  <c r="AA5" i="21"/>
  <c r="Z5" i="21"/>
  <c r="Y5" i="21"/>
  <c r="X5" i="21"/>
  <c r="W5" i="21"/>
  <c r="V5" i="21"/>
  <c r="U5" i="21"/>
  <c r="T5" i="21"/>
  <c r="S5" i="21"/>
  <c r="R5" i="21"/>
  <c r="Q5" i="21"/>
  <c r="P5" i="21"/>
  <c r="O5" i="21"/>
  <c r="N5" i="21"/>
  <c r="M5" i="21"/>
  <c r="L5" i="21"/>
  <c r="K5" i="21"/>
  <c r="J5" i="21"/>
  <c r="I5" i="21"/>
  <c r="H5" i="21"/>
  <c r="G5" i="21"/>
  <c r="F5" i="21"/>
  <c r="E5" i="21"/>
  <c r="D5" i="21"/>
  <c r="C5" i="21"/>
  <c r="AL4" i="21"/>
  <c r="AK4" i="21"/>
  <c r="AJ4" i="21"/>
  <c r="AI4" i="21"/>
  <c r="AH4" i="21"/>
  <c r="AG4" i="21"/>
  <c r="AF4" i="21"/>
  <c r="AE4" i="21"/>
  <c r="AD4" i="21"/>
  <c r="AC4" i="21"/>
  <c r="AB4" i="21"/>
  <c r="AA4" i="21"/>
  <c r="Z4" i="21"/>
  <c r="Y4" i="21"/>
  <c r="X4" i="21"/>
  <c r="W4" i="21"/>
  <c r="V4" i="21"/>
  <c r="U4" i="21"/>
  <c r="T4" i="21"/>
  <c r="S4" i="21"/>
  <c r="R4" i="21"/>
  <c r="Q4" i="21"/>
  <c r="P4" i="21"/>
  <c r="O4" i="21"/>
  <c r="N4" i="21"/>
  <c r="M4" i="21"/>
  <c r="L4" i="21"/>
  <c r="K4" i="21"/>
  <c r="J4" i="21"/>
  <c r="I4" i="21"/>
  <c r="H4" i="21"/>
  <c r="G4" i="21"/>
  <c r="F4" i="21"/>
  <c r="E4" i="21"/>
  <c r="D4" i="21"/>
  <c r="AL39" i="21" l="1"/>
  <c r="AK38" i="21"/>
  <c r="AJ37" i="21"/>
  <c r="AI36" i="21"/>
  <c r="AH35" i="21"/>
  <c r="AG34" i="21"/>
  <c r="AF33" i="21"/>
  <c r="AE32" i="21"/>
  <c r="AD31" i="21"/>
  <c r="AC30" i="21"/>
  <c r="AB29" i="21"/>
  <c r="AA28" i="21"/>
  <c r="Z27" i="21"/>
  <c r="Y26" i="21"/>
  <c r="X25" i="21"/>
  <c r="W24" i="21"/>
  <c r="V23" i="21"/>
  <c r="U22" i="21"/>
  <c r="T21" i="21"/>
  <c r="S20" i="21"/>
  <c r="R19" i="21"/>
  <c r="Q18" i="21"/>
  <c r="P17" i="21"/>
  <c r="O16" i="21"/>
  <c r="N15" i="21"/>
  <c r="M14" i="21"/>
  <c r="L13" i="21"/>
  <c r="K12" i="21"/>
  <c r="J11" i="21"/>
  <c r="I10" i="21"/>
  <c r="H9" i="21"/>
  <c r="G8" i="21"/>
  <c r="F7" i="21"/>
  <c r="E6" i="21"/>
  <c r="C4" i="21"/>
  <c r="D7" i="3" l="1" a="1"/>
  <c r="D9" i="3" s="1"/>
  <c r="D4" i="16"/>
  <c r="G17" i="11" l="1"/>
  <c r="K9" i="3"/>
  <c r="D42" i="3"/>
  <c r="D32" i="3"/>
  <c r="D30" i="3"/>
  <c r="D20" i="3"/>
  <c r="D18" i="3"/>
  <c r="D8" i="3"/>
  <c r="D37" i="3"/>
  <c r="D31" i="3"/>
  <c r="D25" i="3"/>
  <c r="D19" i="3"/>
  <c r="D13" i="3"/>
  <c r="D7" i="3"/>
  <c r="D36" i="3"/>
  <c r="D34" i="3"/>
  <c r="D24" i="3"/>
  <c r="D22" i="3"/>
  <c r="D12" i="3"/>
  <c r="D41" i="3"/>
  <c r="D35" i="3"/>
  <c r="D29" i="3"/>
  <c r="D23" i="3"/>
  <c r="D17" i="3"/>
  <c r="D11" i="3"/>
  <c r="D40" i="3"/>
  <c r="D38" i="3"/>
  <c r="D28" i="3"/>
  <c r="D10" i="3"/>
  <c r="D26" i="3"/>
  <c r="D16" i="3"/>
  <c r="D14" i="3"/>
  <c r="D39" i="3"/>
  <c r="D33" i="3"/>
  <c r="D27" i="3"/>
  <c r="D21" i="3"/>
  <c r="D15" i="3"/>
  <c r="O9" i="3" l="1"/>
  <c r="G23" i="11"/>
  <c r="K15" i="3"/>
  <c r="G47" i="11"/>
  <c r="K39" i="3"/>
  <c r="G19" i="11"/>
  <c r="K11" i="3"/>
  <c r="G43" i="11"/>
  <c r="K35" i="3"/>
  <c r="G32" i="11"/>
  <c r="K24" i="3"/>
  <c r="G21" i="11"/>
  <c r="K13" i="3"/>
  <c r="G45" i="11"/>
  <c r="K37" i="3"/>
  <c r="G29" i="11"/>
  <c r="K21" i="3"/>
  <c r="G22" i="11"/>
  <c r="K14" i="3"/>
  <c r="G36" i="11"/>
  <c r="K28" i="3"/>
  <c r="G25" i="11"/>
  <c r="K17" i="3"/>
  <c r="G49" i="11"/>
  <c r="K41" i="3"/>
  <c r="G42" i="11"/>
  <c r="K34" i="3"/>
  <c r="G27" i="11"/>
  <c r="K19" i="3"/>
  <c r="G16" i="11"/>
  <c r="K8" i="3"/>
  <c r="G40" i="11"/>
  <c r="K32" i="3"/>
  <c r="G35" i="11"/>
  <c r="K27" i="3"/>
  <c r="G24" i="11"/>
  <c r="K16" i="3"/>
  <c r="G46" i="11"/>
  <c r="K38" i="3"/>
  <c r="G31" i="11"/>
  <c r="K23" i="3"/>
  <c r="G20" i="11"/>
  <c r="K12" i="3"/>
  <c r="G44" i="11"/>
  <c r="K36" i="3"/>
  <c r="G33" i="11"/>
  <c r="K25" i="3"/>
  <c r="G26" i="11"/>
  <c r="K18" i="3"/>
  <c r="G50" i="11"/>
  <c r="K42" i="3"/>
  <c r="G41" i="11"/>
  <c r="K33" i="3"/>
  <c r="G34" i="11"/>
  <c r="K26" i="3"/>
  <c r="G48" i="11"/>
  <c r="K40" i="3"/>
  <c r="G37" i="11"/>
  <c r="K29" i="3"/>
  <c r="G30" i="11"/>
  <c r="K22" i="3"/>
  <c r="G15" i="11"/>
  <c r="K7" i="3"/>
  <c r="G39" i="11"/>
  <c r="K31" i="3"/>
  <c r="G28" i="11"/>
  <c r="K20" i="3"/>
  <c r="I17" i="11"/>
  <c r="G18" i="11"/>
  <c r="K10" i="3"/>
  <c r="G38" i="11"/>
  <c r="K30" i="3"/>
  <c r="D43" i="3"/>
  <c r="E10" i="3" s="1"/>
  <c r="O7" i="3" l="1"/>
  <c r="O29" i="3"/>
  <c r="O42" i="3"/>
  <c r="O12" i="3"/>
  <c r="O38" i="3"/>
  <c r="O8" i="3"/>
  <c r="O34" i="3"/>
  <c r="O17" i="3"/>
  <c r="O14" i="3"/>
  <c r="O37" i="3"/>
  <c r="O24" i="3"/>
  <c r="O15" i="3"/>
  <c r="O10" i="3"/>
  <c r="O31" i="3"/>
  <c r="O22" i="3"/>
  <c r="O40" i="3"/>
  <c r="O33" i="3"/>
  <c r="O18" i="3"/>
  <c r="O36" i="3"/>
  <c r="O23" i="3"/>
  <c r="O16" i="3"/>
  <c r="O32" i="3"/>
  <c r="O19" i="3"/>
  <c r="O41" i="3"/>
  <c r="O28" i="3"/>
  <c r="O21" i="3"/>
  <c r="O13" i="3"/>
  <c r="O35" i="3"/>
  <c r="O39" i="3"/>
  <c r="E13" i="3"/>
  <c r="O30" i="3"/>
  <c r="O20" i="3"/>
  <c r="O26" i="3"/>
  <c r="O25" i="3"/>
  <c r="O27" i="3"/>
  <c r="O11" i="3"/>
  <c r="G51" i="11"/>
  <c r="E43" i="3"/>
  <c r="E9" i="3"/>
  <c r="E24" i="3"/>
  <c r="E39" i="3"/>
  <c r="E26" i="3"/>
  <c r="E25" i="3"/>
  <c r="E38" i="3"/>
  <c r="E17" i="3"/>
  <c r="E30" i="3"/>
  <c r="E35" i="3"/>
  <c r="E15" i="3"/>
  <c r="E22" i="3"/>
  <c r="E33" i="3"/>
  <c r="E36" i="3"/>
  <c r="E16" i="3"/>
  <c r="E19" i="3"/>
  <c r="E14" i="3"/>
  <c r="E31" i="3"/>
  <c r="E40" i="3"/>
  <c r="E18" i="3"/>
  <c r="E23" i="3"/>
  <c r="E32" i="3"/>
  <c r="E41" i="3"/>
  <c r="E28" i="3"/>
  <c r="E7" i="3"/>
  <c r="E8" i="3"/>
  <c r="E37" i="3"/>
  <c r="E11" i="3"/>
  <c r="E20" i="3"/>
  <c r="E29" i="3"/>
  <c r="E42" i="3"/>
  <c r="E12" i="3"/>
  <c r="E27" i="3"/>
  <c r="E34" i="3"/>
  <c r="E21" i="3"/>
  <c r="I38" i="11"/>
  <c r="I39" i="11"/>
  <c r="I30" i="11"/>
  <c r="I48" i="11"/>
  <c r="I41" i="11"/>
  <c r="I26" i="11"/>
  <c r="I44" i="11"/>
  <c r="I31" i="11"/>
  <c r="I24" i="11"/>
  <c r="I40" i="11"/>
  <c r="I27" i="11"/>
  <c r="I49" i="11"/>
  <c r="I36" i="11"/>
  <c r="I29" i="11"/>
  <c r="I21" i="11"/>
  <c r="I43" i="11"/>
  <c r="I47" i="11"/>
  <c r="I18" i="11"/>
  <c r="I28" i="11"/>
  <c r="I15" i="11"/>
  <c r="K43" i="3"/>
  <c r="L7" i="3" s="1"/>
  <c r="I37" i="11"/>
  <c r="I34" i="11"/>
  <c r="I50" i="11"/>
  <c r="I33" i="11"/>
  <c r="I20" i="11"/>
  <c r="I46" i="11"/>
  <c r="I35" i="11"/>
  <c r="I16" i="11"/>
  <c r="I42" i="11"/>
  <c r="I25" i="11"/>
  <c r="I22" i="11"/>
  <c r="I45" i="11"/>
  <c r="I32" i="11"/>
  <c r="I19" i="11"/>
  <c r="I23" i="11"/>
  <c r="C43" i="3"/>
  <c r="E51" i="11" s="1"/>
  <c r="L35" i="3" l="1"/>
  <c r="J43" i="11" s="1"/>
  <c r="L23" i="3"/>
  <c r="J31" i="11" s="1"/>
  <c r="O43" i="3"/>
  <c r="P43" i="3" s="1"/>
  <c r="I54" i="11" s="1"/>
  <c r="L15" i="3"/>
  <c r="J23" i="11" s="1"/>
  <c r="L41" i="3"/>
  <c r="J49" i="11" s="1"/>
  <c r="L40" i="3"/>
  <c r="J48" i="11" s="1"/>
  <c r="L21" i="3"/>
  <c r="L18" i="3"/>
  <c r="J26" i="11" s="1"/>
  <c r="L37" i="3"/>
  <c r="J45" i="11" s="1"/>
  <c r="L32" i="3"/>
  <c r="J40" i="11" s="1"/>
  <c r="L31" i="3"/>
  <c r="J39" i="11" s="1"/>
  <c r="L17" i="3"/>
  <c r="J25" i="11" s="1"/>
  <c r="L8" i="3"/>
  <c r="J16" i="11" s="1"/>
  <c r="L12" i="3"/>
  <c r="J20" i="11" s="1"/>
  <c r="L29" i="3"/>
  <c r="J37" i="11" s="1"/>
  <c r="L11" i="3"/>
  <c r="J19" i="11" s="1"/>
  <c r="L25" i="3"/>
  <c r="J33" i="11" s="1"/>
  <c r="L20" i="3"/>
  <c r="J28" i="11" s="1"/>
  <c r="L39" i="3"/>
  <c r="J47" i="11" s="1"/>
  <c r="L13" i="3"/>
  <c r="J21" i="11" s="1"/>
  <c r="L28" i="3"/>
  <c r="J36" i="11" s="1"/>
  <c r="L19" i="3"/>
  <c r="J27" i="11" s="1"/>
  <c r="L16" i="3"/>
  <c r="J24" i="11" s="1"/>
  <c r="L36" i="3"/>
  <c r="J44" i="11" s="1"/>
  <c r="L33" i="3"/>
  <c r="J41" i="11" s="1"/>
  <c r="L22" i="3"/>
  <c r="J30" i="11" s="1"/>
  <c r="L10" i="3"/>
  <c r="J18" i="11" s="1"/>
  <c r="L24" i="3"/>
  <c r="J32" i="11" s="1"/>
  <c r="L14" i="3"/>
  <c r="J22" i="11" s="1"/>
  <c r="L34" i="3"/>
  <c r="J42" i="11" s="1"/>
  <c r="L38" i="3"/>
  <c r="J46" i="11" s="1"/>
  <c r="L42" i="3"/>
  <c r="J50" i="11" s="1"/>
  <c r="L43" i="3"/>
  <c r="J51" i="11" s="1"/>
  <c r="L9" i="3"/>
  <c r="J17" i="11" s="1"/>
  <c r="L27" i="3"/>
  <c r="J35" i="11" s="1"/>
  <c r="L26" i="3"/>
  <c r="J34" i="11" s="1"/>
  <c r="L30" i="3"/>
  <c r="J38" i="11" s="1"/>
  <c r="I51" i="11"/>
  <c r="J29" i="11"/>
  <c r="J15" i="11"/>
</calcChain>
</file>

<file path=xl/sharedStrings.xml><?xml version="1.0" encoding="utf-8"?>
<sst xmlns="http://schemas.openxmlformats.org/spreadsheetml/2006/main" count="780" uniqueCount="192">
  <si>
    <t>農業</t>
  </si>
  <si>
    <t>林業</t>
  </si>
  <si>
    <t>漁業</t>
  </si>
  <si>
    <t>鉱業</t>
  </si>
  <si>
    <t>飲食料品</t>
  </si>
  <si>
    <t>繊維製品</t>
  </si>
  <si>
    <t>パルプ・紙・木製品</t>
  </si>
  <si>
    <t>化学製品</t>
  </si>
  <si>
    <t>石油・石炭製品</t>
  </si>
  <si>
    <t>窯業・土石製品</t>
  </si>
  <si>
    <t>鉄鋼</t>
  </si>
  <si>
    <t>非鉄金属</t>
  </si>
  <si>
    <t>金属製品</t>
  </si>
  <si>
    <t>一般機械</t>
  </si>
  <si>
    <t>電気機械</t>
  </si>
  <si>
    <t>情報･通信機器</t>
  </si>
  <si>
    <t>電子部品</t>
  </si>
  <si>
    <t>輸送機械</t>
  </si>
  <si>
    <t>その他の製造工業製品</t>
  </si>
  <si>
    <t>建設</t>
  </si>
  <si>
    <t>電力・ガス・熱供給</t>
  </si>
  <si>
    <t>商業</t>
  </si>
  <si>
    <t>金融・保険</t>
  </si>
  <si>
    <t>不動産</t>
  </si>
  <si>
    <t>情報通信</t>
  </si>
  <si>
    <t>公務</t>
  </si>
  <si>
    <t>教育・研究</t>
  </si>
  <si>
    <t>対事業所サービス</t>
  </si>
  <si>
    <t>対個人サービス</t>
  </si>
  <si>
    <t>事務用品</t>
  </si>
  <si>
    <t>分類不明</t>
  </si>
  <si>
    <t>逆行列係数表 （36部門表）</t>
    <rPh sb="0" eb="3">
      <t>ギャクギョウレツ</t>
    </rPh>
    <rPh sb="3" eb="6">
      <t>ケイスウヒョウ</t>
    </rPh>
    <rPh sb="10" eb="12">
      <t>ブモン</t>
    </rPh>
    <phoneticPr fontId="4"/>
  </si>
  <si>
    <t>型</t>
    <rPh sb="0" eb="1">
      <t>カタ</t>
    </rPh>
    <phoneticPr fontId="4"/>
  </si>
  <si>
    <t>A</t>
    <phoneticPr fontId="7"/>
  </si>
  <si>
    <t>計</t>
    <rPh sb="0" eb="1">
      <t>ケイ</t>
    </rPh>
    <phoneticPr fontId="4"/>
  </si>
  <si>
    <t>産業連関分析結果</t>
    <rPh sb="0" eb="2">
      <t>サンギョウ</t>
    </rPh>
    <rPh sb="2" eb="4">
      <t>レンカン</t>
    </rPh>
    <rPh sb="4" eb="6">
      <t>ブンセキ</t>
    </rPh>
    <rPh sb="6" eb="8">
      <t>ケッカ</t>
    </rPh>
    <phoneticPr fontId="7"/>
  </si>
  <si>
    <t>部門</t>
    <rPh sb="0" eb="2">
      <t>ブモン</t>
    </rPh>
    <phoneticPr fontId="4"/>
  </si>
  <si>
    <t>１　分析テーマ</t>
    <rPh sb="2" eb="4">
      <t>ブンセキ</t>
    </rPh>
    <phoneticPr fontId="4"/>
  </si>
  <si>
    <t>２　分析内容</t>
    <rPh sb="2" eb="4">
      <t>ブンセキ</t>
    </rPh>
    <rPh sb="4" eb="6">
      <t>ナイヨウ</t>
    </rPh>
    <phoneticPr fontId="7"/>
  </si>
  <si>
    <t>分析テーマ</t>
    <rPh sb="0" eb="2">
      <t>ブンセキ</t>
    </rPh>
    <phoneticPr fontId="4"/>
  </si>
  <si>
    <t>１．ご利用にあたって</t>
    <rPh sb="3" eb="5">
      <t>リヨウ</t>
    </rPh>
    <phoneticPr fontId="3"/>
  </si>
  <si>
    <t>２．分析ツールの使用方法</t>
    <rPh sb="2" eb="4">
      <t>ブンセキ</t>
    </rPh>
    <rPh sb="8" eb="10">
      <t>シヨウ</t>
    </rPh>
    <rPh sb="10" eb="12">
      <t>ホウホウ</t>
    </rPh>
    <phoneticPr fontId="3"/>
  </si>
  <si>
    <t>４．その他</t>
    <rPh sb="4" eb="5">
      <t>ホカ</t>
    </rPh>
    <phoneticPr fontId="3"/>
  </si>
  <si>
    <t>分析ツールは産業連関表の利用方法を例示したに過ぎず、分析ツールによる結果を大分県が保証するものではありません。</t>
  </si>
  <si>
    <t>分析方法の見直し等により、分析ツールを予告なしに変更する場合があります。</t>
    <rPh sb="0" eb="2">
      <t>ブンセキ</t>
    </rPh>
    <rPh sb="2" eb="4">
      <t>ホウホウ</t>
    </rPh>
    <rPh sb="5" eb="7">
      <t>ミナオ</t>
    </rPh>
    <rPh sb="8" eb="9">
      <t>トウ</t>
    </rPh>
    <rPh sb="13" eb="15">
      <t>ブンセキ</t>
    </rPh>
    <rPh sb="19" eb="21">
      <t>ヨコク</t>
    </rPh>
    <rPh sb="24" eb="26">
      <t>ヘンコウ</t>
    </rPh>
    <rPh sb="28" eb="30">
      <t>バアイ</t>
    </rPh>
    <phoneticPr fontId="3"/>
  </si>
  <si>
    <t>E-mail：a10800@pref.oita.lg.jp</t>
    <phoneticPr fontId="4"/>
  </si>
  <si>
    <t>大分県 企画振興部 統計調査課 統計分析班</t>
    <rPh sb="0" eb="2">
      <t>オオイタ</t>
    </rPh>
    <rPh sb="2" eb="3">
      <t>ケン</t>
    </rPh>
    <rPh sb="4" eb="6">
      <t>キカク</t>
    </rPh>
    <rPh sb="6" eb="8">
      <t>シンコウ</t>
    </rPh>
    <rPh sb="8" eb="9">
      <t>ブ</t>
    </rPh>
    <rPh sb="10" eb="12">
      <t>トウケイ</t>
    </rPh>
    <rPh sb="12" eb="15">
      <t>チョウサカ</t>
    </rPh>
    <rPh sb="16" eb="18">
      <t>トウケイ</t>
    </rPh>
    <rPh sb="18" eb="20">
      <t>ブンセキ</t>
    </rPh>
    <rPh sb="20" eb="21">
      <t>ハン</t>
    </rPh>
    <phoneticPr fontId="3"/>
  </si>
  <si>
    <t>分析ツールに関する問い合わせは下記までお願いします。</t>
    <rPh sb="0" eb="2">
      <t>ブンセキ</t>
    </rPh>
    <rPh sb="6" eb="7">
      <t>カン</t>
    </rPh>
    <rPh sb="9" eb="10">
      <t>ト</t>
    </rPh>
    <rPh sb="11" eb="12">
      <t>ア</t>
    </rPh>
    <rPh sb="15" eb="17">
      <t>カキ</t>
    </rPh>
    <rPh sb="20" eb="21">
      <t>ネガ</t>
    </rPh>
    <phoneticPr fontId="3"/>
  </si>
  <si>
    <t>1)</t>
    <phoneticPr fontId="4"/>
  </si>
  <si>
    <t>2)</t>
    <phoneticPr fontId="4"/>
  </si>
  <si>
    <t>3)</t>
    <phoneticPr fontId="4"/>
  </si>
  <si>
    <t>4)</t>
    <phoneticPr fontId="4"/>
  </si>
  <si>
    <t>※四捨五入の関係で内訳が合計と一致しない場合があります。</t>
    <rPh sb="1" eb="5">
      <t>シシャゴニュウ</t>
    </rPh>
    <rPh sb="6" eb="8">
      <t>カンケイ</t>
    </rPh>
    <rPh sb="12" eb="14">
      <t>ゴウケイ</t>
    </rPh>
    <rPh sb="15" eb="17">
      <t>イッチ</t>
    </rPh>
    <rPh sb="20" eb="22">
      <t>バアイ</t>
    </rPh>
    <phoneticPr fontId="4"/>
  </si>
  <si>
    <t>電話：097-506-2442　FAX：097-506-1727</t>
    <rPh sb="0" eb="2">
      <t>デンワ</t>
    </rPh>
    <phoneticPr fontId="4"/>
  </si>
  <si>
    <t>電気機械</t>
    <rPh sb="0" eb="2">
      <t>デンキ</t>
    </rPh>
    <rPh sb="2" eb="4">
      <t>キカイ</t>
    </rPh>
    <phoneticPr fontId="2"/>
  </si>
  <si>
    <t>水道</t>
  </si>
  <si>
    <t>廃棄物処理</t>
  </si>
  <si>
    <t>医療・福祉</t>
    <rPh sb="0" eb="2">
      <t>イリョウ</t>
    </rPh>
    <rPh sb="3" eb="5">
      <t>フクシ</t>
    </rPh>
    <phoneticPr fontId="2"/>
  </si>
  <si>
    <t>その他の非営利団体サービス</t>
    <rPh sb="4" eb="7">
      <t>ヒエイリ</t>
    </rPh>
    <rPh sb="7" eb="9">
      <t>ダンタイ</t>
    </rPh>
    <phoneticPr fontId="2"/>
  </si>
  <si>
    <t>平成23年（2011年）大分県産業連関表</t>
    <rPh sb="12" eb="15">
      <t>オオイタケン</t>
    </rPh>
    <phoneticPr fontId="4"/>
  </si>
  <si>
    <t>医療・福祉</t>
  </si>
  <si>
    <t>その他の非営利団体サービス</t>
  </si>
  <si>
    <t>生産者価格評価表 （36部門表）</t>
    <rPh sb="0" eb="3">
      <t>セイサンシャ</t>
    </rPh>
    <rPh sb="3" eb="5">
      <t>カカク</t>
    </rPh>
    <rPh sb="5" eb="8">
      <t>ヒョウカヒョウ</t>
    </rPh>
    <rPh sb="12" eb="14">
      <t>ブモン</t>
    </rPh>
    <rPh sb="14" eb="15">
      <t>ヒョウ</t>
    </rPh>
    <phoneticPr fontId="2"/>
  </si>
  <si>
    <t>平成23年（2011年）大分県産業連関表</t>
    <rPh sb="12" eb="15">
      <t>オオイタケン</t>
    </rPh>
    <phoneticPr fontId="2"/>
  </si>
  <si>
    <t>単位：100万円</t>
    <rPh sb="0" eb="2">
      <t>タンイ</t>
    </rPh>
    <rPh sb="6" eb="8">
      <t>マンエン</t>
    </rPh>
    <phoneticPr fontId="2"/>
  </si>
  <si>
    <t>運輸・郵便</t>
  </si>
  <si>
    <t>石油・
石炭製品</t>
  </si>
  <si>
    <t>窯業・
土石製品</t>
  </si>
  <si>
    <t>情報･
通信機器</t>
  </si>
  <si>
    <t>電力・ガス・
熱供給</t>
  </si>
  <si>
    <t>対事業所
サービス</t>
  </si>
  <si>
    <t>対個人
サービス</t>
  </si>
  <si>
    <t>内生部門計</t>
  </si>
  <si>
    <t>家計外消費支出（行）</t>
  </si>
  <si>
    <t>雇用者所得</t>
  </si>
  <si>
    <t>営業余剰</t>
  </si>
  <si>
    <t>資本減耗引当</t>
  </si>
  <si>
    <t>間接税（関税・輸入品商品税を除く。）</t>
  </si>
  <si>
    <t>（控除）経常補助金</t>
  </si>
  <si>
    <t>粗付加価値部門計</t>
  </si>
  <si>
    <t>県内生産額</t>
  </si>
  <si>
    <t>行和</t>
  </si>
  <si>
    <t>感応度係数</t>
  </si>
  <si>
    <t>列和</t>
  </si>
  <si>
    <t>影響力係数</t>
  </si>
  <si>
    <t>家計外消費
支出（列）</t>
  </si>
  <si>
    <t>民間消費
支出</t>
  </si>
  <si>
    <t>一般政府
消費支出</t>
  </si>
  <si>
    <t>県内総固定
資本形成
（公的）</t>
  </si>
  <si>
    <t>県内総固定
資本形成
（民間）</t>
  </si>
  <si>
    <t>在庫純増</t>
  </si>
  <si>
    <t>調整項</t>
  </si>
  <si>
    <t>県内最終
需要計</t>
  </si>
  <si>
    <t>県内需要
合計</t>
  </si>
  <si>
    <t>移輸出</t>
  </si>
  <si>
    <t>最終需要計</t>
  </si>
  <si>
    <t>需要合計</t>
  </si>
  <si>
    <t>（控除）
移輸入</t>
  </si>
  <si>
    <t>最終需要
部門計</t>
  </si>
  <si>
    <t>■</t>
    <phoneticPr fontId="4"/>
  </si>
  <si>
    <t>「データ入力表」シートへの入力</t>
    <rPh sb="4" eb="6">
      <t>ニュウリョク</t>
    </rPh>
    <rPh sb="6" eb="7">
      <t>ヒョウ</t>
    </rPh>
    <rPh sb="13" eb="15">
      <t>ニュウリョク</t>
    </rPh>
    <phoneticPr fontId="4"/>
  </si>
  <si>
    <t>5）</t>
    <phoneticPr fontId="4"/>
  </si>
  <si>
    <t>7)</t>
    <phoneticPr fontId="4"/>
  </si>
  <si>
    <t>8)</t>
    <phoneticPr fontId="4"/>
  </si>
  <si>
    <t>「①結果」シートに、分析内容を入力します。</t>
    <rPh sb="2" eb="4">
      <t>ケッカ</t>
    </rPh>
    <rPh sb="10" eb="12">
      <t>ブンセキ</t>
    </rPh>
    <rPh sb="12" eb="14">
      <t>ナイヨウ</t>
    </rPh>
    <rPh sb="15" eb="17">
      <t>ニュウリョク</t>
    </rPh>
    <phoneticPr fontId="3"/>
  </si>
  <si>
    <t>結果の確認</t>
    <rPh sb="0" eb="2">
      <t>ケッカ</t>
    </rPh>
    <rPh sb="3" eb="5">
      <t>カクニン</t>
    </rPh>
    <phoneticPr fontId="4"/>
  </si>
  <si>
    <t>「①結果」シートへの入力</t>
    <rPh sb="2" eb="4">
      <t>ケッカ</t>
    </rPh>
    <rPh sb="10" eb="12">
      <t>ニュウリョク</t>
    </rPh>
    <phoneticPr fontId="4"/>
  </si>
  <si>
    <t>外生化した逆行列係数表 （36部門表）</t>
    <rPh sb="0" eb="2">
      <t>ガイセイ</t>
    </rPh>
    <rPh sb="2" eb="3">
      <t>カ</t>
    </rPh>
    <rPh sb="5" eb="8">
      <t>ギャクギョウレツ</t>
    </rPh>
    <rPh sb="8" eb="11">
      <t>ケイスウヒョウ</t>
    </rPh>
    <rPh sb="15" eb="17">
      <t>ブモン</t>
    </rPh>
    <phoneticPr fontId="4"/>
  </si>
  <si>
    <t>自交点で除した逆行列係数</t>
    <rPh sb="0" eb="1">
      <t>ジ</t>
    </rPh>
    <rPh sb="1" eb="3">
      <t>コウテン</t>
    </rPh>
    <rPh sb="4" eb="5">
      <t>ジョ</t>
    </rPh>
    <rPh sb="7" eb="10">
      <t>ギャクギョウレツ</t>
    </rPh>
    <rPh sb="10" eb="12">
      <t>ケイスウ</t>
    </rPh>
    <phoneticPr fontId="32"/>
  </si>
  <si>
    <t>※</t>
    <phoneticPr fontId="4"/>
  </si>
  <si>
    <t>分析テーマの入力</t>
    <rPh sb="0" eb="2">
      <t>ブンセキ</t>
    </rPh>
    <rPh sb="6" eb="8">
      <t>ニュウリョク</t>
    </rPh>
    <phoneticPr fontId="4"/>
  </si>
  <si>
    <t>1　分析テーマを入力してください。</t>
    <rPh sb="2" eb="4">
      <t>ブンセキ</t>
    </rPh>
    <rPh sb="8" eb="10">
      <t>ニュウリョク</t>
    </rPh>
    <phoneticPr fontId="4"/>
  </si>
  <si>
    <t>波及寄与率</t>
    <rPh sb="0" eb="2">
      <t>ハキュウ</t>
    </rPh>
    <rPh sb="2" eb="5">
      <t>キヨリツ</t>
    </rPh>
    <phoneticPr fontId="7"/>
  </si>
  <si>
    <t>（単位：％）</t>
    <rPh sb="1" eb="3">
      <t>タンイ</t>
    </rPh>
    <phoneticPr fontId="4"/>
  </si>
  <si>
    <t>価格変化率（％）</t>
    <rPh sb="0" eb="2">
      <t>カカク</t>
    </rPh>
    <rPh sb="2" eb="4">
      <t>ヘンカ</t>
    </rPh>
    <rPh sb="4" eb="5">
      <t>リツ</t>
    </rPh>
    <phoneticPr fontId="2"/>
  </si>
  <si>
    <t>転置逆行列係数表 （36部門表）</t>
    <rPh sb="0" eb="2">
      <t>テンチ</t>
    </rPh>
    <rPh sb="2" eb="5">
      <t>ギャクギョウレツ</t>
    </rPh>
    <rPh sb="5" eb="8">
      <t>ケイスウヒョウ</t>
    </rPh>
    <rPh sb="12" eb="14">
      <t>ブモン</t>
    </rPh>
    <phoneticPr fontId="4"/>
  </si>
  <si>
    <t>移輸入投入係数 （36部門表）</t>
    <rPh sb="0" eb="1">
      <t>イ</t>
    </rPh>
    <rPh sb="1" eb="3">
      <t>ユニュウ</t>
    </rPh>
    <rPh sb="3" eb="5">
      <t>トウニュウ</t>
    </rPh>
    <rPh sb="5" eb="7">
      <t>ケイスウ</t>
    </rPh>
    <rPh sb="11" eb="13">
      <t>ブモン</t>
    </rPh>
    <phoneticPr fontId="4"/>
  </si>
  <si>
    <t>転置移輸入投入係数 （36部門表）</t>
    <rPh sb="0" eb="2">
      <t>テンチ</t>
    </rPh>
    <rPh sb="2" eb="3">
      <t>イ</t>
    </rPh>
    <rPh sb="3" eb="5">
      <t>ユニュウ</t>
    </rPh>
    <rPh sb="5" eb="7">
      <t>トウニュウ</t>
    </rPh>
    <rPh sb="7" eb="9">
      <t>ケイスウ</t>
    </rPh>
    <rPh sb="13" eb="15">
      <t>ブモン</t>
    </rPh>
    <phoneticPr fontId="4"/>
  </si>
  <si>
    <t>転置逆行列係数×転置移輸入投入係数</t>
    <rPh sb="0" eb="2">
      <t>テンチ</t>
    </rPh>
    <rPh sb="2" eb="5">
      <t>ギャクギョウレツ</t>
    </rPh>
    <rPh sb="5" eb="7">
      <t>ケイスウ</t>
    </rPh>
    <rPh sb="8" eb="10">
      <t>テンチ</t>
    </rPh>
    <rPh sb="10" eb="11">
      <t>イ</t>
    </rPh>
    <rPh sb="11" eb="13">
      <t>ユニュウ</t>
    </rPh>
    <rPh sb="13" eb="15">
      <t>トウニュウ</t>
    </rPh>
    <rPh sb="15" eb="17">
      <t>ケイスウ</t>
    </rPh>
    <phoneticPr fontId="32"/>
  </si>
  <si>
    <t>※＜外生化した逆行列係数の行方向＞特定部門の生産価格が1単位上昇したときの、他の部門の価格上昇率を表す。</t>
    <rPh sb="2" eb="4">
      <t>ガイセイ</t>
    </rPh>
    <rPh sb="4" eb="5">
      <t>カ</t>
    </rPh>
    <rPh sb="7" eb="10">
      <t>ギャクギョウレツ</t>
    </rPh>
    <rPh sb="10" eb="12">
      <t>ケイスウ</t>
    </rPh>
    <rPh sb="13" eb="14">
      <t>ギョウ</t>
    </rPh>
    <rPh sb="14" eb="16">
      <t>ホウコウ</t>
    </rPh>
    <rPh sb="17" eb="19">
      <t>トクテイ</t>
    </rPh>
    <rPh sb="19" eb="21">
      <t>ブモン</t>
    </rPh>
    <rPh sb="22" eb="24">
      <t>セイサン</t>
    </rPh>
    <rPh sb="24" eb="26">
      <t>カカク</t>
    </rPh>
    <rPh sb="28" eb="30">
      <t>タンイ</t>
    </rPh>
    <rPh sb="30" eb="32">
      <t>ジョウショウ</t>
    </rPh>
    <rPh sb="38" eb="39">
      <t>ホカ</t>
    </rPh>
    <rPh sb="40" eb="42">
      <t>ブモン</t>
    </rPh>
    <rPh sb="43" eb="45">
      <t>カカク</t>
    </rPh>
    <rPh sb="45" eb="47">
      <t>ジョウショウ</t>
    </rPh>
    <rPh sb="47" eb="48">
      <t>リツ</t>
    </rPh>
    <rPh sb="49" eb="50">
      <t>アラワ</t>
    </rPh>
    <phoneticPr fontId="32"/>
  </si>
  <si>
    <t>波及寄与率</t>
    <rPh sb="0" eb="2">
      <t>ハキュウ</t>
    </rPh>
    <rPh sb="2" eb="5">
      <t>キヨリツ</t>
    </rPh>
    <phoneticPr fontId="4"/>
  </si>
  <si>
    <t>4　産業連関表による価格分析の注意点</t>
    <rPh sb="2" eb="4">
      <t>サンギョウ</t>
    </rPh>
    <rPh sb="4" eb="6">
      <t>レンカン</t>
    </rPh>
    <rPh sb="6" eb="7">
      <t>ヒョウ</t>
    </rPh>
    <rPh sb="10" eb="12">
      <t>カカク</t>
    </rPh>
    <rPh sb="12" eb="14">
      <t>ブンセキ</t>
    </rPh>
    <rPh sb="15" eb="18">
      <t>チュウイテン</t>
    </rPh>
    <phoneticPr fontId="3"/>
  </si>
  <si>
    <t>産業連関表による均衡価格分析は経済モデルの1つであり、いくつかの仮定や前提があります。</t>
    <rPh sb="0" eb="2">
      <t>サンギョウ</t>
    </rPh>
    <rPh sb="2" eb="4">
      <t>レンカン</t>
    </rPh>
    <rPh sb="4" eb="5">
      <t>ヒョウ</t>
    </rPh>
    <rPh sb="8" eb="10">
      <t>キンコウ</t>
    </rPh>
    <rPh sb="10" eb="12">
      <t>カカク</t>
    </rPh>
    <rPh sb="12" eb="14">
      <t>ブンセキ</t>
    </rPh>
    <rPh sb="15" eb="17">
      <t>ケイザイ</t>
    </rPh>
    <rPh sb="32" eb="34">
      <t>カテイ</t>
    </rPh>
    <rPh sb="35" eb="37">
      <t>ゼンテイ</t>
    </rPh>
    <phoneticPr fontId="3"/>
  </si>
  <si>
    <t>部門別価格波及効果　分析グラフ</t>
    <rPh sb="0" eb="3">
      <t>ブモンベツ</t>
    </rPh>
    <rPh sb="3" eb="5">
      <t>カカク</t>
    </rPh>
    <rPh sb="5" eb="9">
      <t>ハキュウコウカ</t>
    </rPh>
    <rPh sb="10" eb="12">
      <t>ブンセキ</t>
    </rPh>
    <phoneticPr fontId="4"/>
  </si>
  <si>
    <t>3　部門別価格波及効果</t>
    <rPh sb="2" eb="4">
      <t>ブモン</t>
    </rPh>
    <rPh sb="4" eb="5">
      <t>ベツ</t>
    </rPh>
    <rPh sb="5" eb="7">
      <t>カカク</t>
    </rPh>
    <rPh sb="7" eb="9">
      <t>ハキュウ</t>
    </rPh>
    <rPh sb="9" eb="11">
      <t>コウカ</t>
    </rPh>
    <phoneticPr fontId="4"/>
  </si>
  <si>
    <t xml:space="preserve">「均衡価格モデル」に基づき、価格の変化が県内の他部門へ与える価格波及効果について、推計します。
</t>
    <rPh sb="1" eb="3">
      <t>キンコウ</t>
    </rPh>
    <rPh sb="3" eb="5">
      <t>カカク</t>
    </rPh>
    <rPh sb="10" eb="11">
      <t>モト</t>
    </rPh>
    <rPh sb="14" eb="16">
      <t>カカク</t>
    </rPh>
    <rPh sb="17" eb="19">
      <t>ヘンカ</t>
    </rPh>
    <rPh sb="20" eb="22">
      <t>ケンナイ</t>
    </rPh>
    <rPh sb="23" eb="24">
      <t>ホカ</t>
    </rPh>
    <rPh sb="24" eb="26">
      <t>ブモン</t>
    </rPh>
    <rPh sb="27" eb="28">
      <t>アタ</t>
    </rPh>
    <rPh sb="30" eb="32">
      <t>カカク</t>
    </rPh>
    <rPh sb="32" eb="34">
      <t>ハキュウ</t>
    </rPh>
    <rPh sb="34" eb="36">
      <t>コウカ</t>
    </rPh>
    <rPh sb="41" eb="43">
      <t>スイケイ</t>
    </rPh>
    <phoneticPr fontId="4"/>
  </si>
  <si>
    <t>3）</t>
    <phoneticPr fontId="4"/>
  </si>
  <si>
    <t>価格変化率の入力</t>
    <rPh sb="0" eb="2">
      <t>カカク</t>
    </rPh>
    <rPh sb="2" eb="4">
      <t>ヘンカ</t>
    </rPh>
    <rPh sb="4" eb="5">
      <t>リツ</t>
    </rPh>
    <rPh sb="6" eb="8">
      <t>ニュウリョク</t>
    </rPh>
    <phoneticPr fontId="4"/>
  </si>
  <si>
    <t>ここで入力した内容は「①結果」シートと「②グラフ」シートに反映されます。</t>
    <phoneticPr fontId="4"/>
  </si>
  <si>
    <t>6）</t>
    <phoneticPr fontId="4"/>
  </si>
  <si>
    <t>「①結果」及び「②グラフ」シートに分析結果が出力され、印刷することができます。</t>
    <rPh sb="2" eb="4">
      <t>ケッカ</t>
    </rPh>
    <rPh sb="5" eb="6">
      <t>オヨ</t>
    </rPh>
    <rPh sb="17" eb="19">
      <t>ブンセキ</t>
    </rPh>
    <rPh sb="19" eb="21">
      <t>ケッカ</t>
    </rPh>
    <rPh sb="22" eb="24">
      <t>シュツリョク</t>
    </rPh>
    <rPh sb="27" eb="29">
      <t>インサツ</t>
    </rPh>
    <phoneticPr fontId="4"/>
  </si>
  <si>
    <t>商品の価格変化率が投入・産出という産業部門間の取引を通じて他の商品の価格にどれだけの影響を与えるかを計算しようとする「コスト・プッシュ型（コスト転嫁型）」の価格波及を前提としています。</t>
    <phoneticPr fontId="4"/>
  </si>
  <si>
    <t xml:space="preserve">価格波及の計算が、計算値どおりの値のままで次々と波及し、途中で中断することなく最後まで続くと仮定して計算が行われます。
</t>
    <rPh sb="0" eb="2">
      <t>カカク</t>
    </rPh>
    <rPh sb="2" eb="4">
      <t>ハキュウ</t>
    </rPh>
    <rPh sb="5" eb="7">
      <t>ケイサン</t>
    </rPh>
    <rPh sb="9" eb="12">
      <t>ケイサンチ</t>
    </rPh>
    <rPh sb="16" eb="17">
      <t>アタイ</t>
    </rPh>
    <rPh sb="21" eb="23">
      <t>ツギツギ</t>
    </rPh>
    <rPh sb="24" eb="26">
      <t>ハキュウ</t>
    </rPh>
    <rPh sb="28" eb="30">
      <t>トチュウ</t>
    </rPh>
    <rPh sb="31" eb="33">
      <t>チュウダン</t>
    </rPh>
    <rPh sb="39" eb="41">
      <t>サイゴ</t>
    </rPh>
    <rPh sb="43" eb="44">
      <t>ツヅ</t>
    </rPh>
    <rPh sb="46" eb="48">
      <t>カテイ</t>
    </rPh>
    <rPh sb="50" eb="52">
      <t>ケイサン</t>
    </rPh>
    <rPh sb="53" eb="54">
      <t>オコナ</t>
    </rPh>
    <phoneticPr fontId="3"/>
  </si>
  <si>
    <t>価格は市場の需給関係で決まることが多いことから、需要が旺盛で供給不足の時期には価格分析は適しません。</t>
    <phoneticPr fontId="4"/>
  </si>
  <si>
    <t>コスト・プッシュ型の価格波及ができる状態であっても、産業間取引の過程では、様々なクッションがあります。例えば、企業努力による生産性の向上や、取引先との関係を配慮した値上げの見送り、また、公共料金部門は認可料金なので計算どおりの価格波及がそれ以降の部門には及ばないなどの要因が存在し、波及を吸収する場合があります。</t>
    <phoneticPr fontId="4"/>
  </si>
  <si>
    <t>B=
  転置した外生化逆行列係数
×A</t>
    <rPh sb="5" eb="7">
      <t>テンチ</t>
    </rPh>
    <rPh sb="9" eb="11">
      <t>ガイセイ</t>
    </rPh>
    <rPh sb="11" eb="12">
      <t>カ</t>
    </rPh>
    <rPh sb="12" eb="15">
      <t>ギャクギョウレツ</t>
    </rPh>
    <rPh sb="15" eb="17">
      <t>ケイスウ</t>
    </rPh>
    <phoneticPr fontId="4"/>
  </si>
  <si>
    <t>「移輸入価格の変化による価格分析」では、「転置逆行列係数×転置移輸入投入係数」に後ろから移輸入価格の変化率を乗じることによって、算出しています。</t>
    <rPh sb="1" eb="2">
      <t>イ</t>
    </rPh>
    <rPh sb="2" eb="4">
      <t>ユニュウ</t>
    </rPh>
    <rPh sb="4" eb="6">
      <t>カカク</t>
    </rPh>
    <rPh sb="7" eb="9">
      <t>ヘンカ</t>
    </rPh>
    <rPh sb="12" eb="14">
      <t>カカク</t>
    </rPh>
    <rPh sb="14" eb="16">
      <t>ブンセキ</t>
    </rPh>
    <rPh sb="21" eb="23">
      <t>テンチ</t>
    </rPh>
    <rPh sb="23" eb="26">
      <t>ギャクギョウレツ</t>
    </rPh>
    <rPh sb="26" eb="28">
      <t>ケイスウ</t>
    </rPh>
    <rPh sb="29" eb="31">
      <t>テンチ</t>
    </rPh>
    <rPh sb="31" eb="32">
      <t>イ</t>
    </rPh>
    <rPh sb="32" eb="34">
      <t>ユニュウ</t>
    </rPh>
    <rPh sb="34" eb="36">
      <t>トウニュウ</t>
    </rPh>
    <rPh sb="36" eb="38">
      <t>ケイスウ</t>
    </rPh>
    <rPh sb="40" eb="41">
      <t>ウシ</t>
    </rPh>
    <rPh sb="44" eb="45">
      <t>イ</t>
    </rPh>
    <rPh sb="45" eb="47">
      <t>ユニュウ</t>
    </rPh>
    <rPh sb="47" eb="49">
      <t>カカク</t>
    </rPh>
    <rPh sb="50" eb="52">
      <t>ヘンカ</t>
    </rPh>
    <rPh sb="52" eb="53">
      <t>リツ</t>
    </rPh>
    <rPh sb="54" eb="55">
      <t>ジョウ</t>
    </rPh>
    <rPh sb="64" eb="66">
      <t>サンシュツ</t>
    </rPh>
    <phoneticPr fontId="3"/>
  </si>
  <si>
    <t>原材料等の投入構造は変わらないもの（投入係数は一定）であると仮定します。</t>
    <phoneticPr fontId="4"/>
  </si>
  <si>
    <t>1)</t>
    <phoneticPr fontId="4"/>
  </si>
  <si>
    <t xml:space="preserve">      部門</t>
    <rPh sb="6" eb="8">
      <t>ブモン</t>
    </rPh>
    <phoneticPr fontId="4"/>
  </si>
  <si>
    <t>県産品</t>
    <rPh sb="0" eb="1">
      <t>ケン</t>
    </rPh>
    <rPh sb="1" eb="3">
      <t>サンピン</t>
    </rPh>
    <phoneticPr fontId="4"/>
  </si>
  <si>
    <t>移輸入品</t>
    <rPh sb="0" eb="1">
      <t>イ</t>
    </rPh>
    <rPh sb="1" eb="3">
      <t>ユニュウ</t>
    </rPh>
    <rPh sb="3" eb="4">
      <t>ヒン</t>
    </rPh>
    <phoneticPr fontId="4"/>
  </si>
  <si>
    <t>2　与件データ（価格変化率％）を入力してください。</t>
    <rPh sb="2" eb="4">
      <t>ヨケン</t>
    </rPh>
    <rPh sb="8" eb="10">
      <t>カカク</t>
    </rPh>
    <rPh sb="10" eb="12">
      <t>ヘンカ</t>
    </rPh>
    <rPh sb="12" eb="13">
      <t>リツ</t>
    </rPh>
    <rPh sb="16" eb="18">
      <t>ニュウリョク</t>
    </rPh>
    <phoneticPr fontId="4"/>
  </si>
  <si>
    <t>平成23年（2011年）大分県産業連関表　価格波及効果分析ツール①</t>
    <rPh sb="0" eb="2">
      <t>ヘイセイ</t>
    </rPh>
    <rPh sb="4" eb="5">
      <t>ネン</t>
    </rPh>
    <rPh sb="10" eb="11">
      <t>ネン</t>
    </rPh>
    <rPh sb="12" eb="14">
      <t>オオイタ</t>
    </rPh>
    <rPh sb="14" eb="15">
      <t>ケン</t>
    </rPh>
    <rPh sb="15" eb="17">
      <t>サンギョウ</t>
    </rPh>
    <rPh sb="17" eb="19">
      <t>レンカン</t>
    </rPh>
    <rPh sb="19" eb="20">
      <t>ヒョウ</t>
    </rPh>
    <rPh sb="21" eb="23">
      <t>カカク</t>
    </rPh>
    <rPh sb="23" eb="25">
      <t>ハキュウ</t>
    </rPh>
    <rPh sb="25" eb="27">
      <t>コウカ</t>
    </rPh>
    <rPh sb="27" eb="29">
      <t>ブンセキ</t>
    </rPh>
    <phoneticPr fontId="3"/>
  </si>
  <si>
    <t>3)</t>
    <phoneticPr fontId="4"/>
  </si>
  <si>
    <t>分析する部門</t>
    <rPh sb="0" eb="2">
      <t>ブンセキ</t>
    </rPh>
    <rPh sb="4" eb="6">
      <t>ブモン</t>
    </rPh>
    <phoneticPr fontId="4"/>
  </si>
  <si>
    <t>＜移輸入品＞
移輸入価格
変化率</t>
    <rPh sb="1" eb="2">
      <t>イ</t>
    </rPh>
    <rPh sb="2" eb="4">
      <t>ユニュウ</t>
    </rPh>
    <rPh sb="4" eb="5">
      <t>ヒン</t>
    </rPh>
    <rPh sb="7" eb="8">
      <t>イ</t>
    </rPh>
    <rPh sb="8" eb="10">
      <t>ユニュウ</t>
    </rPh>
    <rPh sb="10" eb="12">
      <t>カカク</t>
    </rPh>
    <rPh sb="13" eb="15">
      <t>ヘンカ</t>
    </rPh>
    <rPh sb="15" eb="16">
      <t>リツ</t>
    </rPh>
    <phoneticPr fontId="7"/>
  </si>
  <si>
    <t>＜県産品＞
生産価格
変化率</t>
    <rPh sb="1" eb="2">
      <t>ケン</t>
    </rPh>
    <rPh sb="2" eb="4">
      <t>サンピン</t>
    </rPh>
    <rPh sb="6" eb="8">
      <t>セイサン</t>
    </rPh>
    <rPh sb="8" eb="10">
      <t>カカク</t>
    </rPh>
    <rPh sb="11" eb="13">
      <t>ヘンカ</t>
    </rPh>
    <rPh sb="13" eb="14">
      <t>リツ</t>
    </rPh>
    <phoneticPr fontId="7"/>
  </si>
  <si>
    <t>＜価格波及効果＞
合計</t>
    <rPh sb="1" eb="3">
      <t>カカク</t>
    </rPh>
    <rPh sb="3" eb="5">
      <t>ハキュウ</t>
    </rPh>
    <rPh sb="5" eb="7">
      <t>コウカ</t>
    </rPh>
    <rPh sb="9" eb="11">
      <t>ゴウケイ</t>
    </rPh>
    <phoneticPr fontId="7"/>
  </si>
  <si>
    <t>波及寄与率
合計</t>
    <rPh sb="0" eb="2">
      <t>ハキュウ</t>
    </rPh>
    <rPh sb="2" eb="5">
      <t>キヨリツ</t>
    </rPh>
    <rPh sb="6" eb="8">
      <t>ゴウケイ</t>
    </rPh>
    <phoneticPr fontId="7"/>
  </si>
  <si>
    <t>（単位：％）</t>
    <phoneticPr fontId="4"/>
  </si>
  <si>
    <t>＜当初設定＞
価格変化率</t>
    <rPh sb="1" eb="3">
      <t>トウショ</t>
    </rPh>
    <rPh sb="3" eb="5">
      <t>セッテイ</t>
    </rPh>
    <rPh sb="7" eb="9">
      <t>カカク</t>
    </rPh>
    <rPh sb="9" eb="11">
      <t>ヘンカ</t>
    </rPh>
    <rPh sb="11" eb="12">
      <t>リツ</t>
    </rPh>
    <phoneticPr fontId="4"/>
  </si>
  <si>
    <t>＜価格波及効果＞
県産品の価格変化率</t>
    <rPh sb="1" eb="3">
      <t>カカク</t>
    </rPh>
    <rPh sb="3" eb="5">
      <t>ハキュウ</t>
    </rPh>
    <rPh sb="5" eb="7">
      <t>コウカ</t>
    </rPh>
    <rPh sb="9" eb="10">
      <t>ケン</t>
    </rPh>
    <rPh sb="10" eb="12">
      <t>サンピン</t>
    </rPh>
    <rPh sb="11" eb="12">
      <t>ヒン</t>
    </rPh>
    <rPh sb="13" eb="15">
      <t>カカク</t>
    </rPh>
    <rPh sb="15" eb="17">
      <t>ヘンカ</t>
    </rPh>
    <rPh sb="17" eb="18">
      <t>リツ</t>
    </rPh>
    <phoneticPr fontId="7"/>
  </si>
  <si>
    <t>＜価格波及効果＞
県産品の価格変化率</t>
    <rPh sb="1" eb="3">
      <t>カカク</t>
    </rPh>
    <rPh sb="3" eb="5">
      <t>ハキュウ</t>
    </rPh>
    <rPh sb="5" eb="7">
      <t>コウカ</t>
    </rPh>
    <rPh sb="9" eb="10">
      <t>ケン</t>
    </rPh>
    <rPh sb="10" eb="12">
      <t>サンピン</t>
    </rPh>
    <rPh sb="13" eb="15">
      <t>カカク</t>
    </rPh>
    <rPh sb="15" eb="17">
      <t>ヘンカ</t>
    </rPh>
    <rPh sb="17" eb="18">
      <t>リツ</t>
    </rPh>
    <phoneticPr fontId="7"/>
  </si>
  <si>
    <t>＜価格波及効果＞
価格変化率</t>
    <rPh sb="1" eb="3">
      <t>カカク</t>
    </rPh>
    <rPh sb="3" eb="5">
      <t>ハキュウ</t>
    </rPh>
    <rPh sb="5" eb="7">
      <t>コウカ</t>
    </rPh>
    <rPh sb="9" eb="11">
      <t>カカク</t>
    </rPh>
    <rPh sb="11" eb="13">
      <t>ヘンカ</t>
    </rPh>
    <rPh sb="13" eb="14">
      <t>リツ</t>
    </rPh>
    <phoneticPr fontId="4"/>
  </si>
  <si>
    <t>変化要因</t>
    <rPh sb="0" eb="2">
      <t>ヘンカ</t>
    </rPh>
    <rPh sb="2" eb="4">
      <t>ヨウイン</t>
    </rPh>
    <phoneticPr fontId="4"/>
  </si>
  <si>
    <t>（県内生産額により加重平均）</t>
    <rPh sb="1" eb="3">
      <t>ケンナイ</t>
    </rPh>
    <rPh sb="3" eb="6">
      <t>セイサンガク</t>
    </rPh>
    <rPh sb="9" eb="11">
      <t>カジュウ</t>
    </rPh>
    <rPh sb="11" eb="13">
      <t>ヘイキン</t>
    </rPh>
    <phoneticPr fontId="4"/>
  </si>
  <si>
    <t>県内生産額</t>
    <rPh sb="0" eb="2">
      <t>ケンナイ</t>
    </rPh>
    <rPh sb="2" eb="5">
      <t>セイサンガク</t>
    </rPh>
    <phoneticPr fontId="4"/>
  </si>
  <si>
    <t>全部門平均（県内生産額により加重平均）</t>
    <rPh sb="0" eb="2">
      <t>ゼンブ</t>
    </rPh>
    <rPh sb="2" eb="3">
      <t>モン</t>
    </rPh>
    <rPh sb="3" eb="5">
      <t>ヘイキン</t>
    </rPh>
    <rPh sb="6" eb="8">
      <t>ケンナイ</t>
    </rPh>
    <rPh sb="8" eb="11">
      <t>セイサンガク</t>
    </rPh>
    <rPh sb="14" eb="16">
      <t>カジュウ</t>
    </rPh>
    <rPh sb="16" eb="18">
      <t>ヘイキン</t>
    </rPh>
    <phoneticPr fontId="4"/>
  </si>
  <si>
    <t>　産業連関表は、生産活動によって生じる財やサービスの取引関係を一覧表にまとめたものです。
　一般的な活用方法として、経済の構造を把握するだけでなく、各種係数表を用いて、新たな消費や投資が生み出す経済波及効果の分析が広く行われています。
　この分析ツールは、「平成23年（2011年）大分県産業連関表」を利用して、ある産業の価格変化が他の産業の価格にどの程度の影響を及ぼすか（価格波及効果）を簡易に分析できるようにしたもので、大分県産業連関表の普及、利用促進を目的として作成・公表しています。</t>
    <rPh sb="1" eb="3">
      <t>サンギョウ</t>
    </rPh>
    <rPh sb="3" eb="5">
      <t>レンカン</t>
    </rPh>
    <rPh sb="5" eb="6">
      <t>ヒョウ</t>
    </rPh>
    <rPh sb="8" eb="10">
      <t>セイサン</t>
    </rPh>
    <rPh sb="10" eb="12">
      <t>カツドウ</t>
    </rPh>
    <rPh sb="16" eb="17">
      <t>ショウ</t>
    </rPh>
    <rPh sb="19" eb="20">
      <t>ザイ</t>
    </rPh>
    <rPh sb="26" eb="28">
      <t>トリヒキ</t>
    </rPh>
    <rPh sb="28" eb="30">
      <t>カンケイ</t>
    </rPh>
    <rPh sb="31" eb="33">
      <t>イチラン</t>
    </rPh>
    <rPh sb="33" eb="34">
      <t>ヒョウ</t>
    </rPh>
    <rPh sb="78" eb="79">
      <t>ヒョウ</t>
    </rPh>
    <rPh sb="121" eb="123">
      <t>ブンセキ</t>
    </rPh>
    <rPh sb="139" eb="140">
      <t>ネン</t>
    </rPh>
    <rPh sb="158" eb="160">
      <t>サンギョウ</t>
    </rPh>
    <rPh sb="161" eb="163">
      <t>カカク</t>
    </rPh>
    <rPh sb="163" eb="165">
      <t>ヘンカ</t>
    </rPh>
    <rPh sb="166" eb="167">
      <t>ホカ</t>
    </rPh>
    <rPh sb="168" eb="170">
      <t>サンギョウ</t>
    </rPh>
    <rPh sb="171" eb="173">
      <t>カカク</t>
    </rPh>
    <rPh sb="176" eb="178">
      <t>テイド</t>
    </rPh>
    <rPh sb="179" eb="181">
      <t>エイキョウ</t>
    </rPh>
    <rPh sb="182" eb="183">
      <t>オヨ</t>
    </rPh>
    <rPh sb="187" eb="189">
      <t>カカク</t>
    </rPh>
    <rPh sb="212" eb="214">
      <t>オオイタ</t>
    </rPh>
    <phoneticPr fontId="3"/>
  </si>
  <si>
    <t>該当する産業部門に価格変化率を百分率（パーセント）で入力します。
①県産品
　１つの産業部門による価格変化しか分析ができませんので、該当する部門の
　 オプションボタンにチェックを入れてください。
②移輸入品
　複数部門の価格変化を同時に分析することができます。</t>
    <rPh sb="9" eb="11">
      <t>カカク</t>
    </rPh>
    <rPh sb="11" eb="13">
      <t>ヘンカ</t>
    </rPh>
    <rPh sb="13" eb="14">
      <t>リツ</t>
    </rPh>
    <rPh sb="15" eb="18">
      <t>ヒャクブンリツ</t>
    </rPh>
    <rPh sb="26" eb="28">
      <t>ニュウリョク</t>
    </rPh>
    <rPh sb="34" eb="35">
      <t>ケン</t>
    </rPh>
    <rPh sb="35" eb="37">
      <t>サンピン</t>
    </rPh>
    <rPh sb="42" eb="44">
      <t>サンギョウ</t>
    </rPh>
    <rPh sb="44" eb="46">
      <t>ブモン</t>
    </rPh>
    <rPh sb="49" eb="51">
      <t>カカク</t>
    </rPh>
    <rPh sb="51" eb="53">
      <t>ヘンカ</t>
    </rPh>
    <rPh sb="55" eb="57">
      <t>ブンセキ</t>
    </rPh>
    <rPh sb="66" eb="68">
      <t>ガイトウ</t>
    </rPh>
    <rPh sb="70" eb="72">
      <t>ブモン</t>
    </rPh>
    <rPh sb="90" eb="91">
      <t>イ</t>
    </rPh>
    <rPh sb="100" eb="101">
      <t>イ</t>
    </rPh>
    <rPh sb="101" eb="103">
      <t>ユニュウ</t>
    </rPh>
    <rPh sb="103" eb="104">
      <t>ヒン</t>
    </rPh>
    <rPh sb="106" eb="108">
      <t>フクスウ</t>
    </rPh>
    <rPh sb="108" eb="110">
      <t>ブモン</t>
    </rPh>
    <rPh sb="111" eb="113">
      <t>カカク</t>
    </rPh>
    <rPh sb="113" eb="115">
      <t>ヘンカ</t>
    </rPh>
    <rPh sb="116" eb="118">
      <t>ドウジ</t>
    </rPh>
    <rPh sb="119" eb="121">
      <t>ブンセキ</t>
    </rPh>
    <phoneticPr fontId="4"/>
  </si>
  <si>
    <t>３．産業連関表による価格波及効果分析の注意点</t>
    <rPh sb="2" eb="4">
      <t>サンギョウ</t>
    </rPh>
    <rPh sb="4" eb="6">
      <t>レンカン</t>
    </rPh>
    <rPh sb="6" eb="7">
      <t>ヒョウ</t>
    </rPh>
    <rPh sb="10" eb="12">
      <t>カカク</t>
    </rPh>
    <rPh sb="12" eb="14">
      <t>ハキュウ</t>
    </rPh>
    <rPh sb="14" eb="16">
      <t>コウカ</t>
    </rPh>
    <rPh sb="16" eb="18">
      <t>ブンセキ</t>
    </rPh>
    <rPh sb="19" eb="22">
      <t>チュウイテン</t>
    </rPh>
    <phoneticPr fontId="3"/>
  </si>
  <si>
    <t>産業連関表を用いた価格波及効果分析には、産業連関表自体の構造的特質から派生する限界や留意点があります。以下の事項について十分に理解した上で、分析を行うようにしてください。</t>
    <rPh sb="0" eb="2">
      <t>サンギョウ</t>
    </rPh>
    <rPh sb="2" eb="4">
      <t>レンカン</t>
    </rPh>
    <rPh sb="4" eb="5">
      <t>ヒョウ</t>
    </rPh>
    <rPh sb="6" eb="7">
      <t>モチ</t>
    </rPh>
    <rPh sb="9" eb="11">
      <t>カカク</t>
    </rPh>
    <rPh sb="11" eb="13">
      <t>ハキュウ</t>
    </rPh>
    <rPh sb="13" eb="15">
      <t>コウカ</t>
    </rPh>
    <rPh sb="15" eb="17">
      <t>ブンセキ</t>
    </rPh>
    <rPh sb="20" eb="22">
      <t>サンギョウ</t>
    </rPh>
    <rPh sb="22" eb="24">
      <t>レンカン</t>
    </rPh>
    <rPh sb="24" eb="25">
      <t>ヒョウ</t>
    </rPh>
    <rPh sb="25" eb="27">
      <t>ジタイ</t>
    </rPh>
    <rPh sb="28" eb="31">
      <t>コウゾウテキ</t>
    </rPh>
    <rPh sb="31" eb="33">
      <t>トクシツ</t>
    </rPh>
    <rPh sb="35" eb="37">
      <t>ハセイ</t>
    </rPh>
    <rPh sb="39" eb="41">
      <t>ゲンカイ</t>
    </rPh>
    <rPh sb="42" eb="45">
      <t>リュウイテン</t>
    </rPh>
    <rPh sb="51" eb="53">
      <t>イカ</t>
    </rPh>
    <rPh sb="54" eb="56">
      <t>ジコウ</t>
    </rPh>
    <rPh sb="60" eb="62">
      <t>ジュウブン</t>
    </rPh>
    <rPh sb="63" eb="65">
      <t>リカイ</t>
    </rPh>
    <rPh sb="67" eb="68">
      <t>ウエ</t>
    </rPh>
    <rPh sb="70" eb="72">
      <t>ブンセキ</t>
    </rPh>
    <rPh sb="73" eb="74">
      <t>オコナ</t>
    </rPh>
    <phoneticPr fontId="4"/>
  </si>
  <si>
    <t>分析ツールを利用した結果を公表・発表した場合は大分県 企画振興部 統計調査課 統計分析班までご連絡ください。</t>
    <rPh sb="0" eb="2">
      <t>ブンセキ</t>
    </rPh>
    <rPh sb="6" eb="8">
      <t>リヨウ</t>
    </rPh>
    <rPh sb="10" eb="12">
      <t>ケッカ</t>
    </rPh>
    <rPh sb="13" eb="15">
      <t>コウヒョウ</t>
    </rPh>
    <rPh sb="16" eb="18">
      <t>ハッピョウ</t>
    </rPh>
    <rPh sb="20" eb="22">
      <t>バアイ</t>
    </rPh>
    <rPh sb="23" eb="25">
      <t>オオイタ</t>
    </rPh>
    <rPh sb="25" eb="26">
      <t>ケン</t>
    </rPh>
    <rPh sb="27" eb="29">
      <t>キカク</t>
    </rPh>
    <rPh sb="29" eb="31">
      <t>シンコウ</t>
    </rPh>
    <rPh sb="31" eb="32">
      <t>ブ</t>
    </rPh>
    <rPh sb="33" eb="35">
      <t>トウケイ</t>
    </rPh>
    <rPh sb="35" eb="37">
      <t>チョウサ</t>
    </rPh>
    <rPh sb="37" eb="38">
      <t>カ</t>
    </rPh>
    <rPh sb="39" eb="41">
      <t>トウケイ</t>
    </rPh>
    <rPh sb="41" eb="43">
      <t>ブンセキ</t>
    </rPh>
    <rPh sb="43" eb="44">
      <t>ハン</t>
    </rPh>
    <rPh sb="47" eb="49">
      <t>レンラク</t>
    </rPh>
    <phoneticPr fontId="3"/>
  </si>
  <si>
    <t>「生産価格の変化による価格分析」では、逆行列係数表にある当該特定部門の行の数値を当該特定部門の列との交点の数値で除した「外生化した逆行列係数」に後ろから生産価格の変化率を乗じることによって、算出しています。</t>
    <rPh sb="1" eb="3">
      <t>セイサン</t>
    </rPh>
    <rPh sb="3" eb="5">
      <t>カカク</t>
    </rPh>
    <rPh sb="6" eb="8">
      <t>ヘンカ</t>
    </rPh>
    <rPh sb="11" eb="13">
      <t>カカク</t>
    </rPh>
    <rPh sb="13" eb="15">
      <t>ブンセキ</t>
    </rPh>
    <rPh sb="19" eb="22">
      <t>ギャクギョウレツ</t>
    </rPh>
    <rPh sb="22" eb="24">
      <t>ケイスウ</t>
    </rPh>
    <rPh sb="24" eb="25">
      <t>ヒョウ</t>
    </rPh>
    <rPh sb="28" eb="30">
      <t>トウガイ</t>
    </rPh>
    <rPh sb="30" eb="32">
      <t>トクテイ</t>
    </rPh>
    <rPh sb="32" eb="34">
      <t>ブモン</t>
    </rPh>
    <rPh sb="35" eb="36">
      <t>ギョウ</t>
    </rPh>
    <rPh sb="37" eb="39">
      <t>スウチ</t>
    </rPh>
    <rPh sb="40" eb="42">
      <t>トウガイ</t>
    </rPh>
    <rPh sb="42" eb="44">
      <t>トクテイ</t>
    </rPh>
    <rPh sb="44" eb="46">
      <t>ブモン</t>
    </rPh>
    <rPh sb="47" eb="48">
      <t>レツ</t>
    </rPh>
    <rPh sb="50" eb="52">
      <t>コウテン</t>
    </rPh>
    <rPh sb="53" eb="55">
      <t>スウチ</t>
    </rPh>
    <rPh sb="56" eb="57">
      <t>ジョ</t>
    </rPh>
    <rPh sb="60" eb="62">
      <t>ガイセイ</t>
    </rPh>
    <rPh sb="62" eb="63">
      <t>カ</t>
    </rPh>
    <rPh sb="65" eb="68">
      <t>ギャクギョウレツ</t>
    </rPh>
    <rPh sb="68" eb="70">
      <t>ケイスウ</t>
    </rPh>
    <rPh sb="72" eb="73">
      <t>ウシ</t>
    </rPh>
    <rPh sb="76" eb="78">
      <t>セイサン</t>
    </rPh>
    <rPh sb="78" eb="80">
      <t>カカク</t>
    </rPh>
    <rPh sb="81" eb="83">
      <t>ヘンカ</t>
    </rPh>
    <rPh sb="83" eb="84">
      <t>リツ</t>
    </rPh>
    <rPh sb="85" eb="86">
      <t>ジョウ</t>
    </rPh>
    <rPh sb="95" eb="97">
      <t>サンシュツ</t>
    </rPh>
    <phoneticPr fontId="3"/>
  </si>
  <si>
    <t>●特定の産業部門（県産品、移輸入品）の価格変化</t>
    <rPh sb="1" eb="3">
      <t>トクテイ</t>
    </rPh>
    <rPh sb="4" eb="6">
      <t>サンギョウ</t>
    </rPh>
    <rPh sb="6" eb="8">
      <t>ブモン</t>
    </rPh>
    <rPh sb="9" eb="10">
      <t>ケン</t>
    </rPh>
    <rPh sb="10" eb="12">
      <t>サンピン</t>
    </rPh>
    <rPh sb="13" eb="14">
      <t>イ</t>
    </rPh>
    <rPh sb="14" eb="16">
      <t>ユニュウ</t>
    </rPh>
    <rPh sb="16" eb="17">
      <t>ヒン</t>
    </rPh>
    <rPh sb="19" eb="21">
      <t>カカク</t>
    </rPh>
    <rPh sb="21" eb="23">
      <t>ヘンカ</t>
    </rPh>
    <phoneticPr fontId="4"/>
  </si>
  <si>
    <t>価格波及効果分析ツール①　特定の産業部門（県産品、移輸入品）の価格変化</t>
    <rPh sb="0" eb="2">
      <t>カカク</t>
    </rPh>
    <rPh sb="2" eb="4">
      <t>ハキュウ</t>
    </rPh>
    <rPh sb="4" eb="6">
      <t>コウカ</t>
    </rPh>
    <rPh sb="6" eb="8">
      <t>ブンセキ</t>
    </rPh>
    <rPh sb="13" eb="15">
      <t>トクテイ</t>
    </rPh>
    <rPh sb="16" eb="18">
      <t>サンギョウ</t>
    </rPh>
    <rPh sb="18" eb="20">
      <t>ブモン</t>
    </rPh>
    <rPh sb="21" eb="22">
      <t>ケン</t>
    </rPh>
    <rPh sb="22" eb="24">
      <t>サンピン</t>
    </rPh>
    <rPh sb="25" eb="26">
      <t>イ</t>
    </rPh>
    <rPh sb="26" eb="28">
      <t>ユニュウ</t>
    </rPh>
    <rPh sb="28" eb="29">
      <t>ヒン</t>
    </rPh>
    <rPh sb="31" eb="33">
      <t>カカク</t>
    </rPh>
    <rPh sb="33" eb="35">
      <t>ヘンカ</t>
    </rPh>
    <phoneticPr fontId="4"/>
  </si>
  <si>
    <t>原材料等の投入構造は変わらないもの（投入係数は一定）であると仮定します。</t>
    <phoneticPr fontId="4"/>
  </si>
  <si>
    <t>(1)</t>
    <phoneticPr fontId="4"/>
  </si>
  <si>
    <t>シャドウ・プライス（競争市場で成立すると期待される計算上の均衡価格、需要の変化は考慮しない）的な意味が濃く、現実の価格と異なります。</t>
    <phoneticPr fontId="4"/>
  </si>
  <si>
    <t>(2)</t>
    <phoneticPr fontId="4"/>
  </si>
  <si>
    <t>商品の価格変化率が投入・産出という産業部門間の取引を通じて他の商品の価格にどれだけの影響を与えるかを計算しようとする「コスト・プッシュ型（コスト転嫁型）」の価格波及を前提としています。</t>
    <phoneticPr fontId="4"/>
  </si>
  <si>
    <t>(3)</t>
    <phoneticPr fontId="4"/>
  </si>
  <si>
    <t>価格波及の計算が、計算値どおりの値のままで次々と波及し、途中で中断することなく最後まで続くと仮定して計算が行われます。</t>
    <phoneticPr fontId="4"/>
  </si>
  <si>
    <t>(4)</t>
    <phoneticPr fontId="4"/>
  </si>
  <si>
    <t>価格は市場の需給関係で決まることが多いことから、需要が旺盛で供給不足の時期には価格分析は適しません。</t>
    <phoneticPr fontId="4"/>
  </si>
  <si>
    <t>(5)</t>
    <phoneticPr fontId="4"/>
  </si>
  <si>
    <t>コスト・プッシュ型の価格波及ができる状態であっても、産業間取引の過程では、様々なクッションがあります。例えば、企業努力による生産性の向上や、取引先との関係を配慮した値上げの見送り、また、公共料金部門は認可料金なので計算どおりの価格波及がそれ以降の部門には及ばないなどの要因が存在し、波及を吸収する場合があります。</t>
    <phoneticPr fontId="4"/>
  </si>
  <si>
    <t>(6)</t>
    <phoneticPr fontId="4"/>
  </si>
  <si>
    <t>C</t>
    <phoneticPr fontId="7"/>
  </si>
  <si>
    <t>D=
  転置逆行列係数
×転置移輸入投入係数
×C</t>
    <rPh sb="5" eb="7">
      <t>テンチ</t>
    </rPh>
    <rPh sb="7" eb="10">
      <t>ギャクギョウレツ</t>
    </rPh>
    <rPh sb="10" eb="12">
      <t>ケイスウ</t>
    </rPh>
    <rPh sb="14" eb="16">
      <t>テンチ</t>
    </rPh>
    <rPh sb="16" eb="17">
      <t>イ</t>
    </rPh>
    <rPh sb="17" eb="19">
      <t>ユニュウ</t>
    </rPh>
    <rPh sb="19" eb="21">
      <t>トウニュウ</t>
    </rPh>
    <rPh sb="21" eb="23">
      <t>ケイスウ</t>
    </rPh>
    <phoneticPr fontId="4"/>
  </si>
  <si>
    <t>E=B+D</t>
    <phoneticPr fontId="4"/>
  </si>
  <si>
    <t>F</t>
    <phoneticPr fontId="4"/>
  </si>
  <si>
    <t>　このツールでは、生産価格や移輸入価格の上昇率（低下率）などが与えられた場合、各部門の生産価格の上昇率（低下率）がどのくらいになるかを求めることができます。
　粗付加価値率が変化する場合の価格波及効果については、価格波及効果分析ツール②をご利用ください。</t>
    <rPh sb="31" eb="32">
      <t>アタ</t>
    </rPh>
    <rPh sb="36" eb="38">
      <t>バアイ</t>
    </rPh>
    <rPh sb="39" eb="42">
      <t>カクブモン</t>
    </rPh>
    <rPh sb="43" eb="45">
      <t>セイサン</t>
    </rPh>
    <rPh sb="45" eb="47">
      <t>カカク</t>
    </rPh>
    <rPh sb="48" eb="50">
      <t>ジョウショウ</t>
    </rPh>
    <rPh sb="50" eb="51">
      <t>リツ</t>
    </rPh>
    <rPh sb="52" eb="55">
      <t>テイカリツ</t>
    </rPh>
    <rPh sb="67" eb="68">
      <t>モト</t>
    </rPh>
    <rPh sb="80" eb="81">
      <t>アラ</t>
    </rPh>
    <rPh sb="81" eb="83">
      <t>フカ</t>
    </rPh>
    <rPh sb="83" eb="85">
      <t>カチ</t>
    </rPh>
    <rPh sb="85" eb="86">
      <t>リツ</t>
    </rPh>
    <rPh sb="87" eb="89">
      <t>ヘンカ</t>
    </rPh>
    <rPh sb="91" eb="93">
      <t>バアイ</t>
    </rPh>
    <rPh sb="94" eb="96">
      <t>カカク</t>
    </rPh>
    <rPh sb="96" eb="98">
      <t>ハキュウ</t>
    </rPh>
    <rPh sb="98" eb="100">
      <t>コウカ</t>
    </rPh>
    <rPh sb="106" eb="108">
      <t>カカク</t>
    </rPh>
    <rPh sb="108" eb="110">
      <t>ハキュウ</t>
    </rPh>
    <rPh sb="110" eb="112">
      <t>コウカ</t>
    </rPh>
    <rPh sb="112" eb="114">
      <t>ブンセキ</t>
    </rPh>
    <rPh sb="120" eb="122">
      <t>リヨウ</t>
    </rPh>
    <phoneticPr fontId="4"/>
  </si>
  <si>
    <t>その他の製造工業製品</t>
    <phoneticPr fontId="4"/>
  </si>
  <si>
    <t>「県産品」の分析はしない</t>
    <phoneticPr fontId="4"/>
  </si>
  <si>
    <t>シャドウ・プライス（競争市場で成立すると期待される計算上の均衡価格、需要の変化は考慮しない）的な意味合いが強く、現実の価格と異なります。</t>
    <rPh sb="10" eb="12">
      <t>キョウソウ</t>
    </rPh>
    <rPh sb="12" eb="14">
      <t>シジョウ</t>
    </rPh>
    <rPh sb="15" eb="17">
      <t>セイリツ</t>
    </rPh>
    <rPh sb="20" eb="22">
      <t>キタイ</t>
    </rPh>
    <rPh sb="25" eb="28">
      <t>ケイサンジョウ</t>
    </rPh>
    <rPh sb="29" eb="31">
      <t>キンコウ</t>
    </rPh>
    <rPh sb="31" eb="33">
      <t>カカク</t>
    </rPh>
    <rPh sb="34" eb="36">
      <t>ジュヨウ</t>
    </rPh>
    <rPh sb="37" eb="39">
      <t>ヘンカ</t>
    </rPh>
    <rPh sb="40" eb="42">
      <t>コウリョ</t>
    </rPh>
    <rPh sb="46" eb="47">
      <t>テキ</t>
    </rPh>
    <rPh sb="48" eb="51">
      <t>イミア</t>
    </rPh>
    <rPh sb="53" eb="54">
      <t>ツヨ</t>
    </rPh>
    <rPh sb="56" eb="58">
      <t>ゲンジツ</t>
    </rPh>
    <rPh sb="59" eb="61">
      <t>カカク</t>
    </rPh>
    <rPh sb="62" eb="63">
      <t>コト</t>
    </rPh>
    <phoneticPr fontId="3"/>
  </si>
  <si>
    <t>〒870-8501　大分県大分市大手町3-1-1</t>
    <phoneticPr fontId="4"/>
  </si>
  <si>
    <t>(E×F)/Fの合計値</t>
    <rPh sb="8" eb="11">
      <t>ゴウケイチ</t>
    </rPh>
    <phoneticPr fontId="4"/>
  </si>
  <si>
    <t>価格波及効果の全部門平均＝</t>
    <rPh sb="0" eb="2">
      <t>カカク</t>
    </rPh>
    <rPh sb="2" eb="4">
      <t>ハキュウ</t>
    </rPh>
    <rPh sb="4" eb="6">
      <t>コウカ</t>
    </rPh>
    <rPh sb="7" eb="9">
      <t>ゼンブ</t>
    </rPh>
    <rPh sb="9" eb="10">
      <t>モン</t>
    </rPh>
    <rPh sb="10" eb="12">
      <t>ヘイキン</t>
    </rPh>
    <phoneticPr fontId="4"/>
  </si>
  <si>
    <t>（例）電気料金（県内の生産価格）が10％上昇した場合、他の産業部門の価格への波及効果</t>
    <rPh sb="1" eb="2">
      <t>レイ</t>
    </rPh>
    <rPh sb="3" eb="5">
      <t>デンキ</t>
    </rPh>
    <rPh sb="5" eb="7">
      <t>リョウキン</t>
    </rPh>
    <rPh sb="8" eb="10">
      <t>ケンナイ</t>
    </rPh>
    <rPh sb="11" eb="13">
      <t>セイサン</t>
    </rPh>
    <rPh sb="13" eb="15">
      <t>カカク</t>
    </rPh>
    <rPh sb="20" eb="22">
      <t>ジョウショウ</t>
    </rPh>
    <rPh sb="24" eb="26">
      <t>バアイ</t>
    </rPh>
    <rPh sb="27" eb="28">
      <t>ホカ</t>
    </rPh>
    <rPh sb="29" eb="31">
      <t>サンギョウ</t>
    </rPh>
    <rPh sb="31" eb="33">
      <t>ブモン</t>
    </rPh>
    <rPh sb="34" eb="36">
      <t>カカク</t>
    </rPh>
    <rPh sb="38" eb="40">
      <t>ハキュウ</t>
    </rPh>
    <rPh sb="40" eb="42">
      <t>コウカ</t>
    </rPh>
    <phoneticPr fontId="4"/>
  </si>
  <si>
    <t>運輸・郵便</t>
    <rPh sb="3" eb="5">
      <t>ユウビン</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</si>
</sst>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000000_ "/>
    <numFmt numFmtId="177" formatCode="#,##0_ "/>
    <numFmt numFmtId="178" formatCode="00"/>
    <numFmt numFmtId="179" formatCode="#,##0.00_ "/>
    <numFmt numFmtId="180" formatCode="#,##0.00000_ "/>
    <numFmt numFmtId="181" formatCode="#,##0.0_ "/>
    <numFmt numFmtId="182" formatCode="0.0_);[Red]\(0.0\)"/>
    <numFmt numFmtId="183" formatCode="0.00_);[Red]\(0.00\)"/>
  </numFmts>
  <fonts count="49">
    <font>
      <sz val="9"/>
      <color theme="1"/>
      <name val="ＭＳ Ｐゴシック"/>
      <family val="3"/>
      <charset val="128"/>
      <scheme val="minor"/>
    </font>
    <font>
      <sz val="11"/>
      <color theme="1"/>
      <name val="ＭＳ Ｐゴシック"/>
      <family val="2"/>
      <charset val="128"/>
      <scheme val="minor"/>
    </font>
    <font>
      <b/>
      <sz val="18"/>
      <color indexed="56"/>
      <name val="ＭＳ Ｐゴシック"/>
      <family val="3"/>
      <charset val="128"/>
    </font>
    <font>
      <b/>
      <sz val="15"/>
      <color indexed="56"/>
      <name val="ＭＳ Ｐゴシック"/>
      <family val="3"/>
      <charset val="128"/>
    </font>
    <font>
      <sz val="6"/>
      <name val="ＭＳ Ｐゴシック"/>
      <family val="3"/>
      <charset val="128"/>
    </font>
    <font>
      <sz val="9"/>
      <name val="ＭＳ ゴシック"/>
      <family val="3"/>
      <charset val="128"/>
    </font>
    <font>
      <sz val="10"/>
      <name val="ＭＳ 明朝"/>
      <family val="1"/>
      <charset val="128"/>
    </font>
    <font>
      <sz val="6"/>
      <name val="ＭＳ Ｐ明朝"/>
      <family val="1"/>
      <charset val="128"/>
    </font>
    <font>
      <sz val="11"/>
      <name val="ＭＳ Ｐ明朝"/>
      <family val="1"/>
      <charset val="128"/>
    </font>
    <font>
      <sz val="11"/>
      <name val="ＭＳ Ｐゴシック"/>
      <family val="3"/>
      <charset val="128"/>
    </font>
    <font>
      <sz val="9"/>
      <color theme="1"/>
      <name val="ＭＳ Ｐゴシック"/>
      <family val="3"/>
      <charset val="128"/>
      <scheme val="minor"/>
    </font>
    <font>
      <sz val="9"/>
      <color theme="0"/>
      <name val="ＭＳ Ｐゴシック"/>
      <family val="3"/>
      <charset val="128"/>
      <scheme val="minor"/>
    </font>
    <font>
      <b/>
      <sz val="18"/>
      <color theme="3"/>
      <name val="ＭＳ Ｐゴシック"/>
      <family val="3"/>
      <charset val="128"/>
      <scheme val="major"/>
    </font>
    <font>
      <b/>
      <sz val="9"/>
      <color theme="0"/>
      <name val="ＭＳ Ｐゴシック"/>
      <family val="3"/>
      <charset val="128"/>
      <scheme val="minor"/>
    </font>
    <font>
      <sz val="9"/>
      <color rgb="FF9C6500"/>
      <name val="ＭＳ Ｐゴシック"/>
      <family val="3"/>
      <charset val="128"/>
      <scheme val="minor"/>
    </font>
    <font>
      <sz val="9"/>
      <color rgb="FFFA7D00"/>
      <name val="ＭＳ Ｐゴシック"/>
      <family val="3"/>
      <charset val="128"/>
      <scheme val="minor"/>
    </font>
    <font>
      <sz val="9"/>
      <color rgb="FF9C0006"/>
      <name val="ＭＳ Ｐゴシック"/>
      <family val="3"/>
      <charset val="128"/>
      <scheme val="minor"/>
    </font>
    <font>
      <b/>
      <sz val="9"/>
      <color rgb="FFFA7D00"/>
      <name val="ＭＳ Ｐゴシック"/>
      <family val="3"/>
      <charset val="128"/>
      <scheme val="minor"/>
    </font>
    <font>
      <sz val="9"/>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9"/>
      <color theme="1"/>
      <name val="ＭＳ Ｐゴシック"/>
      <family val="3"/>
      <charset val="128"/>
      <scheme val="minor"/>
    </font>
    <font>
      <b/>
      <sz val="9"/>
      <color rgb="FF3F3F3F"/>
      <name val="ＭＳ Ｐゴシック"/>
      <family val="3"/>
      <charset val="128"/>
      <scheme val="minor"/>
    </font>
    <font>
      <i/>
      <sz val="9"/>
      <color rgb="FF7F7F7F"/>
      <name val="ＭＳ Ｐゴシック"/>
      <family val="3"/>
      <charset val="128"/>
      <scheme val="minor"/>
    </font>
    <font>
      <sz val="9"/>
      <color rgb="FF3F3F76"/>
      <name val="ＭＳ Ｐゴシック"/>
      <family val="3"/>
      <charset val="128"/>
      <scheme val="minor"/>
    </font>
    <font>
      <sz val="9"/>
      <color rgb="FF006100"/>
      <name val="ＭＳ Ｐゴシック"/>
      <family val="3"/>
      <charset val="128"/>
      <scheme val="minor"/>
    </font>
    <font>
      <sz val="12"/>
      <color theme="1"/>
      <name val="ＭＳ Ｐゴシック"/>
      <family val="3"/>
      <charset val="128"/>
      <scheme val="minor"/>
    </font>
    <font>
      <sz val="9"/>
      <name val="ＭＳ Ｐゴシック"/>
      <family val="3"/>
      <charset val="128"/>
      <scheme val="major"/>
    </font>
    <font>
      <sz val="9"/>
      <color theme="1"/>
      <name val="ＭＳ Ｐゴシック"/>
      <family val="3"/>
      <charset val="128"/>
      <scheme val="major"/>
    </font>
    <font>
      <sz val="11"/>
      <color theme="1"/>
      <name val="ＭＳ Ｐゴシック"/>
      <family val="3"/>
      <charset val="128"/>
      <scheme val="minor"/>
    </font>
    <font>
      <sz val="14"/>
      <color theme="1"/>
      <name val="ＭＳ Ｐゴシック"/>
      <family val="3"/>
      <charset val="128"/>
      <scheme val="minor"/>
    </font>
    <font>
      <sz val="6"/>
      <name val="ＭＳ Ｐゴシック"/>
      <family val="3"/>
      <charset val="128"/>
      <scheme val="minor"/>
    </font>
    <font>
      <sz val="14"/>
      <color rgb="FFFF0000"/>
      <name val="ＭＳ Ｐゴシック"/>
      <family val="3"/>
      <charset val="128"/>
      <scheme val="minor"/>
    </font>
    <font>
      <b/>
      <sz val="12"/>
      <color theme="1"/>
      <name val="游ゴシック"/>
      <family val="3"/>
      <charset val="128"/>
    </font>
    <font>
      <sz val="12"/>
      <color theme="1"/>
      <name val="游ゴシック"/>
      <family val="3"/>
      <charset val="128"/>
    </font>
    <font>
      <sz val="11"/>
      <color theme="1"/>
      <name val="メイリオ"/>
      <family val="3"/>
      <charset val="128"/>
    </font>
    <font>
      <b/>
      <sz val="14"/>
      <color rgb="FFFF0000"/>
      <name val="游ゴシック"/>
      <family val="3"/>
      <charset val="128"/>
    </font>
    <font>
      <b/>
      <sz val="14"/>
      <color theme="1"/>
      <name val="游ゴシック"/>
      <family val="3"/>
      <charset val="128"/>
    </font>
    <font>
      <sz val="11"/>
      <color theme="1"/>
      <name val="游ゴシック"/>
      <family val="3"/>
      <charset val="128"/>
    </font>
    <font>
      <sz val="11"/>
      <color rgb="FFFF0000"/>
      <name val="メイリオ"/>
      <family val="3"/>
      <charset val="128"/>
    </font>
    <font>
      <b/>
      <sz val="14"/>
      <color theme="5"/>
      <name val="游ゴシック"/>
      <family val="3"/>
      <charset val="128"/>
    </font>
    <font>
      <b/>
      <sz val="16"/>
      <color theme="1"/>
      <name val="游ゴシック"/>
      <family val="3"/>
      <charset val="128"/>
    </font>
    <font>
      <b/>
      <sz val="12"/>
      <color rgb="FFFF0000"/>
      <name val="游ゴシック"/>
      <family val="3"/>
      <charset val="128"/>
    </font>
    <font>
      <sz val="9"/>
      <color theme="1"/>
      <name val="游ゴシック"/>
      <family val="3"/>
      <charset val="128"/>
    </font>
    <font>
      <sz val="9"/>
      <color theme="1"/>
      <name val="HGゴシックM"/>
      <family val="3"/>
      <charset val="128"/>
    </font>
    <font>
      <b/>
      <sz val="16"/>
      <name val="游ゴシック"/>
      <family val="3"/>
      <charset val="128"/>
    </font>
    <font>
      <b/>
      <sz val="11"/>
      <name val="游ゴシック"/>
      <family val="3"/>
      <charset val="128"/>
    </font>
    <font>
      <b/>
      <sz val="11"/>
      <color theme="1"/>
      <name val="游ゴシック"/>
      <family val="3"/>
      <charset val="128"/>
    </font>
  </fonts>
  <fills count="36">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5" tint="0.79998168889431442"/>
        <bgColor indexed="64"/>
      </patternFill>
    </fill>
    <fill>
      <patternFill patternType="solid">
        <fgColor rgb="FFFFFF99"/>
        <bgColor indexed="64"/>
      </patternFill>
    </fill>
    <fill>
      <patternFill patternType="solid">
        <fgColor rgb="FF99FF99"/>
        <bgColor indexed="64"/>
      </patternFill>
    </fill>
  </fills>
  <borders count="46">
    <border>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bottom style="dotted">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dotted">
        <color indexed="64"/>
      </top>
      <bottom/>
      <diagonal/>
    </border>
    <border>
      <left/>
      <right/>
      <top style="dotted">
        <color indexed="64"/>
      </top>
      <bottom/>
      <diagonal/>
    </border>
    <border>
      <left style="thin">
        <color indexed="64"/>
      </left>
      <right/>
      <top/>
      <bottom style="dotted">
        <color indexed="64"/>
      </bottom>
      <diagonal/>
    </border>
    <border>
      <left/>
      <right/>
      <top/>
      <bottom style="dotted">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
      <left/>
      <right style="thin">
        <color indexed="64"/>
      </right>
      <top/>
      <bottom style="dotted">
        <color indexed="64"/>
      </bottom>
      <diagonal/>
    </border>
    <border>
      <left/>
      <right style="thin">
        <color indexed="64"/>
      </right>
      <top style="thin">
        <color indexed="64"/>
      </top>
      <bottom style="thin">
        <color indexed="64"/>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style="dotted">
        <color indexed="64"/>
      </right>
      <top style="dotted">
        <color indexed="64"/>
      </top>
      <bottom/>
      <diagonal/>
    </border>
    <border>
      <left style="thin">
        <color indexed="64"/>
      </left>
      <right style="dotted">
        <color indexed="64"/>
      </right>
      <top/>
      <bottom style="dotted">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dotted">
        <color indexed="64"/>
      </top>
      <bottom style="thin">
        <color indexed="64"/>
      </bottom>
      <diagonal/>
    </border>
  </borders>
  <cellStyleXfs count="47">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1" borderId="0" applyNumberFormat="0" applyBorder="0" applyAlignment="0" applyProtection="0">
      <alignment vertical="center"/>
    </xf>
    <xf numFmtId="0" fontId="10" fillId="12" borderId="0" applyNumberFormat="0" applyBorder="0" applyAlignment="0" applyProtection="0">
      <alignment vertical="center"/>
    </xf>
    <xf numFmtId="0" fontId="10"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11" fillId="25" borderId="0" applyNumberFormat="0" applyBorder="0" applyAlignment="0" applyProtection="0">
      <alignment vertical="center"/>
    </xf>
    <xf numFmtId="0" fontId="12" fillId="0" borderId="0" applyNumberFormat="0" applyFill="0" applyBorder="0" applyAlignment="0" applyProtection="0">
      <alignment vertical="center"/>
    </xf>
    <xf numFmtId="0" fontId="13" fillId="26" borderId="36" applyNumberFormat="0" applyAlignment="0" applyProtection="0">
      <alignment vertical="center"/>
    </xf>
    <xf numFmtId="0" fontId="14" fillId="27" borderId="0" applyNumberFormat="0" applyBorder="0" applyAlignment="0" applyProtection="0">
      <alignment vertical="center"/>
    </xf>
    <xf numFmtId="0" fontId="10" fillId="28" borderId="37" applyNumberFormat="0" applyFont="0" applyAlignment="0" applyProtection="0">
      <alignment vertical="center"/>
    </xf>
    <xf numFmtId="0" fontId="15" fillId="0" borderId="38" applyNumberFormat="0" applyFill="0" applyAlignment="0" applyProtection="0">
      <alignment vertical="center"/>
    </xf>
    <xf numFmtId="0" fontId="16" fillId="29" borderId="0" applyNumberFormat="0" applyBorder="0" applyAlignment="0" applyProtection="0">
      <alignment vertical="center"/>
    </xf>
    <xf numFmtId="0" fontId="17" fillId="30" borderId="39" applyNumberFormat="0" applyAlignment="0" applyProtection="0">
      <alignment vertical="center"/>
    </xf>
    <xf numFmtId="0" fontId="18" fillId="0" borderId="0" applyNumberFormat="0" applyFill="0" applyBorder="0" applyAlignment="0" applyProtection="0">
      <alignment vertical="center"/>
    </xf>
    <xf numFmtId="0" fontId="19" fillId="0" borderId="40" applyNumberFormat="0" applyFill="0" applyAlignment="0" applyProtection="0">
      <alignment vertical="center"/>
    </xf>
    <xf numFmtId="0" fontId="20" fillId="0" borderId="41" applyNumberFormat="0" applyFill="0" applyAlignment="0" applyProtection="0">
      <alignment vertical="center"/>
    </xf>
    <xf numFmtId="0" fontId="21" fillId="0" borderId="42" applyNumberFormat="0" applyFill="0" applyAlignment="0" applyProtection="0">
      <alignment vertical="center"/>
    </xf>
    <xf numFmtId="0" fontId="21" fillId="0" borderId="0" applyNumberFormat="0" applyFill="0" applyBorder="0" applyAlignment="0" applyProtection="0">
      <alignment vertical="center"/>
    </xf>
    <xf numFmtId="0" fontId="22" fillId="0" borderId="43" applyNumberFormat="0" applyFill="0" applyAlignment="0" applyProtection="0">
      <alignment vertical="center"/>
    </xf>
    <xf numFmtId="0" fontId="23" fillId="30" borderId="44" applyNumberFormat="0" applyAlignment="0" applyProtection="0">
      <alignment vertical="center"/>
    </xf>
    <xf numFmtId="0" fontId="24" fillId="0" borderId="0" applyNumberFormat="0" applyFill="0" applyBorder="0" applyAlignment="0" applyProtection="0">
      <alignment vertical="center"/>
    </xf>
    <xf numFmtId="0" fontId="25" fillId="31" borderId="39" applyNumberFormat="0" applyAlignment="0" applyProtection="0">
      <alignment vertical="center"/>
    </xf>
    <xf numFmtId="0" fontId="9" fillId="0" borderId="0">
      <alignment vertical="center"/>
    </xf>
    <xf numFmtId="0" fontId="6" fillId="0" borderId="0"/>
    <xf numFmtId="0" fontId="8" fillId="0" borderId="0"/>
    <xf numFmtId="0" fontId="26" fillId="32" borderId="0" applyNumberFormat="0" applyBorder="0" applyAlignment="0" applyProtection="0">
      <alignment vertical="center"/>
    </xf>
    <xf numFmtId="0" fontId="1" fillId="0" borderId="0">
      <alignment vertical="center"/>
    </xf>
    <xf numFmtId="9" fontId="10" fillId="0" borderId="0" applyFont="0" applyFill="0" applyBorder="0" applyAlignment="0" applyProtection="0">
      <alignment vertical="center"/>
    </xf>
  </cellStyleXfs>
  <cellXfs count="310">
    <xf numFmtId="0" fontId="0" fillId="0" borderId="0" xfId="0">
      <alignment vertical="center"/>
    </xf>
    <xf numFmtId="176" fontId="0" fillId="0" borderId="0" xfId="0" applyNumberFormat="1" applyBorder="1">
      <alignment vertical="center"/>
    </xf>
    <xf numFmtId="176" fontId="0" fillId="0" borderId="1" xfId="0" applyNumberFormat="1" applyBorder="1">
      <alignment vertical="center"/>
    </xf>
    <xf numFmtId="176" fontId="0" fillId="0" borderId="2" xfId="0" applyNumberFormat="1" applyBorder="1">
      <alignment vertical="center"/>
    </xf>
    <xf numFmtId="176" fontId="0" fillId="0" borderId="5" xfId="0" applyNumberFormat="1" applyBorder="1">
      <alignment vertical="center"/>
    </xf>
    <xf numFmtId="0" fontId="0" fillId="0" borderId="0" xfId="0" applyFont="1">
      <alignment vertical="center"/>
    </xf>
    <xf numFmtId="0" fontId="0" fillId="0" borderId="0" xfId="0" applyFont="1" applyBorder="1">
      <alignment vertical="center"/>
    </xf>
    <xf numFmtId="0" fontId="0" fillId="0" borderId="11" xfId="0" applyFont="1" applyBorder="1">
      <alignment vertical="center"/>
    </xf>
    <xf numFmtId="0" fontId="0" fillId="0" borderId="13" xfId="0" applyFont="1" applyBorder="1">
      <alignment vertical="center"/>
    </xf>
    <xf numFmtId="0" fontId="0" fillId="0" borderId="15" xfId="0" applyFont="1" applyBorder="1">
      <alignment vertical="center"/>
    </xf>
    <xf numFmtId="176" fontId="0" fillId="0" borderId="16" xfId="0" applyNumberFormat="1" applyBorder="1">
      <alignment vertical="center"/>
    </xf>
    <xf numFmtId="176" fontId="0" fillId="0" borderId="17" xfId="0" applyNumberFormat="1" applyBorder="1">
      <alignment vertical="center"/>
    </xf>
    <xf numFmtId="176" fontId="0" fillId="0" borderId="9" xfId="0" applyNumberFormat="1" applyBorder="1">
      <alignment vertical="center"/>
    </xf>
    <xf numFmtId="176" fontId="0" fillId="0" borderId="18" xfId="0" applyNumberFormat="1" applyBorder="1">
      <alignment vertical="center"/>
    </xf>
    <xf numFmtId="176" fontId="0" fillId="0" borderId="12" xfId="0" applyNumberFormat="1" applyBorder="1">
      <alignment vertical="center"/>
    </xf>
    <xf numFmtId="177" fontId="27" fillId="0" borderId="0" xfId="0" applyNumberFormat="1" applyFont="1">
      <alignment vertical="center"/>
    </xf>
    <xf numFmtId="177" fontId="0" fillId="0" borderId="0" xfId="0" applyNumberFormat="1">
      <alignment vertical="center"/>
    </xf>
    <xf numFmtId="177" fontId="0" fillId="0" borderId="16" xfId="0" applyNumberFormat="1" applyBorder="1">
      <alignment vertical="center"/>
    </xf>
    <xf numFmtId="177" fontId="0" fillId="0" borderId="17" xfId="0" applyNumberFormat="1" applyBorder="1">
      <alignment vertical="center"/>
    </xf>
    <xf numFmtId="177" fontId="0" fillId="0" borderId="14" xfId="0" applyNumberFormat="1" applyBorder="1">
      <alignment vertical="center"/>
    </xf>
    <xf numFmtId="177" fontId="0" fillId="0" borderId="19" xfId="0" applyNumberFormat="1" applyBorder="1">
      <alignment vertical="center"/>
    </xf>
    <xf numFmtId="177" fontId="0" fillId="0" borderId="14" xfId="0" applyNumberFormat="1" applyBorder="1" applyAlignment="1">
      <alignment horizontal="center" vertical="center" wrapText="1"/>
    </xf>
    <xf numFmtId="177" fontId="0" fillId="0" borderId="15" xfId="0" applyNumberFormat="1" applyBorder="1" applyAlignment="1">
      <alignment horizontal="center" vertical="center" wrapText="1"/>
    </xf>
    <xf numFmtId="177" fontId="0" fillId="0" borderId="19" xfId="0" applyNumberFormat="1" applyBorder="1" applyAlignment="1">
      <alignment horizontal="center" vertical="center" wrapText="1"/>
    </xf>
    <xf numFmtId="177" fontId="0" fillId="0" borderId="3" xfId="0" applyNumberFormat="1" applyBorder="1" applyAlignment="1">
      <alignment horizontal="center" vertical="center" wrapText="1"/>
    </xf>
    <xf numFmtId="176" fontId="0" fillId="0" borderId="20" xfId="0" applyNumberFormat="1" applyBorder="1">
      <alignment vertical="center"/>
    </xf>
    <xf numFmtId="177" fontId="0" fillId="0" borderId="1" xfId="0" applyNumberFormat="1" applyBorder="1">
      <alignment vertical="center"/>
    </xf>
    <xf numFmtId="177" fontId="0" fillId="0" borderId="21" xfId="0" applyNumberFormat="1" applyBorder="1">
      <alignment vertical="center"/>
    </xf>
    <xf numFmtId="176" fontId="0" fillId="0" borderId="13" xfId="0" applyNumberFormat="1" applyBorder="1">
      <alignment vertical="center"/>
    </xf>
    <xf numFmtId="176" fontId="0" fillId="0" borderId="21" xfId="0" applyNumberFormat="1" applyBorder="1">
      <alignment vertical="center"/>
    </xf>
    <xf numFmtId="177" fontId="0" fillId="0" borderId="22" xfId="0" applyNumberFormat="1" applyBorder="1">
      <alignment vertical="center"/>
    </xf>
    <xf numFmtId="176" fontId="0" fillId="0" borderId="7" xfId="0" applyNumberFormat="1" applyBorder="1">
      <alignment vertical="center"/>
    </xf>
    <xf numFmtId="176" fontId="0" fillId="0" borderId="8" xfId="0" applyNumberFormat="1" applyBorder="1">
      <alignment vertical="center"/>
    </xf>
    <xf numFmtId="176" fontId="0" fillId="0" borderId="22" xfId="0" applyNumberFormat="1" applyBorder="1">
      <alignment vertical="center"/>
    </xf>
    <xf numFmtId="177" fontId="0" fillId="0" borderId="0" xfId="0" applyNumberFormat="1" applyAlignment="1">
      <alignment horizontal="center" vertical="center" wrapText="1"/>
    </xf>
    <xf numFmtId="177" fontId="0" fillId="0" borderId="16" xfId="0" applyNumberFormat="1" applyBorder="1" applyAlignment="1">
      <alignment horizontal="center" vertical="center" wrapText="1"/>
    </xf>
    <xf numFmtId="177" fontId="0" fillId="0" borderId="20" xfId="0" applyNumberFormat="1" applyBorder="1" applyAlignment="1">
      <alignment horizontal="center" vertical="center" wrapText="1"/>
    </xf>
    <xf numFmtId="177" fontId="0" fillId="0" borderId="17" xfId="0" applyNumberFormat="1" applyBorder="1" applyAlignment="1">
      <alignment horizontal="center" vertical="center" wrapText="1"/>
    </xf>
    <xf numFmtId="177" fontId="0" fillId="0" borderId="18" xfId="0" applyNumberFormat="1" applyBorder="1" applyAlignment="1">
      <alignment horizontal="center" vertical="center" wrapText="1"/>
    </xf>
    <xf numFmtId="177" fontId="0" fillId="0" borderId="7" xfId="0" applyNumberFormat="1" applyBorder="1">
      <alignment vertical="center"/>
    </xf>
    <xf numFmtId="177" fontId="0" fillId="0" borderId="0" xfId="0" applyNumberFormat="1" applyFont="1" applyBorder="1">
      <alignment vertical="center"/>
    </xf>
    <xf numFmtId="177" fontId="0" fillId="0" borderId="11" xfId="0" applyNumberFormat="1" applyFont="1" applyBorder="1">
      <alignment vertical="center"/>
    </xf>
    <xf numFmtId="177" fontId="0" fillId="0" borderId="13" xfId="0" applyNumberFormat="1" applyFont="1" applyBorder="1">
      <alignment vertical="center"/>
    </xf>
    <xf numFmtId="177" fontId="0" fillId="0" borderId="15" xfId="0" applyNumberFormat="1" applyFont="1" applyBorder="1">
      <alignment vertical="center"/>
    </xf>
    <xf numFmtId="177" fontId="0" fillId="0" borderId="2" xfId="0" applyNumberFormat="1" applyBorder="1">
      <alignment vertical="center"/>
    </xf>
    <xf numFmtId="177" fontId="0" fillId="0" borderId="8" xfId="0" applyNumberFormat="1" applyBorder="1">
      <alignment vertical="center"/>
    </xf>
    <xf numFmtId="177" fontId="0" fillId="0" borderId="18" xfId="0" applyNumberFormat="1" applyBorder="1">
      <alignment vertical="center"/>
    </xf>
    <xf numFmtId="177" fontId="0" fillId="0" borderId="9" xfId="0" applyNumberFormat="1" applyBorder="1">
      <alignment vertical="center"/>
    </xf>
    <xf numFmtId="177" fontId="0" fillId="0" borderId="19" xfId="0" applyNumberFormat="1" applyFont="1" applyBorder="1" applyAlignment="1">
      <alignment horizontal="center" vertical="center"/>
    </xf>
    <xf numFmtId="177" fontId="0" fillId="0" borderId="6" xfId="0" applyNumberFormat="1" applyBorder="1">
      <alignment vertical="center"/>
    </xf>
    <xf numFmtId="177" fontId="0" fillId="0" borderId="5" xfId="0" applyNumberFormat="1" applyBorder="1">
      <alignment vertical="center"/>
    </xf>
    <xf numFmtId="177" fontId="0" fillId="0" borderId="12" xfId="0" applyNumberFormat="1" applyBorder="1">
      <alignment vertical="center"/>
    </xf>
    <xf numFmtId="177" fontId="0" fillId="0" borderId="0" xfId="0" applyNumberFormat="1" applyFont="1">
      <alignment vertical="center"/>
    </xf>
    <xf numFmtId="177" fontId="5" fillId="0" borderId="3" xfId="42" applyNumberFormat="1" applyFont="1" applyFill="1" applyBorder="1" applyAlignment="1">
      <alignment horizontal="center" vertical="center" wrapText="1"/>
    </xf>
    <xf numFmtId="0" fontId="0" fillId="0" borderId="9" xfId="0" applyNumberFormat="1" applyFont="1" applyBorder="1">
      <alignment vertical="center"/>
    </xf>
    <xf numFmtId="0" fontId="0" fillId="0" borderId="10" xfId="0" applyNumberFormat="1" applyFont="1" applyBorder="1">
      <alignment vertical="center"/>
    </xf>
    <xf numFmtId="0" fontId="0" fillId="0" borderId="12" xfId="0" applyNumberFormat="1" applyFont="1" applyBorder="1">
      <alignment vertical="center"/>
    </xf>
    <xf numFmtId="0" fontId="0" fillId="0" borderId="14" xfId="0" applyNumberFormat="1" applyFont="1" applyBorder="1">
      <alignment vertical="center"/>
    </xf>
    <xf numFmtId="0" fontId="0" fillId="0" borderId="0" xfId="0" applyNumberFormat="1" applyFont="1">
      <alignment vertical="center"/>
    </xf>
    <xf numFmtId="0" fontId="0" fillId="0" borderId="16" xfId="0" applyNumberFormat="1" applyBorder="1">
      <alignment vertical="center"/>
    </xf>
    <xf numFmtId="0" fontId="0" fillId="0" borderId="14" xfId="0" applyNumberFormat="1" applyFont="1" applyBorder="1" applyAlignment="1">
      <alignment horizontal="center" vertical="center"/>
    </xf>
    <xf numFmtId="0" fontId="0" fillId="0" borderId="7" xfId="0" applyNumberFormat="1" applyBorder="1">
      <alignment vertical="center"/>
    </xf>
    <xf numFmtId="0" fontId="0" fillId="0" borderId="0" xfId="0" applyNumberFormat="1">
      <alignment vertical="center"/>
    </xf>
    <xf numFmtId="177" fontId="0" fillId="0" borderId="0" xfId="0" applyNumberFormat="1" applyBorder="1">
      <alignment vertical="center"/>
    </xf>
    <xf numFmtId="177" fontId="0" fillId="0" borderId="13" xfId="0" applyNumberFormat="1" applyBorder="1">
      <alignment vertical="center"/>
    </xf>
    <xf numFmtId="0" fontId="0" fillId="0" borderId="7" xfId="0" applyNumberFormat="1" applyFont="1" applyBorder="1">
      <alignment vertical="center"/>
    </xf>
    <xf numFmtId="0" fontId="0" fillId="0" borderId="9" xfId="0" applyNumberFormat="1" applyBorder="1">
      <alignment vertical="center"/>
    </xf>
    <xf numFmtId="0" fontId="0" fillId="0" borderId="12" xfId="0" applyNumberFormat="1" applyBorder="1">
      <alignment vertical="center"/>
    </xf>
    <xf numFmtId="0" fontId="0" fillId="0" borderId="16" xfId="0" applyNumberFormat="1" applyFont="1" applyBorder="1">
      <alignment vertical="center"/>
    </xf>
    <xf numFmtId="177" fontId="0" fillId="0" borderId="17" xfId="0" applyNumberFormat="1" applyFont="1" applyBorder="1">
      <alignment vertical="center"/>
    </xf>
    <xf numFmtId="0" fontId="0" fillId="0" borderId="9" xfId="0" applyNumberFormat="1" applyFont="1" applyBorder="1">
      <alignment vertical="center"/>
    </xf>
    <xf numFmtId="177" fontId="0" fillId="0" borderId="1" xfId="0" applyNumberFormat="1" applyFont="1" applyBorder="1">
      <alignment vertical="center"/>
    </xf>
    <xf numFmtId="0" fontId="0" fillId="0" borderId="0" xfId="0" applyAlignment="1">
      <alignment horizontal="right" vertical="center"/>
    </xf>
    <xf numFmtId="0" fontId="0" fillId="0" borderId="0" xfId="0" applyNumberFormat="1" applyBorder="1">
      <alignment vertical="center"/>
    </xf>
    <xf numFmtId="177" fontId="0" fillId="0" borderId="20" xfId="0" applyNumberFormat="1" applyBorder="1">
      <alignment vertical="center"/>
    </xf>
    <xf numFmtId="177" fontId="0" fillId="0" borderId="0" xfId="0" applyNumberFormat="1" applyAlignment="1">
      <alignment horizontal="right" vertical="center"/>
    </xf>
    <xf numFmtId="178" fontId="0" fillId="0" borderId="16" xfId="0" applyNumberFormat="1" applyBorder="1" applyAlignment="1">
      <alignment horizontal="center" vertical="center" wrapText="1"/>
    </xf>
    <xf numFmtId="178" fontId="0" fillId="0" borderId="20" xfId="0" applyNumberFormat="1" applyBorder="1" applyAlignment="1">
      <alignment horizontal="center" vertical="center" wrapText="1"/>
    </xf>
    <xf numFmtId="178" fontId="0" fillId="0" borderId="17" xfId="0" applyNumberFormat="1" applyBorder="1" applyAlignment="1">
      <alignment horizontal="center" vertical="center" wrapText="1"/>
    </xf>
    <xf numFmtId="178" fontId="0" fillId="0" borderId="18" xfId="0" applyNumberFormat="1" applyBorder="1" applyAlignment="1">
      <alignment horizontal="center" vertical="center" wrapText="1"/>
    </xf>
    <xf numFmtId="178" fontId="0" fillId="0" borderId="16" xfId="0" applyNumberFormat="1" applyBorder="1" applyAlignment="1">
      <alignment horizontal="center" vertical="center"/>
    </xf>
    <xf numFmtId="178" fontId="0" fillId="0" borderId="9" xfId="0" applyNumberFormat="1" applyBorder="1" applyAlignment="1">
      <alignment horizontal="center" vertical="center"/>
    </xf>
    <xf numFmtId="178" fontId="0" fillId="0" borderId="12" xfId="0" applyNumberFormat="1" applyBorder="1" applyAlignment="1">
      <alignment horizontal="center" vertical="center"/>
    </xf>
    <xf numFmtId="178" fontId="0" fillId="0" borderId="7" xfId="0" applyNumberFormat="1" applyBorder="1" applyAlignment="1">
      <alignment horizontal="center" vertical="center"/>
    </xf>
    <xf numFmtId="0" fontId="0" fillId="0" borderId="8" xfId="0" applyBorder="1">
      <alignment vertical="center"/>
    </xf>
    <xf numFmtId="0" fontId="0" fillId="0" borderId="0" xfId="0" applyBorder="1">
      <alignment vertical="center"/>
    </xf>
    <xf numFmtId="177" fontId="0" fillId="0" borderId="17" xfId="0" applyNumberFormat="1" applyFill="1" applyBorder="1">
      <alignment vertical="center"/>
    </xf>
    <xf numFmtId="177" fontId="0" fillId="0" borderId="9" xfId="0" applyNumberFormat="1" applyFill="1" applyBorder="1">
      <alignment vertical="center"/>
    </xf>
    <xf numFmtId="177" fontId="0" fillId="0" borderId="14" xfId="0" applyNumberFormat="1" applyFill="1" applyBorder="1">
      <alignment vertical="center"/>
    </xf>
    <xf numFmtId="177" fontId="0" fillId="0" borderId="9" xfId="0" applyNumberFormat="1" applyFont="1" applyBorder="1">
      <alignment vertical="center"/>
    </xf>
    <xf numFmtId="177" fontId="0" fillId="0" borderId="10" xfId="0" applyNumberFormat="1" applyFont="1" applyBorder="1">
      <alignment vertical="center"/>
    </xf>
    <xf numFmtId="177" fontId="0" fillId="0" borderId="12" xfId="0" applyNumberFormat="1" applyFont="1" applyBorder="1">
      <alignment vertical="center"/>
    </xf>
    <xf numFmtId="177" fontId="0" fillId="0" borderId="14" xfId="0" applyNumberFormat="1" applyFont="1" applyBorder="1">
      <alignment vertical="center"/>
    </xf>
    <xf numFmtId="177" fontId="0" fillId="0" borderId="7" xfId="0" applyNumberFormat="1" applyFont="1" applyBorder="1">
      <alignment vertical="center"/>
    </xf>
    <xf numFmtId="177" fontId="28" fillId="0" borderId="0" xfId="43" applyNumberFormat="1" applyFont="1" applyAlignment="1">
      <alignment vertical="center"/>
    </xf>
    <xf numFmtId="177" fontId="29" fillId="0" borderId="0" xfId="0" applyNumberFormat="1" applyFont="1">
      <alignment vertical="center"/>
    </xf>
    <xf numFmtId="177" fontId="28" fillId="0" borderId="0" xfId="0" applyNumberFormat="1" applyFont="1" applyBorder="1" applyAlignment="1">
      <alignment vertical="center"/>
    </xf>
    <xf numFmtId="177" fontId="28" fillId="0" borderId="0" xfId="43" applyNumberFormat="1" applyFont="1" applyBorder="1" applyAlignment="1">
      <alignment vertical="center"/>
    </xf>
    <xf numFmtId="177" fontId="28" fillId="0" borderId="7" xfId="43" applyNumberFormat="1" applyFont="1" applyBorder="1" applyAlignment="1" applyProtection="1">
      <alignment vertical="center"/>
      <protection locked="0"/>
    </xf>
    <xf numFmtId="177" fontId="29" fillId="0" borderId="0" xfId="0" applyNumberFormat="1" applyFont="1" applyAlignment="1">
      <alignment vertical="center" shrinkToFit="1"/>
    </xf>
    <xf numFmtId="0" fontId="0" fillId="0" borderId="8" xfId="0" applyBorder="1" applyAlignment="1">
      <alignment vertical="center"/>
    </xf>
    <xf numFmtId="0" fontId="0" fillId="0" borderId="22" xfId="0" applyBorder="1" applyAlignment="1">
      <alignment vertical="center"/>
    </xf>
    <xf numFmtId="177" fontId="0" fillId="0" borderId="16" xfId="0" applyNumberFormat="1" applyFill="1" applyBorder="1">
      <alignment vertical="center"/>
    </xf>
    <xf numFmtId="0" fontId="27" fillId="0" borderId="0" xfId="0" applyFont="1">
      <alignment vertical="center"/>
    </xf>
    <xf numFmtId="177" fontId="27" fillId="0" borderId="0" xfId="0" applyNumberFormat="1" applyFont="1">
      <alignment vertical="center"/>
    </xf>
    <xf numFmtId="0" fontId="30" fillId="0" borderId="0" xfId="0" applyFont="1" applyAlignment="1">
      <alignment vertical="top"/>
    </xf>
    <xf numFmtId="0" fontId="31" fillId="0" borderId="0" xfId="0" applyFont="1" applyAlignment="1">
      <alignment vertical="top"/>
    </xf>
    <xf numFmtId="0" fontId="30" fillId="0" borderId="28" xfId="0" applyFont="1" applyBorder="1" applyAlignment="1">
      <alignment vertical="top"/>
    </xf>
    <xf numFmtId="0" fontId="30" fillId="0" borderId="29" xfId="0" applyFont="1" applyBorder="1" applyAlignment="1">
      <alignment vertical="top"/>
    </xf>
    <xf numFmtId="0" fontId="30" fillId="0" borderId="30" xfId="0" applyFont="1" applyBorder="1" applyAlignment="1">
      <alignment vertical="top"/>
    </xf>
    <xf numFmtId="0" fontId="30" fillId="0" borderId="31" xfId="0" applyFont="1" applyBorder="1" applyAlignment="1">
      <alignment vertical="top"/>
    </xf>
    <xf numFmtId="0" fontId="30" fillId="0" borderId="0" xfId="0" applyFont="1" applyBorder="1" applyAlignment="1">
      <alignment vertical="top"/>
    </xf>
    <xf numFmtId="0" fontId="30" fillId="0" borderId="32" xfId="0" applyFont="1" applyBorder="1" applyAlignment="1">
      <alignment vertical="top"/>
    </xf>
    <xf numFmtId="0" fontId="30" fillId="0" borderId="33" xfId="0" applyFont="1" applyBorder="1" applyAlignment="1">
      <alignment vertical="top"/>
    </xf>
    <xf numFmtId="0" fontId="30" fillId="0" borderId="34" xfId="0" applyFont="1" applyBorder="1" applyAlignment="1">
      <alignment vertical="top"/>
    </xf>
    <xf numFmtId="0" fontId="30" fillId="0" borderId="35" xfId="0" applyFont="1" applyBorder="1" applyAlignment="1">
      <alignment vertical="top"/>
    </xf>
    <xf numFmtId="0" fontId="0" fillId="0" borderId="0" xfId="0" applyBorder="1" applyAlignment="1">
      <alignment horizontal="center" vertical="center"/>
    </xf>
    <xf numFmtId="177" fontId="0" fillId="0" borderId="0" xfId="0" applyNumberFormat="1" applyFont="1">
      <alignment vertical="center"/>
    </xf>
    <xf numFmtId="177" fontId="0" fillId="0" borderId="0" xfId="0" applyNumberFormat="1" applyFont="1" applyAlignment="1">
      <alignment horizontal="right" vertical="center"/>
    </xf>
    <xf numFmtId="0" fontId="0" fillId="0" borderId="0" xfId="0" applyBorder="1" applyAlignment="1">
      <alignment vertical="center"/>
    </xf>
    <xf numFmtId="0" fontId="11" fillId="0" borderId="0" xfId="0" applyFont="1" applyAlignment="1">
      <alignment horizontal="left" vertical="center"/>
    </xf>
    <xf numFmtId="0" fontId="11" fillId="0" borderId="0" xfId="0" applyFont="1">
      <alignment vertical="center"/>
    </xf>
    <xf numFmtId="180" fontId="0" fillId="0" borderId="0" xfId="0" applyNumberFormat="1">
      <alignment vertical="center"/>
    </xf>
    <xf numFmtId="0" fontId="30" fillId="0" borderId="0" xfId="0" applyFont="1" applyAlignment="1">
      <alignment horizontal="left" vertical="top" wrapText="1"/>
    </xf>
    <xf numFmtId="0" fontId="33" fillId="0" borderId="0" xfId="0" applyFont="1" applyAlignment="1">
      <alignment vertical="top"/>
    </xf>
    <xf numFmtId="0" fontId="0" fillId="0" borderId="14" xfId="0" applyNumberFormat="1" applyBorder="1">
      <alignment vertical="center"/>
    </xf>
    <xf numFmtId="176" fontId="0" fillId="35" borderId="16" xfId="0" applyNumberFormat="1" applyFill="1" applyBorder="1">
      <alignment vertical="center"/>
    </xf>
    <xf numFmtId="176" fontId="0" fillId="35" borderId="20" xfId="0" applyNumberFormat="1" applyFill="1" applyBorder="1">
      <alignment vertical="center"/>
    </xf>
    <xf numFmtId="176" fontId="0" fillId="35" borderId="17" xfId="0" applyNumberFormat="1" applyFill="1" applyBorder="1">
      <alignment vertical="center"/>
    </xf>
    <xf numFmtId="176" fontId="0" fillId="35" borderId="9" xfId="0" applyNumberFormat="1" applyFill="1" applyBorder="1">
      <alignment vertical="center"/>
    </xf>
    <xf numFmtId="176" fontId="0" fillId="35" borderId="0" xfId="0" applyNumberFormat="1" applyFill="1" applyBorder="1">
      <alignment vertical="center"/>
    </xf>
    <xf numFmtId="176" fontId="0" fillId="35" borderId="1" xfId="0" applyNumberFormat="1" applyFill="1" applyBorder="1">
      <alignment vertical="center"/>
    </xf>
    <xf numFmtId="176" fontId="0" fillId="35" borderId="12" xfId="0" applyNumberFormat="1" applyFill="1" applyBorder="1">
      <alignment vertical="center"/>
    </xf>
    <xf numFmtId="176" fontId="0" fillId="35" borderId="13" xfId="0" applyNumberFormat="1" applyFill="1" applyBorder="1">
      <alignment vertical="center"/>
    </xf>
    <xf numFmtId="176" fontId="0" fillId="35" borderId="21" xfId="0" applyNumberFormat="1" applyFill="1" applyBorder="1">
      <alignment vertical="center"/>
    </xf>
    <xf numFmtId="176" fontId="0" fillId="35" borderId="14" xfId="0" applyNumberFormat="1" applyFill="1" applyBorder="1">
      <alignment vertical="center"/>
    </xf>
    <xf numFmtId="176" fontId="0" fillId="35" borderId="15" xfId="0" applyNumberFormat="1" applyFill="1" applyBorder="1">
      <alignment vertical="center"/>
    </xf>
    <xf numFmtId="176" fontId="0" fillId="35" borderId="19" xfId="0" applyNumberFormat="1" applyFill="1" applyBorder="1">
      <alignment vertical="center"/>
    </xf>
    <xf numFmtId="0" fontId="30" fillId="35" borderId="0" xfId="0" applyFont="1" applyFill="1" applyAlignment="1">
      <alignment vertical="top"/>
    </xf>
    <xf numFmtId="0" fontId="34" fillId="35" borderId="0" xfId="0" applyFont="1" applyFill="1" applyAlignment="1">
      <alignment vertical="top"/>
    </xf>
    <xf numFmtId="0" fontId="37" fillId="0" borderId="0" xfId="0" applyFont="1" applyAlignment="1">
      <alignment vertical="top"/>
    </xf>
    <xf numFmtId="0" fontId="38" fillId="0" borderId="0" xfId="0" applyFont="1" applyAlignment="1">
      <alignment vertical="top"/>
    </xf>
    <xf numFmtId="0" fontId="36" fillId="0" borderId="0" xfId="0" applyFont="1" applyAlignment="1">
      <alignment vertical="top" wrapText="1"/>
    </xf>
    <xf numFmtId="0" fontId="39" fillId="0" borderId="0" xfId="0" applyFont="1" applyAlignment="1">
      <alignment vertical="top"/>
    </xf>
    <xf numFmtId="0" fontId="36" fillId="0" borderId="0" xfId="0" applyFont="1" applyAlignment="1">
      <alignment vertical="top"/>
    </xf>
    <xf numFmtId="0" fontId="40" fillId="0" borderId="0" xfId="0" applyFont="1" applyAlignment="1">
      <alignment vertical="top" wrapText="1"/>
    </xf>
    <xf numFmtId="0" fontId="30" fillId="35" borderId="0" xfId="0" applyFont="1" applyFill="1" applyAlignment="1">
      <alignment vertical="center"/>
    </xf>
    <xf numFmtId="0" fontId="30" fillId="0" borderId="0" xfId="0" applyFont="1" applyAlignment="1">
      <alignment vertical="center"/>
    </xf>
    <xf numFmtId="0" fontId="34" fillId="35" borderId="0" xfId="0" applyFont="1" applyFill="1" applyAlignment="1">
      <alignment vertical="center"/>
    </xf>
    <xf numFmtId="0" fontId="35" fillId="35" borderId="0" xfId="0" applyFont="1" applyFill="1" applyAlignment="1">
      <alignment vertical="center"/>
    </xf>
    <xf numFmtId="0" fontId="41" fillId="0" borderId="0" xfId="0" applyNumberFormat="1" applyFont="1">
      <alignment vertical="center"/>
    </xf>
    <xf numFmtId="0" fontId="43" fillId="0" borderId="0" xfId="0" applyFont="1" applyAlignment="1">
      <alignment vertical="top"/>
    </xf>
    <xf numFmtId="0" fontId="0" fillId="0" borderId="0" xfId="0" applyFill="1" applyBorder="1" applyAlignment="1" applyProtection="1">
      <alignment horizontal="center" vertical="center"/>
    </xf>
    <xf numFmtId="0" fontId="0" fillId="0" borderId="0" xfId="0" applyAlignment="1" applyProtection="1">
      <alignment horizontal="center" vertical="center"/>
    </xf>
    <xf numFmtId="0" fontId="44" fillId="0" borderId="0" xfId="0" applyFont="1">
      <alignment vertical="center"/>
    </xf>
    <xf numFmtId="0" fontId="44" fillId="0" borderId="0" xfId="0" applyFont="1" applyBorder="1" applyAlignment="1">
      <alignment vertical="center"/>
    </xf>
    <xf numFmtId="181" fontId="0" fillId="0" borderId="18" xfId="0" applyNumberFormat="1" applyBorder="1">
      <alignment vertical="center"/>
    </xf>
    <xf numFmtId="181" fontId="0" fillId="0" borderId="2" xfId="0" applyNumberFormat="1" applyBorder="1">
      <alignment vertical="center"/>
    </xf>
    <xf numFmtId="181" fontId="0" fillId="0" borderId="6" xfId="0" applyNumberFormat="1" applyBorder="1">
      <alignment vertical="center"/>
    </xf>
    <xf numFmtId="181" fontId="0" fillId="34" borderId="2" xfId="0" applyNumberFormat="1" applyFill="1" applyBorder="1" applyProtection="1">
      <alignment vertical="center"/>
      <protection locked="0"/>
    </xf>
    <xf numFmtId="181" fontId="0" fillId="34" borderId="4" xfId="0" applyNumberFormat="1" applyFill="1" applyBorder="1" applyProtection="1">
      <alignment vertical="center"/>
      <protection locked="0"/>
    </xf>
    <xf numFmtId="181" fontId="0" fillId="34" borderId="5" xfId="0" applyNumberFormat="1" applyFill="1" applyBorder="1" applyProtection="1">
      <alignment vertical="center"/>
      <protection locked="0"/>
    </xf>
    <xf numFmtId="181" fontId="0" fillId="34" borderId="3" xfId="0" applyNumberFormat="1" applyFill="1" applyBorder="1" applyProtection="1">
      <alignment vertical="center"/>
      <protection locked="0"/>
    </xf>
    <xf numFmtId="181" fontId="0" fillId="0" borderId="18" xfId="0" applyNumberFormat="1" applyFont="1" applyBorder="1">
      <alignment vertical="center"/>
    </xf>
    <xf numFmtId="181" fontId="0" fillId="0" borderId="2" xfId="0" applyNumberFormat="1" applyFont="1" applyBorder="1">
      <alignment vertical="center"/>
    </xf>
    <xf numFmtId="181" fontId="0" fillId="0" borderId="4" xfId="0" applyNumberFormat="1" applyFont="1" applyBorder="1">
      <alignment vertical="center"/>
    </xf>
    <xf numFmtId="181" fontId="0" fillId="0" borderId="5" xfId="0" applyNumberFormat="1" applyFont="1" applyBorder="1">
      <alignment vertical="center"/>
    </xf>
    <xf numFmtId="181" fontId="0" fillId="0" borderId="6" xfId="0" applyNumberFormat="1" applyFont="1" applyBorder="1">
      <alignment vertical="center"/>
    </xf>
    <xf numFmtId="177" fontId="0" fillId="0" borderId="6" xfId="0" applyNumberFormat="1" applyFont="1" applyBorder="1">
      <alignment vertical="center"/>
    </xf>
    <xf numFmtId="0" fontId="36" fillId="0" borderId="0" xfId="0" applyFont="1" applyAlignment="1">
      <alignment vertical="top" wrapText="1"/>
    </xf>
    <xf numFmtId="181" fontId="0" fillId="0" borderId="23" xfId="0" applyNumberFormat="1" applyBorder="1">
      <alignment vertical="center"/>
    </xf>
    <xf numFmtId="181" fontId="0" fillId="0" borderId="26" xfId="0" applyNumberFormat="1" applyBorder="1">
      <alignment vertical="center"/>
    </xf>
    <xf numFmtId="181" fontId="0" fillId="0" borderId="4" xfId="0" applyNumberFormat="1" applyBorder="1">
      <alignment vertical="center"/>
    </xf>
    <xf numFmtId="181" fontId="0" fillId="0" borderId="27" xfId="0" applyNumberFormat="1" applyBorder="1">
      <alignment vertical="center"/>
    </xf>
    <xf numFmtId="181" fontId="0" fillId="0" borderId="5" xfId="0" applyNumberFormat="1" applyBorder="1">
      <alignment vertical="center"/>
    </xf>
    <xf numFmtId="181" fontId="0" fillId="0" borderId="24" xfId="0" applyNumberFormat="1" applyBorder="1">
      <alignment vertical="center"/>
    </xf>
    <xf numFmtId="181" fontId="0" fillId="0" borderId="25" xfId="0" applyNumberFormat="1" applyBorder="1">
      <alignment vertical="center"/>
    </xf>
    <xf numFmtId="177" fontId="0" fillId="0" borderId="1" xfId="0" applyNumberFormat="1" applyFill="1" applyBorder="1">
      <alignment vertical="center"/>
    </xf>
    <xf numFmtId="179" fontId="0" fillId="0" borderId="18" xfId="0" applyNumberFormat="1" applyBorder="1">
      <alignment vertical="center"/>
    </xf>
    <xf numFmtId="179" fontId="0" fillId="0" borderId="2" xfId="0" applyNumberFormat="1" applyBorder="1">
      <alignment vertical="center"/>
    </xf>
    <xf numFmtId="179" fontId="0" fillId="0" borderId="4" xfId="0" applyNumberFormat="1" applyBorder="1">
      <alignment vertical="center"/>
    </xf>
    <xf numFmtId="179" fontId="0" fillId="0" borderId="5" xfId="0" applyNumberFormat="1" applyBorder="1">
      <alignment vertical="center"/>
    </xf>
    <xf numFmtId="179" fontId="0" fillId="0" borderId="6" xfId="0" applyNumberFormat="1" applyBorder="1">
      <alignment vertical="center"/>
    </xf>
    <xf numFmtId="177" fontId="5" fillId="0" borderId="3" xfId="42" applyNumberFormat="1" applyFont="1" applyFill="1" applyBorder="1" applyAlignment="1">
      <alignment horizontal="left" vertical="center" wrapText="1"/>
    </xf>
    <xf numFmtId="0" fontId="36" fillId="0" borderId="0" xfId="0" applyFont="1" applyAlignment="1">
      <alignment vertical="top" wrapText="1"/>
    </xf>
    <xf numFmtId="177" fontId="0" fillId="33" borderId="18" xfId="0" applyNumberFormat="1" applyFill="1" applyBorder="1" applyAlignment="1">
      <alignment horizontal="center" vertical="center" wrapText="1"/>
    </xf>
    <xf numFmtId="0" fontId="0" fillId="0" borderId="6" xfId="0" applyBorder="1" applyAlignment="1">
      <alignment horizontal="center" vertical="center"/>
    </xf>
    <xf numFmtId="0" fontId="0" fillId="0" borderId="6" xfId="0" applyBorder="1">
      <alignment vertical="center"/>
    </xf>
    <xf numFmtId="182" fontId="0" fillId="0" borderId="6" xfId="0" applyNumberFormat="1" applyBorder="1">
      <alignment vertical="center"/>
    </xf>
    <xf numFmtId="177" fontId="0" fillId="0" borderId="3" xfId="0" applyNumberFormat="1" applyFont="1" applyBorder="1" applyAlignment="1">
      <alignment horizontal="center" vertical="center"/>
    </xf>
    <xf numFmtId="181" fontId="0" fillId="0" borderId="9" xfId="0" applyNumberFormat="1" applyBorder="1">
      <alignment vertical="center"/>
    </xf>
    <xf numFmtId="181" fontId="0" fillId="0" borderId="10" xfId="0" applyNumberFormat="1" applyBorder="1">
      <alignment vertical="center"/>
    </xf>
    <xf numFmtId="181" fontId="0" fillId="0" borderId="12" xfId="0" applyNumberFormat="1" applyBorder="1">
      <alignment vertical="center"/>
    </xf>
    <xf numFmtId="181" fontId="0" fillId="0" borderId="7" xfId="0" applyNumberFormat="1" applyBorder="1">
      <alignment vertical="center"/>
    </xf>
    <xf numFmtId="177" fontId="0" fillId="0" borderId="15" xfId="0" applyNumberFormat="1" applyFill="1" applyBorder="1">
      <alignment vertical="center"/>
    </xf>
    <xf numFmtId="177" fontId="0" fillId="33" borderId="2" xfId="0" applyNumberFormat="1" applyFill="1" applyBorder="1" applyAlignment="1">
      <alignment vertical="center" wrapText="1"/>
    </xf>
    <xf numFmtId="177" fontId="0" fillId="33" borderId="3" xfId="0" applyNumberFormat="1" applyFill="1" applyBorder="1" applyAlignment="1">
      <alignment vertical="center" wrapText="1"/>
    </xf>
    <xf numFmtId="177" fontId="46" fillId="0" borderId="0" xfId="43" applyNumberFormat="1" applyFont="1" applyAlignment="1">
      <alignment vertical="center"/>
    </xf>
    <xf numFmtId="177" fontId="47" fillId="0" borderId="0" xfId="43" applyNumberFormat="1" applyFont="1" applyBorder="1" applyAlignment="1">
      <alignment vertical="center"/>
    </xf>
    <xf numFmtId="177" fontId="48" fillId="0" borderId="0" xfId="0" applyNumberFormat="1" applyFont="1">
      <alignment vertical="center"/>
    </xf>
    <xf numFmtId="177" fontId="0" fillId="0" borderId="14" xfId="0" applyNumberFormat="1" applyFont="1" applyBorder="1" applyAlignment="1">
      <alignment horizontal="center" vertical="center"/>
    </xf>
    <xf numFmtId="177" fontId="0" fillId="0" borderId="2" xfId="0" applyNumberFormat="1" applyFont="1" applyBorder="1">
      <alignment vertical="center"/>
    </xf>
    <xf numFmtId="177" fontId="0" fillId="0" borderId="3" xfId="0" applyNumberFormat="1" applyFont="1" applyBorder="1">
      <alignment vertical="center"/>
    </xf>
    <xf numFmtId="177" fontId="0" fillId="0" borderId="16" xfId="0" applyNumberFormat="1" applyFont="1" applyBorder="1">
      <alignment vertical="center"/>
    </xf>
    <xf numFmtId="177" fontId="0" fillId="0" borderId="18" xfId="0" applyNumberFormat="1" applyFont="1" applyBorder="1">
      <alignment vertical="center"/>
    </xf>
    <xf numFmtId="183" fontId="0" fillId="33" borderId="6" xfId="46" applyNumberFormat="1" applyFont="1" applyFill="1" applyBorder="1">
      <alignment vertical="center"/>
    </xf>
    <xf numFmtId="179" fontId="0" fillId="33" borderId="16" xfId="0" applyNumberFormat="1" applyFont="1" applyFill="1" applyBorder="1">
      <alignment vertical="center"/>
    </xf>
    <xf numFmtId="181" fontId="0" fillId="33" borderId="18" xfId="0" applyNumberFormat="1" applyFont="1" applyFill="1" applyBorder="1">
      <alignment vertical="center"/>
    </xf>
    <xf numFmtId="179" fontId="0" fillId="33" borderId="9" xfId="0" applyNumberFormat="1" applyFont="1" applyFill="1" applyBorder="1">
      <alignment vertical="center"/>
    </xf>
    <xf numFmtId="179" fontId="0" fillId="33" borderId="2" xfId="0" applyNumberFormat="1" applyFont="1" applyFill="1" applyBorder="1">
      <alignment vertical="center"/>
    </xf>
    <xf numFmtId="179" fontId="0" fillId="33" borderId="4" xfId="0" applyNumberFormat="1" applyFont="1" applyFill="1" applyBorder="1">
      <alignment vertical="center"/>
    </xf>
    <xf numFmtId="179" fontId="0" fillId="33" borderId="5" xfId="0" applyNumberFormat="1" applyFont="1" applyFill="1" applyBorder="1">
      <alignment vertical="center"/>
    </xf>
    <xf numFmtId="179" fontId="0" fillId="33" borderId="7" xfId="0" applyNumberFormat="1" applyFont="1" applyFill="1" applyBorder="1">
      <alignment vertical="center"/>
    </xf>
    <xf numFmtId="181" fontId="0" fillId="33" borderId="6" xfId="0" applyNumberFormat="1" applyFont="1" applyFill="1" applyBorder="1">
      <alignment vertical="center"/>
    </xf>
    <xf numFmtId="179" fontId="0" fillId="33" borderId="18" xfId="0" applyNumberFormat="1" applyFont="1" applyFill="1" applyBorder="1">
      <alignment vertical="center"/>
    </xf>
    <xf numFmtId="179" fontId="0" fillId="33" borderId="6" xfId="0" applyNumberFormat="1" applyFont="1" applyFill="1" applyBorder="1">
      <alignment vertical="center"/>
    </xf>
    <xf numFmtId="181" fontId="0" fillId="34" borderId="18" xfId="0" applyNumberFormat="1" applyFont="1" applyFill="1" applyBorder="1">
      <alignment vertical="center"/>
    </xf>
    <xf numFmtId="181" fontId="0" fillId="34" borderId="2" xfId="0" applyNumberFormat="1" applyFont="1" applyFill="1" applyBorder="1">
      <alignment vertical="center"/>
    </xf>
    <xf numFmtId="181" fontId="0" fillId="34" borderId="4" xfId="0" applyNumberFormat="1" applyFont="1" applyFill="1" applyBorder="1">
      <alignment vertical="center"/>
    </xf>
    <xf numFmtId="181" fontId="0" fillId="34" borderId="5" xfId="0" applyNumberFormat="1" applyFont="1" applyFill="1" applyBorder="1">
      <alignment vertical="center"/>
    </xf>
    <xf numFmtId="181" fontId="0" fillId="34" borderId="6" xfId="0" applyNumberFormat="1" applyFont="1" applyFill="1" applyBorder="1">
      <alignment vertical="center"/>
    </xf>
    <xf numFmtId="179" fontId="0" fillId="33" borderId="6" xfId="0" applyNumberFormat="1" applyFill="1" applyBorder="1">
      <alignment vertical="center"/>
    </xf>
    <xf numFmtId="182" fontId="0" fillId="34" borderId="18" xfId="0" applyNumberFormat="1" applyFill="1" applyBorder="1" applyProtection="1">
      <alignment vertical="center"/>
      <protection locked="0"/>
    </xf>
    <xf numFmtId="182" fontId="0" fillId="34" borderId="2" xfId="0" applyNumberFormat="1" applyFill="1" applyBorder="1" applyProtection="1">
      <alignment vertical="center"/>
      <protection locked="0"/>
    </xf>
    <xf numFmtId="182" fontId="0" fillId="34" borderId="4" xfId="0" applyNumberFormat="1" applyFill="1" applyBorder="1" applyProtection="1">
      <alignment vertical="center"/>
      <protection locked="0"/>
    </xf>
    <xf numFmtId="182" fontId="0" fillId="34" borderId="5" xfId="0" applyNumberFormat="1" applyFill="1" applyBorder="1" applyProtection="1">
      <alignment vertical="center"/>
      <protection locked="0"/>
    </xf>
    <xf numFmtId="182" fontId="0" fillId="34" borderId="45" xfId="0" applyNumberFormat="1" applyFill="1" applyBorder="1" applyProtection="1">
      <alignment vertical="center"/>
      <protection locked="0"/>
    </xf>
    <xf numFmtId="179" fontId="0" fillId="0" borderId="9" xfId="0" applyNumberFormat="1" applyBorder="1">
      <alignment vertical="center"/>
    </xf>
    <xf numFmtId="179" fontId="0" fillId="0" borderId="10" xfId="0" applyNumberFormat="1" applyBorder="1">
      <alignment vertical="center"/>
    </xf>
    <xf numFmtId="179" fontId="0" fillId="0" borderId="12" xfId="0" applyNumberFormat="1" applyBorder="1">
      <alignment vertical="center"/>
    </xf>
    <xf numFmtId="179" fontId="0" fillId="0" borderId="7" xfId="0" applyNumberFormat="1" applyBorder="1">
      <alignment vertical="center"/>
    </xf>
    <xf numFmtId="49" fontId="29" fillId="0" borderId="0" xfId="0" applyNumberFormat="1" applyFont="1" applyAlignment="1">
      <alignment horizontal="center" vertical="top"/>
    </xf>
    <xf numFmtId="0" fontId="0" fillId="34" borderId="18" xfId="0" applyFont="1" applyFill="1" applyBorder="1" applyProtection="1">
      <alignment vertical="center"/>
      <protection locked="0"/>
    </xf>
    <xf numFmtId="0" fontId="0" fillId="34" borderId="2" xfId="0" applyFont="1" applyFill="1" applyBorder="1" applyProtection="1">
      <alignment vertical="center"/>
      <protection locked="0"/>
    </xf>
    <xf numFmtId="0" fontId="0" fillId="34" borderId="4" xfId="0" applyFont="1" applyFill="1" applyBorder="1" applyProtection="1">
      <alignment vertical="center"/>
      <protection locked="0"/>
    </xf>
    <xf numFmtId="0" fontId="0" fillId="34" borderId="5" xfId="0" applyFont="1" applyFill="1" applyBorder="1" applyProtection="1">
      <alignment vertical="center"/>
      <protection locked="0"/>
    </xf>
    <xf numFmtId="0" fontId="0" fillId="34" borderId="3" xfId="0" applyFont="1" applyFill="1" applyBorder="1" applyProtection="1">
      <alignment vertical="center"/>
      <protection locked="0"/>
    </xf>
    <xf numFmtId="177" fontId="0" fillId="0" borderId="6" xfId="0" applyNumberFormat="1" applyFont="1" applyBorder="1" applyAlignment="1" applyProtection="1">
      <alignment horizontal="center" vertical="center"/>
      <protection locked="0"/>
    </xf>
    <xf numFmtId="0" fontId="0" fillId="0" borderId="16" xfId="0" applyBorder="1">
      <alignment vertical="center"/>
    </xf>
    <xf numFmtId="0" fontId="0" fillId="0" borderId="20" xfId="0" applyBorder="1">
      <alignment vertical="center"/>
    </xf>
    <xf numFmtId="0" fontId="0" fillId="0" borderId="17" xfId="0" applyBorder="1">
      <alignment vertical="center"/>
    </xf>
    <xf numFmtId="0" fontId="0" fillId="0" borderId="9" xfId="0" applyBorder="1">
      <alignment vertical="center"/>
    </xf>
    <xf numFmtId="0" fontId="38" fillId="0" borderId="0" xfId="0" applyFont="1" applyBorder="1">
      <alignment vertical="center"/>
    </xf>
    <xf numFmtId="0" fontId="0" fillId="0" borderId="1" xfId="0" applyBorder="1">
      <alignment vertical="center"/>
    </xf>
    <xf numFmtId="0" fontId="0" fillId="0" borderId="14" xfId="0" applyBorder="1">
      <alignment vertical="center"/>
    </xf>
    <xf numFmtId="0" fontId="0" fillId="0" borderId="15" xfId="0" applyBorder="1">
      <alignment vertical="center"/>
    </xf>
    <xf numFmtId="0" fontId="0" fillId="0" borderId="19" xfId="0" applyBorder="1">
      <alignment vertical="center"/>
    </xf>
    <xf numFmtId="181" fontId="0" fillId="33" borderId="2" xfId="0" applyNumberFormat="1" applyFont="1" applyFill="1" applyBorder="1">
      <alignment vertical="center"/>
    </xf>
    <xf numFmtId="181" fontId="0" fillId="33" borderId="4" xfId="0" applyNumberFormat="1" applyFont="1" applyFill="1" applyBorder="1">
      <alignment vertical="center"/>
    </xf>
    <xf numFmtId="181" fontId="0" fillId="33" borderId="5" xfId="0" applyNumberFormat="1" applyFont="1" applyFill="1" applyBorder="1">
      <alignment vertical="center"/>
    </xf>
    <xf numFmtId="181" fontId="0" fillId="33" borderId="45" xfId="0" applyNumberFormat="1" applyFont="1" applyFill="1" applyBorder="1">
      <alignment vertical="center"/>
    </xf>
    <xf numFmtId="0" fontId="36" fillId="0" borderId="0" xfId="0" applyFont="1" applyAlignment="1">
      <alignment horizontal="left" vertical="top" wrapText="1"/>
    </xf>
    <xf numFmtId="0" fontId="36" fillId="0" borderId="0" xfId="0" applyFont="1" applyAlignment="1">
      <alignment horizontal="left" vertical="center" wrapText="1"/>
    </xf>
    <xf numFmtId="0" fontId="36" fillId="0" borderId="0" xfId="0" applyFont="1" applyAlignment="1">
      <alignment vertical="top" wrapText="1"/>
    </xf>
    <xf numFmtId="0" fontId="43" fillId="0" borderId="0" xfId="0" applyFont="1" applyAlignment="1">
      <alignment horizontal="left" vertical="top" wrapText="1"/>
    </xf>
    <xf numFmtId="0" fontId="40" fillId="0" borderId="0" xfId="0" applyFont="1" applyAlignment="1">
      <alignment horizontal="left" vertical="top" wrapText="1"/>
    </xf>
    <xf numFmtId="0" fontId="42" fillId="0" borderId="0" xfId="0" applyFont="1" applyAlignment="1">
      <alignment horizontal="left" vertical="center"/>
    </xf>
    <xf numFmtId="0" fontId="0" fillId="0" borderId="16" xfId="0" applyBorder="1" applyAlignment="1">
      <alignment horizontal="left" vertical="center"/>
    </xf>
    <xf numFmtId="0" fontId="0" fillId="0" borderId="20" xfId="0" applyBorder="1" applyAlignment="1">
      <alignment horizontal="left" vertical="center"/>
    </xf>
    <xf numFmtId="0" fontId="0" fillId="0" borderId="17" xfId="0" applyBorder="1" applyAlignment="1">
      <alignment horizontal="left" vertical="center"/>
    </xf>
    <xf numFmtId="0" fontId="0" fillId="0" borderId="14" xfId="0" applyBorder="1" applyAlignment="1">
      <alignment horizontal="left" vertical="center"/>
    </xf>
    <xf numFmtId="0" fontId="0" fillId="0" borderId="15" xfId="0" applyBorder="1" applyAlignment="1">
      <alignment horizontal="left" vertical="center"/>
    </xf>
    <xf numFmtId="0" fontId="0" fillId="0" borderId="19" xfId="0" applyBorder="1" applyAlignment="1">
      <alignment horizontal="left" vertical="center"/>
    </xf>
    <xf numFmtId="0" fontId="0" fillId="0" borderId="16" xfId="0" applyBorder="1" applyAlignment="1">
      <alignment horizontal="center" vertical="center"/>
    </xf>
    <xf numFmtId="0" fontId="0" fillId="0" borderId="20" xfId="0" applyBorder="1" applyAlignment="1">
      <alignment horizontal="center" vertical="center"/>
    </xf>
    <xf numFmtId="0" fontId="0" fillId="0" borderId="17" xfId="0" applyBorder="1" applyAlignment="1">
      <alignment horizontal="center" vertical="center"/>
    </xf>
    <xf numFmtId="0" fontId="0" fillId="0" borderId="7" xfId="0" applyBorder="1" applyAlignment="1">
      <alignment horizontal="center" vertical="center"/>
    </xf>
    <xf numFmtId="0" fontId="0" fillId="0" borderId="22" xfId="0" applyBorder="1" applyAlignment="1">
      <alignment horizontal="center" vertical="center"/>
    </xf>
    <xf numFmtId="0" fontId="45" fillId="0" borderId="7" xfId="0" applyFont="1" applyBorder="1" applyAlignment="1">
      <alignment horizontal="center" vertical="center"/>
    </xf>
    <xf numFmtId="0" fontId="45" fillId="0" borderId="22" xfId="0" applyFont="1" applyBorder="1" applyAlignment="1">
      <alignment horizontal="center" vertical="center"/>
    </xf>
    <xf numFmtId="0" fontId="0" fillId="34" borderId="7" xfId="0" applyFill="1" applyBorder="1" applyAlignment="1" applyProtection="1">
      <alignment horizontal="left" vertical="center" wrapText="1"/>
      <protection locked="0"/>
    </xf>
    <xf numFmtId="0" fontId="0" fillId="34" borderId="8" xfId="0" applyFill="1" applyBorder="1" applyAlignment="1" applyProtection="1">
      <alignment horizontal="left" vertical="center" wrapText="1"/>
      <protection locked="0"/>
    </xf>
    <xf numFmtId="0" fontId="0" fillId="34" borderId="22" xfId="0" applyFill="1" applyBorder="1" applyAlignment="1" applyProtection="1">
      <alignment horizontal="left" vertical="center" wrapText="1"/>
      <protection locked="0"/>
    </xf>
    <xf numFmtId="177" fontId="29" fillId="0" borderId="0" xfId="0" applyNumberFormat="1" applyFont="1" applyAlignment="1">
      <alignment horizontal="left" vertical="top" wrapText="1"/>
    </xf>
    <xf numFmtId="177" fontId="28" fillId="0" borderId="15" xfId="43" applyNumberFormat="1" applyFont="1" applyBorder="1" applyAlignment="1">
      <alignment horizontal="left" vertical="center" wrapText="1"/>
    </xf>
    <xf numFmtId="177" fontId="0" fillId="33" borderId="7" xfId="0" applyNumberFormat="1" applyFill="1" applyBorder="1" applyAlignment="1">
      <alignment horizontal="center" vertical="center" wrapText="1"/>
    </xf>
    <xf numFmtId="177" fontId="0" fillId="33" borderId="22" xfId="0" applyNumberFormat="1" applyFill="1" applyBorder="1" applyAlignment="1">
      <alignment horizontal="center" vertical="center" wrapText="1"/>
    </xf>
    <xf numFmtId="177" fontId="29" fillId="0" borderId="0" xfId="0" applyNumberFormat="1" applyFont="1" applyAlignment="1">
      <alignment horizontal="left" vertical="top"/>
    </xf>
    <xf numFmtId="177" fontId="29" fillId="0" borderId="0" xfId="0" applyNumberFormat="1" applyFont="1" applyAlignment="1">
      <alignment vertical="top" wrapText="1"/>
    </xf>
    <xf numFmtId="177" fontId="0" fillId="34" borderId="16" xfId="0" applyNumberFormat="1" applyFill="1" applyBorder="1" applyAlignment="1">
      <alignment horizontal="center" vertical="center" wrapText="1"/>
    </xf>
    <xf numFmtId="177" fontId="0" fillId="34" borderId="17" xfId="0" applyNumberFormat="1" applyFill="1" applyBorder="1" applyAlignment="1">
      <alignment horizontal="center" vertical="center" wrapText="1"/>
    </xf>
    <xf numFmtId="177" fontId="0" fillId="34" borderId="9" xfId="0" applyNumberFormat="1" applyFill="1" applyBorder="1" applyAlignment="1">
      <alignment horizontal="center" vertical="center" wrapText="1"/>
    </xf>
    <xf numFmtId="177" fontId="0" fillId="34" borderId="1" xfId="0" applyNumberFormat="1" applyFill="1" applyBorder="1" applyAlignment="1">
      <alignment horizontal="center" vertical="center" wrapText="1"/>
    </xf>
    <xf numFmtId="177" fontId="0" fillId="34" borderId="16" xfId="0" applyNumberFormat="1" applyFill="1" applyBorder="1" applyAlignment="1">
      <alignment horizontal="center" vertical="center"/>
    </xf>
    <xf numFmtId="177" fontId="0" fillId="34" borderId="14" xfId="0" applyNumberFormat="1" applyFill="1" applyBorder="1" applyAlignment="1">
      <alignment horizontal="center" vertical="center"/>
    </xf>
    <xf numFmtId="177" fontId="0" fillId="34" borderId="18" xfId="0" applyNumberFormat="1" applyFill="1" applyBorder="1" applyAlignment="1">
      <alignment horizontal="center" vertical="center"/>
    </xf>
    <xf numFmtId="177" fontId="0" fillId="34" borderId="3" xfId="0" applyNumberFormat="1" applyFill="1" applyBorder="1" applyAlignment="1">
      <alignment horizontal="center" vertical="center"/>
    </xf>
    <xf numFmtId="177" fontId="0" fillId="33" borderId="16" xfId="0" applyNumberFormat="1" applyFill="1" applyBorder="1" applyAlignment="1">
      <alignment horizontal="center" vertical="center" wrapText="1"/>
    </xf>
    <xf numFmtId="177" fontId="0" fillId="33" borderId="20" xfId="0" applyNumberFormat="1" applyFill="1" applyBorder="1" applyAlignment="1">
      <alignment horizontal="center" vertical="center" wrapText="1"/>
    </xf>
    <xf numFmtId="177" fontId="0" fillId="33" borderId="17" xfId="0" applyNumberFormat="1" applyFill="1" applyBorder="1" applyAlignment="1">
      <alignment horizontal="center" vertical="center" wrapText="1"/>
    </xf>
    <xf numFmtId="177" fontId="0" fillId="33" borderId="9" xfId="0" applyNumberFormat="1" applyFill="1" applyBorder="1" applyAlignment="1">
      <alignment horizontal="center" vertical="center" wrapText="1"/>
    </xf>
    <xf numFmtId="177" fontId="0" fillId="33" borderId="0" xfId="0" applyNumberFormat="1" applyFill="1" applyBorder="1" applyAlignment="1">
      <alignment horizontal="center" vertical="center" wrapText="1"/>
    </xf>
    <xf numFmtId="177" fontId="0" fillId="33" borderId="1" xfId="0" applyNumberFormat="1" applyFill="1" applyBorder="1" applyAlignment="1">
      <alignment horizontal="center" vertical="center" wrapText="1"/>
    </xf>
    <xf numFmtId="177" fontId="0" fillId="33" borderId="18" xfId="0" applyNumberFormat="1" applyFill="1" applyBorder="1" applyAlignment="1">
      <alignment horizontal="center" vertical="center" wrapText="1"/>
    </xf>
    <xf numFmtId="177" fontId="0" fillId="33" borderId="2" xfId="0" applyNumberFormat="1" applyFill="1" applyBorder="1" applyAlignment="1">
      <alignment horizontal="center" vertical="center" wrapText="1"/>
    </xf>
    <xf numFmtId="177" fontId="0" fillId="33" borderId="3" xfId="0" applyNumberFormat="1" applyFill="1" applyBorder="1" applyAlignment="1">
      <alignment horizontal="center"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0" fillId="0" borderId="22" xfId="0" applyBorder="1" applyAlignment="1">
      <alignment horizontal="left" vertical="center" wrapText="1"/>
    </xf>
    <xf numFmtId="177" fontId="30" fillId="0" borderId="16" xfId="0" applyNumberFormat="1" applyFont="1" applyBorder="1" applyAlignment="1">
      <alignment horizontal="center" vertical="center"/>
    </xf>
    <xf numFmtId="177" fontId="30" fillId="0" borderId="17" xfId="0" applyNumberFormat="1" applyFont="1" applyBorder="1" applyAlignment="1">
      <alignment horizontal="center" vertical="center"/>
    </xf>
    <xf numFmtId="177" fontId="30" fillId="0" borderId="14" xfId="0" applyNumberFormat="1" applyFont="1" applyBorder="1" applyAlignment="1">
      <alignment horizontal="center" vertical="center"/>
    </xf>
    <xf numFmtId="177" fontId="30" fillId="0" borderId="19" xfId="0" applyNumberFormat="1" applyFont="1" applyBorder="1" applyAlignment="1">
      <alignment horizontal="center" vertical="center"/>
    </xf>
    <xf numFmtId="177" fontId="5" fillId="0" borderId="18" xfId="42" applyNumberFormat="1" applyFont="1" applyFill="1" applyBorder="1" applyAlignment="1">
      <alignment horizontal="center" vertical="center" wrapText="1"/>
    </xf>
    <xf numFmtId="177" fontId="5" fillId="0" borderId="2" xfId="42" applyNumberFormat="1" applyFont="1" applyFill="1" applyBorder="1" applyAlignment="1">
      <alignment horizontal="center" vertical="center" wrapText="1"/>
    </xf>
    <xf numFmtId="177" fontId="0" fillId="0" borderId="9" xfId="0" applyNumberFormat="1" applyFont="1" applyBorder="1" applyAlignment="1">
      <alignment horizontal="center" vertical="center"/>
    </xf>
    <xf numFmtId="177" fontId="0" fillId="0" borderId="1" xfId="0" applyNumberFormat="1" applyFont="1" applyBorder="1" applyAlignment="1">
      <alignment horizontal="center" vertical="center"/>
    </xf>
    <xf numFmtId="177" fontId="0" fillId="0" borderId="6" xfId="0" applyNumberFormat="1" applyFont="1" applyBorder="1" applyAlignment="1">
      <alignment horizontal="center" vertical="center" wrapText="1"/>
    </xf>
    <xf numFmtId="177" fontId="0" fillId="0" borderId="18" xfId="0" applyNumberFormat="1" applyFont="1" applyBorder="1" applyAlignment="1">
      <alignment horizontal="center" vertical="center" wrapText="1"/>
    </xf>
    <xf numFmtId="177" fontId="0" fillId="0" borderId="16" xfId="0" applyNumberFormat="1" applyFont="1" applyBorder="1" applyAlignment="1">
      <alignment horizontal="center" vertical="center"/>
    </xf>
  </cellXfs>
  <cellStyles count="4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46"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cellStyle name="標準 3" xfId="45"/>
    <cellStyle name="標準_H12大学立地分析54_暫定版" xfId="42"/>
    <cellStyle name="標準_分析ファイル案1" xfId="43"/>
    <cellStyle name="良い" xfId="44" builtinId="26" customBuiltin="1"/>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Light16">
    <tableStyle name="MySqlDefault" pivot="0" table="0" count="2">
      <tableStyleElement type="wholeTable" dxfId="1"/>
      <tableStyleElement type="headerRow" dxfId="0"/>
    </tableStyle>
  </tableStyles>
  <colors>
    <mruColors>
      <color rgb="FFFFFF99"/>
      <color rgb="FF69E2FF"/>
      <color rgb="FF2DD7FF"/>
      <color rgb="FF99FF99"/>
      <color rgb="FF00CCFF"/>
      <color rgb="FF00CCCD"/>
      <color rgb="FFCCFFCC"/>
      <color rgb="FF66CC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313213703099511"/>
          <c:y val="6.4948453608247428E-2"/>
          <c:w val="0.76345840130505704"/>
          <c:h val="0.89725085910652924"/>
        </c:manualLayout>
      </c:layout>
      <c:barChart>
        <c:barDir val="bar"/>
        <c:grouping val="stacked"/>
        <c:varyColors val="0"/>
        <c:ser>
          <c:idx val="0"/>
          <c:order val="0"/>
          <c:tx>
            <c:v>県産品</c:v>
          </c:tx>
          <c:spPr>
            <a:solidFill>
              <a:schemeClr val="accent2"/>
            </a:solidFill>
          </c:spPr>
          <c:invertIfNegative val="0"/>
          <c:cat>
            <c:strRef>
              <c:f>①結果!$D$15:$D$50</c:f>
              <c:strCache>
                <c:ptCount val="36"/>
                <c:pt idx="0">
                  <c:v>農業</c:v>
                </c:pt>
                <c:pt idx="1">
                  <c:v>林業</c:v>
                </c:pt>
                <c:pt idx="2">
                  <c:v>漁業</c:v>
                </c:pt>
                <c:pt idx="3">
                  <c:v>鉱業</c:v>
                </c:pt>
                <c:pt idx="4">
                  <c:v>飲食料品</c:v>
                </c:pt>
                <c:pt idx="5">
                  <c:v>繊維製品</c:v>
                </c:pt>
                <c:pt idx="6">
                  <c:v>パルプ・紙・木製品</c:v>
                </c:pt>
                <c:pt idx="7">
                  <c:v>化学製品</c:v>
                </c:pt>
                <c:pt idx="8">
                  <c:v>石油・石炭製品</c:v>
                </c:pt>
                <c:pt idx="9">
                  <c:v>窯業・土石製品</c:v>
                </c:pt>
                <c:pt idx="10">
                  <c:v>鉄鋼</c:v>
                </c:pt>
                <c:pt idx="11">
                  <c:v>非鉄金属</c:v>
                </c:pt>
                <c:pt idx="12">
                  <c:v>金属製品</c:v>
                </c:pt>
                <c:pt idx="13">
                  <c:v>一般機械</c:v>
                </c:pt>
                <c:pt idx="14">
                  <c:v>電子部品</c:v>
                </c:pt>
                <c:pt idx="15">
                  <c:v>電気機械</c:v>
                </c:pt>
                <c:pt idx="16">
                  <c:v>情報･通信機器</c:v>
                </c:pt>
                <c:pt idx="17">
                  <c:v>輸送機械</c:v>
                </c:pt>
                <c:pt idx="18">
                  <c:v>その他の製造工業製品</c:v>
                </c:pt>
                <c:pt idx="19">
                  <c:v>建設</c:v>
                </c:pt>
                <c:pt idx="20">
                  <c:v>電力・ガス・熱供給</c:v>
                </c:pt>
                <c:pt idx="21">
                  <c:v>水道</c:v>
                </c:pt>
                <c:pt idx="22">
                  <c:v>廃棄物処理</c:v>
                </c:pt>
                <c:pt idx="23">
                  <c:v>商業</c:v>
                </c:pt>
                <c:pt idx="24">
                  <c:v>金融・保険</c:v>
                </c:pt>
                <c:pt idx="25">
                  <c:v>不動産</c:v>
                </c:pt>
                <c:pt idx="26">
                  <c:v>運輸・郵便</c:v>
                </c:pt>
                <c:pt idx="27">
                  <c:v>情報通信</c:v>
                </c:pt>
                <c:pt idx="28">
                  <c:v>公務</c:v>
                </c:pt>
                <c:pt idx="29">
                  <c:v>教育・研究</c:v>
                </c:pt>
                <c:pt idx="30">
                  <c:v>医療・福祉</c:v>
                </c:pt>
                <c:pt idx="31">
                  <c:v>その他の非営利団体サービス</c:v>
                </c:pt>
                <c:pt idx="32">
                  <c:v>対事業所サービス</c:v>
                </c:pt>
                <c:pt idx="33">
                  <c:v>対個人サービス</c:v>
                </c:pt>
                <c:pt idx="34">
                  <c:v>事務用品</c:v>
                </c:pt>
                <c:pt idx="35">
                  <c:v>分類不明</c:v>
                </c:pt>
              </c:strCache>
            </c:strRef>
          </c:cat>
          <c:val>
            <c:numRef>
              <c:f>計算!$D$7:$D$42</c:f>
              <c:numCache>
                <c:formatCode>#,##0.00_ </c:formatCode>
                <c:ptCount val="3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numCache>
            </c:numRef>
          </c:val>
        </c:ser>
        <c:ser>
          <c:idx val="1"/>
          <c:order val="1"/>
          <c:tx>
            <c:v>移輸入品</c:v>
          </c:tx>
          <c:spPr>
            <a:solidFill>
              <a:schemeClr val="tx2"/>
            </a:solidFill>
          </c:spPr>
          <c:invertIfNegative val="0"/>
          <c:val>
            <c:numRef>
              <c:f>計算!$H$7:$H$42</c:f>
              <c:numCache>
                <c:formatCode>#,##0.00_ </c:formatCode>
                <c:ptCount val="3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numCache>
            </c:numRef>
          </c:val>
        </c:ser>
        <c:ser>
          <c:idx val="2"/>
          <c:order val="2"/>
          <c:tx>
            <c:v>価格変化率</c:v>
          </c:tx>
          <c:spPr>
            <a:noFill/>
          </c:spPr>
          <c:invertIfNegative val="0"/>
          <c:dLbls>
            <c:dLblPos val="inBase"/>
            <c:showLegendKey val="0"/>
            <c:showVal val="1"/>
            <c:showCatName val="0"/>
            <c:showSerName val="0"/>
            <c:showPercent val="0"/>
            <c:showBubbleSize val="0"/>
            <c:showLeaderLines val="0"/>
          </c:dLbls>
          <c:val>
            <c:numRef>
              <c:f>①結果!$I$15:$I$50</c:f>
              <c:numCache>
                <c:formatCode>#,##0.00_ </c:formatCode>
                <c:ptCount val="3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numCache>
            </c:numRef>
          </c:val>
        </c:ser>
        <c:dLbls>
          <c:showLegendKey val="0"/>
          <c:showVal val="0"/>
          <c:showCatName val="0"/>
          <c:showSerName val="0"/>
          <c:showPercent val="0"/>
          <c:showBubbleSize val="0"/>
        </c:dLbls>
        <c:gapWidth val="150"/>
        <c:overlap val="100"/>
        <c:axId val="415406720"/>
        <c:axId val="415441280"/>
      </c:barChart>
      <c:catAx>
        <c:axId val="415406720"/>
        <c:scaling>
          <c:orientation val="maxMin"/>
        </c:scaling>
        <c:delete val="0"/>
        <c:axPos val="l"/>
        <c:numFmt formatCode="General" sourceLinked="1"/>
        <c:majorTickMark val="out"/>
        <c:minorTickMark val="none"/>
        <c:tickLblPos val="nextTo"/>
        <c:spPr>
          <a:ln>
            <a:solidFill>
              <a:schemeClr val="tx1"/>
            </a:solidFill>
          </a:ln>
        </c:spPr>
        <c:crossAx val="415441280"/>
        <c:crosses val="autoZero"/>
        <c:auto val="1"/>
        <c:lblAlgn val="ctr"/>
        <c:lblOffset val="100"/>
        <c:noMultiLvlLbl val="0"/>
      </c:catAx>
      <c:valAx>
        <c:axId val="415441280"/>
        <c:scaling>
          <c:orientation val="minMax"/>
        </c:scaling>
        <c:delete val="0"/>
        <c:axPos val="t"/>
        <c:numFmt formatCode="#,##0.00_ " sourceLinked="1"/>
        <c:majorTickMark val="out"/>
        <c:minorTickMark val="none"/>
        <c:tickLblPos val="nextTo"/>
        <c:spPr>
          <a:ln>
            <a:solidFill>
              <a:schemeClr val="tx1"/>
            </a:solidFill>
          </a:ln>
        </c:spPr>
        <c:crossAx val="415406720"/>
        <c:crosses val="autoZero"/>
        <c:crossBetween val="between"/>
      </c:valAx>
    </c:plotArea>
    <c:legend>
      <c:legendPos val="b"/>
      <c:legendEntry>
        <c:idx val="2"/>
        <c:delete val="1"/>
      </c:legendEntry>
      <c:layout>
        <c:manualLayout>
          <c:xMode val="edge"/>
          <c:yMode val="edge"/>
          <c:x val="0.64533686144044389"/>
          <c:y val="0.96722298280254948"/>
          <c:w val="0.24004949625994956"/>
          <c:h val="2.4610974325725447E-2"/>
        </c:manualLayout>
      </c:layout>
      <c:overlay val="0"/>
      <c:spPr>
        <a:ln>
          <a:noFill/>
        </a:ln>
      </c:spPr>
    </c:legend>
    <c:plotVisOnly val="1"/>
    <c:dispBlanksAs val="gap"/>
    <c:showDLblsOverMax val="0"/>
  </c:chart>
  <c:spPr>
    <a:ln>
      <a:noFill/>
    </a:ln>
  </c:spPr>
  <c:printSettings>
    <c:headerFooter/>
    <c:pageMargins b="0.75000000000000056" l="0.70000000000000051" r="0.70000000000000051" t="0.75000000000000056" header="0.30000000000000027" footer="0.30000000000000027"/>
    <c:pageSetup orientation="portrait"/>
  </c:printSettings>
  <c:userShapes r:id="rId1"/>
</c:chartSpace>
</file>

<file path=xl/ctrlProps/ctrlProp1.xml><?xml version="1.0" encoding="utf-8"?>
<formControlPr xmlns="http://schemas.microsoft.com/office/spreadsheetml/2009/9/main" objectType="Radio" checked="Checked" firstButton="1" fmlaLink="計算!$C$2" lockText="1" noThreeD="1"/>
</file>

<file path=xl/ctrlProps/ctrlProp10.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Radio" lockText="1" noThreeD="1"/>
</file>

<file path=xl/ctrlProps/ctrlProp37.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Radio" lockText="1" noThreeD="1"/>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19050</xdr:colOff>
          <xdr:row>11</xdr:row>
          <xdr:rowOff>9525</xdr:rowOff>
        </xdr:from>
        <xdr:to>
          <xdr:col>5</xdr:col>
          <xdr:colOff>238125</xdr:colOff>
          <xdr:row>11</xdr:row>
          <xdr:rowOff>228600</xdr:rowOff>
        </xdr:to>
        <xdr:sp macro="" textlink="">
          <xdr:nvSpPr>
            <xdr:cNvPr id="20495" name="Option Button 15" hidden="1">
              <a:extLst>
                <a:ext uri="{63B3BB69-23CF-44E3-9099-C40C66FF867C}">
                  <a14:compatExt spid="_x0000_s2049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12</xdr:row>
          <xdr:rowOff>9525</xdr:rowOff>
        </xdr:from>
        <xdr:to>
          <xdr:col>5</xdr:col>
          <xdr:colOff>238125</xdr:colOff>
          <xdr:row>12</xdr:row>
          <xdr:rowOff>228600</xdr:rowOff>
        </xdr:to>
        <xdr:sp macro="" textlink="">
          <xdr:nvSpPr>
            <xdr:cNvPr id="20496" name="Option Button 16" hidden="1">
              <a:extLst>
                <a:ext uri="{63B3BB69-23CF-44E3-9099-C40C66FF867C}">
                  <a14:compatExt spid="_x0000_s2049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13</xdr:row>
          <xdr:rowOff>9525</xdr:rowOff>
        </xdr:from>
        <xdr:to>
          <xdr:col>5</xdr:col>
          <xdr:colOff>238125</xdr:colOff>
          <xdr:row>13</xdr:row>
          <xdr:rowOff>228600</xdr:rowOff>
        </xdr:to>
        <xdr:sp macro="" textlink="">
          <xdr:nvSpPr>
            <xdr:cNvPr id="20497" name="Option Button 17" hidden="1">
              <a:extLst>
                <a:ext uri="{63B3BB69-23CF-44E3-9099-C40C66FF867C}">
                  <a14:compatExt spid="_x0000_s20497"/>
                </a:ext>
              </a:extLst>
            </xdr:cNvPr>
            <xdr:cNvSpPr/>
          </xdr:nvSpPr>
          <xdr:spPr>
            <a:xfrm>
              <a:off x="0" y="0"/>
              <a:ext cx="0" cy="0"/>
            </a:xfrm>
            <a:prstGeom prst="rect">
              <a:avLst/>
            </a:prstGeom>
          </xdr:spPr>
        </xdr:sp>
        <xdr:clientData/>
      </xdr:twoCellAnchor>
    </mc:Choice>
    <mc:Fallback/>
  </mc:AlternateContent>
  <xdr:twoCellAnchor>
    <xdr:from>
      <xdr:col>8</xdr:col>
      <xdr:colOff>466726</xdr:colOff>
      <xdr:row>11</xdr:row>
      <xdr:rowOff>66675</xdr:rowOff>
    </xdr:from>
    <xdr:to>
      <xdr:col>13</xdr:col>
      <xdr:colOff>276226</xdr:colOff>
      <xdr:row>19</xdr:row>
      <xdr:rowOff>47625</xdr:rowOff>
    </xdr:to>
    <xdr:sp macro="" textlink="">
      <xdr:nvSpPr>
        <xdr:cNvPr id="5" name="四角形吹き出し 4"/>
        <xdr:cNvSpPr/>
      </xdr:nvSpPr>
      <xdr:spPr bwMode="auto">
        <a:xfrm>
          <a:off x="4572001" y="2409825"/>
          <a:ext cx="2514600" cy="1962150"/>
        </a:xfrm>
        <a:prstGeom prst="wedgeRectCallout">
          <a:avLst>
            <a:gd name="adj1" fmla="val -60441"/>
            <a:gd name="adj2" fmla="val -23340"/>
          </a:avLst>
        </a:prstGeom>
        <a:solidFill>
          <a:srgbClr val="FFFF66"/>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xdr:spPr>
      <xdr:txBody>
        <a:bodyPr vertOverflow="clip" horzOverflow="clip" wrap="square" lIns="36000" tIns="36000" rIns="36000" bIns="36000" rtlCol="0" anchor="ctr" upright="1"/>
        <a:lstStyle/>
        <a:p>
          <a:pPr algn="l">
            <a:lnSpc>
              <a:spcPct val="120000"/>
            </a:lnSpc>
          </a:pPr>
          <a:r>
            <a:rPr kumimoji="1" lang="ja-JP" altLang="en-US" sz="1200">
              <a:latin typeface="HGｺﾞｼｯｸM" panose="020B0609000000000000" pitchFamily="49" charset="-128"/>
              <a:ea typeface="HGｺﾞｼｯｸM" panose="020B0609000000000000" pitchFamily="49" charset="-128"/>
            </a:rPr>
            <a:t>●県産品については、</a:t>
          </a:r>
          <a:r>
            <a:rPr kumimoji="1" lang="en-US" altLang="ja-JP" sz="1200">
              <a:latin typeface="HGｺﾞｼｯｸM" panose="020B0609000000000000" pitchFamily="49" charset="-128"/>
              <a:ea typeface="HGｺﾞｼｯｸM" panose="020B0609000000000000" pitchFamily="49" charset="-128"/>
            </a:rPr>
            <a:t>1</a:t>
          </a:r>
          <a:r>
            <a:rPr kumimoji="1" lang="ja-JP" altLang="en-US" sz="1200">
              <a:latin typeface="HGｺﾞｼｯｸM" panose="020B0609000000000000" pitchFamily="49" charset="-128"/>
              <a:ea typeface="HGｺﾞｼｯｸM" panose="020B0609000000000000" pitchFamily="49" charset="-128"/>
            </a:rPr>
            <a:t>つの産業部門の価格変化しか分析できませんので、分析したい部門のオプションボタンにチェックを入れてください。</a:t>
          </a:r>
          <a:endParaRPr kumimoji="1" lang="en-US" altLang="ja-JP" sz="1200">
            <a:latin typeface="HGｺﾞｼｯｸM" panose="020B0609000000000000" pitchFamily="49" charset="-128"/>
            <a:ea typeface="HGｺﾞｼｯｸM" panose="020B0609000000000000" pitchFamily="49" charset="-128"/>
          </a:endParaRPr>
        </a:p>
        <a:p>
          <a:pPr algn="l">
            <a:lnSpc>
              <a:spcPct val="120000"/>
            </a:lnSpc>
          </a:pPr>
          <a:r>
            <a:rPr kumimoji="1" lang="ja-JP" altLang="en-US" sz="1200">
              <a:effectLst/>
              <a:latin typeface="HGｺﾞｼｯｸM" panose="020B0609000000000000" pitchFamily="49" charset="-128"/>
              <a:ea typeface="HGｺﾞｼｯｸM" panose="020B0609000000000000" pitchFamily="49" charset="-128"/>
              <a:cs typeface="+mn-cs"/>
            </a:rPr>
            <a:t>●移輸入品は複数の産業部門の価格変化を同時に分析することができます。</a:t>
          </a:r>
          <a:endParaRPr kumimoji="1" lang="en-US" altLang="ja-JP" sz="1200">
            <a:effectLst/>
            <a:latin typeface="HGｺﾞｼｯｸM" panose="020B0609000000000000" pitchFamily="49" charset="-128"/>
            <a:ea typeface="HGｺﾞｼｯｸM" panose="020B0609000000000000" pitchFamily="49" charset="-128"/>
            <a:cs typeface="+mn-cs"/>
          </a:endParaRPr>
        </a:p>
      </xdr:txBody>
    </xdr:sp>
    <xdr:clientData/>
  </xdr:twoCellAnchor>
  <mc:AlternateContent xmlns:mc="http://schemas.openxmlformats.org/markup-compatibility/2006">
    <mc:Choice xmlns:a14="http://schemas.microsoft.com/office/drawing/2010/main" Requires="a14">
      <xdr:twoCellAnchor editAs="oneCell">
        <xdr:from>
          <xdr:col>5</xdr:col>
          <xdr:colOff>19050</xdr:colOff>
          <xdr:row>14</xdr:row>
          <xdr:rowOff>19050</xdr:rowOff>
        </xdr:from>
        <xdr:to>
          <xdr:col>5</xdr:col>
          <xdr:colOff>238125</xdr:colOff>
          <xdr:row>14</xdr:row>
          <xdr:rowOff>238125</xdr:rowOff>
        </xdr:to>
        <xdr:sp macro="" textlink="">
          <xdr:nvSpPr>
            <xdr:cNvPr id="20498" name="Option Button 18" hidden="1">
              <a:extLst>
                <a:ext uri="{63B3BB69-23CF-44E3-9099-C40C66FF867C}">
                  <a14:compatExt spid="_x0000_s2049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15</xdr:row>
          <xdr:rowOff>19050</xdr:rowOff>
        </xdr:from>
        <xdr:to>
          <xdr:col>5</xdr:col>
          <xdr:colOff>238125</xdr:colOff>
          <xdr:row>15</xdr:row>
          <xdr:rowOff>238125</xdr:rowOff>
        </xdr:to>
        <xdr:sp macro="" textlink="">
          <xdr:nvSpPr>
            <xdr:cNvPr id="20499" name="Option Button 19" hidden="1">
              <a:extLst>
                <a:ext uri="{63B3BB69-23CF-44E3-9099-C40C66FF867C}">
                  <a14:compatExt spid="_x0000_s2049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16</xdr:row>
          <xdr:rowOff>28575</xdr:rowOff>
        </xdr:from>
        <xdr:to>
          <xdr:col>5</xdr:col>
          <xdr:colOff>238125</xdr:colOff>
          <xdr:row>17</xdr:row>
          <xdr:rowOff>0</xdr:rowOff>
        </xdr:to>
        <xdr:sp macro="" textlink="">
          <xdr:nvSpPr>
            <xdr:cNvPr id="20500" name="Option Button 20" hidden="1">
              <a:extLst>
                <a:ext uri="{63B3BB69-23CF-44E3-9099-C40C66FF867C}">
                  <a14:compatExt spid="_x0000_s205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17</xdr:row>
          <xdr:rowOff>19050</xdr:rowOff>
        </xdr:from>
        <xdr:to>
          <xdr:col>5</xdr:col>
          <xdr:colOff>238125</xdr:colOff>
          <xdr:row>17</xdr:row>
          <xdr:rowOff>238125</xdr:rowOff>
        </xdr:to>
        <xdr:sp macro="" textlink="">
          <xdr:nvSpPr>
            <xdr:cNvPr id="20501" name="Option Button 21" hidden="1">
              <a:extLst>
                <a:ext uri="{63B3BB69-23CF-44E3-9099-C40C66FF867C}">
                  <a14:compatExt spid="_x0000_s205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18</xdr:row>
          <xdr:rowOff>9525</xdr:rowOff>
        </xdr:from>
        <xdr:to>
          <xdr:col>5</xdr:col>
          <xdr:colOff>238125</xdr:colOff>
          <xdr:row>18</xdr:row>
          <xdr:rowOff>228600</xdr:rowOff>
        </xdr:to>
        <xdr:sp macro="" textlink="">
          <xdr:nvSpPr>
            <xdr:cNvPr id="20502" name="Option Button 22" hidden="1">
              <a:extLst>
                <a:ext uri="{63B3BB69-23CF-44E3-9099-C40C66FF867C}">
                  <a14:compatExt spid="_x0000_s205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19</xdr:row>
          <xdr:rowOff>19050</xdr:rowOff>
        </xdr:from>
        <xdr:to>
          <xdr:col>5</xdr:col>
          <xdr:colOff>238125</xdr:colOff>
          <xdr:row>19</xdr:row>
          <xdr:rowOff>238125</xdr:rowOff>
        </xdr:to>
        <xdr:sp macro="" textlink="">
          <xdr:nvSpPr>
            <xdr:cNvPr id="20503" name="Option Button 23" hidden="1">
              <a:extLst>
                <a:ext uri="{63B3BB69-23CF-44E3-9099-C40C66FF867C}">
                  <a14:compatExt spid="_x0000_s2050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20</xdr:row>
          <xdr:rowOff>19050</xdr:rowOff>
        </xdr:from>
        <xdr:to>
          <xdr:col>5</xdr:col>
          <xdr:colOff>238125</xdr:colOff>
          <xdr:row>20</xdr:row>
          <xdr:rowOff>238125</xdr:rowOff>
        </xdr:to>
        <xdr:sp macro="" textlink="">
          <xdr:nvSpPr>
            <xdr:cNvPr id="20504" name="Option Button 24" hidden="1">
              <a:extLst>
                <a:ext uri="{63B3BB69-23CF-44E3-9099-C40C66FF867C}">
                  <a14:compatExt spid="_x0000_s2050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21</xdr:row>
          <xdr:rowOff>19050</xdr:rowOff>
        </xdr:from>
        <xdr:to>
          <xdr:col>5</xdr:col>
          <xdr:colOff>238125</xdr:colOff>
          <xdr:row>21</xdr:row>
          <xdr:rowOff>238125</xdr:rowOff>
        </xdr:to>
        <xdr:sp macro="" textlink="">
          <xdr:nvSpPr>
            <xdr:cNvPr id="20505" name="Option Button 25" hidden="1">
              <a:extLst>
                <a:ext uri="{63B3BB69-23CF-44E3-9099-C40C66FF867C}">
                  <a14:compatExt spid="_x0000_s2050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22</xdr:row>
          <xdr:rowOff>19050</xdr:rowOff>
        </xdr:from>
        <xdr:to>
          <xdr:col>5</xdr:col>
          <xdr:colOff>238125</xdr:colOff>
          <xdr:row>22</xdr:row>
          <xdr:rowOff>238125</xdr:rowOff>
        </xdr:to>
        <xdr:sp macro="" textlink="">
          <xdr:nvSpPr>
            <xdr:cNvPr id="20506" name="Option Button 26" hidden="1">
              <a:extLst>
                <a:ext uri="{63B3BB69-23CF-44E3-9099-C40C66FF867C}">
                  <a14:compatExt spid="_x0000_s2050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23</xdr:row>
          <xdr:rowOff>9525</xdr:rowOff>
        </xdr:from>
        <xdr:to>
          <xdr:col>5</xdr:col>
          <xdr:colOff>238125</xdr:colOff>
          <xdr:row>23</xdr:row>
          <xdr:rowOff>228600</xdr:rowOff>
        </xdr:to>
        <xdr:sp macro="" textlink="">
          <xdr:nvSpPr>
            <xdr:cNvPr id="20507" name="Option Button 27" hidden="1">
              <a:extLst>
                <a:ext uri="{63B3BB69-23CF-44E3-9099-C40C66FF867C}">
                  <a14:compatExt spid="_x0000_s2050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24</xdr:row>
          <xdr:rowOff>9525</xdr:rowOff>
        </xdr:from>
        <xdr:to>
          <xdr:col>5</xdr:col>
          <xdr:colOff>238125</xdr:colOff>
          <xdr:row>24</xdr:row>
          <xdr:rowOff>228600</xdr:rowOff>
        </xdr:to>
        <xdr:sp macro="" textlink="">
          <xdr:nvSpPr>
            <xdr:cNvPr id="20508" name="Option Button 28" hidden="1">
              <a:extLst>
                <a:ext uri="{63B3BB69-23CF-44E3-9099-C40C66FF867C}">
                  <a14:compatExt spid="_x0000_s2050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25</xdr:row>
          <xdr:rowOff>9525</xdr:rowOff>
        </xdr:from>
        <xdr:to>
          <xdr:col>5</xdr:col>
          <xdr:colOff>238125</xdr:colOff>
          <xdr:row>25</xdr:row>
          <xdr:rowOff>228600</xdr:rowOff>
        </xdr:to>
        <xdr:sp macro="" textlink="">
          <xdr:nvSpPr>
            <xdr:cNvPr id="20509" name="Option Button 29" hidden="1">
              <a:extLst>
                <a:ext uri="{63B3BB69-23CF-44E3-9099-C40C66FF867C}">
                  <a14:compatExt spid="_x0000_s2050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26</xdr:row>
          <xdr:rowOff>19050</xdr:rowOff>
        </xdr:from>
        <xdr:to>
          <xdr:col>5</xdr:col>
          <xdr:colOff>238125</xdr:colOff>
          <xdr:row>26</xdr:row>
          <xdr:rowOff>238125</xdr:rowOff>
        </xdr:to>
        <xdr:sp macro="" textlink="">
          <xdr:nvSpPr>
            <xdr:cNvPr id="20510" name="Option Button 30" hidden="1">
              <a:extLst>
                <a:ext uri="{63B3BB69-23CF-44E3-9099-C40C66FF867C}">
                  <a14:compatExt spid="_x0000_s2051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27</xdr:row>
          <xdr:rowOff>19050</xdr:rowOff>
        </xdr:from>
        <xdr:to>
          <xdr:col>5</xdr:col>
          <xdr:colOff>238125</xdr:colOff>
          <xdr:row>27</xdr:row>
          <xdr:rowOff>238125</xdr:rowOff>
        </xdr:to>
        <xdr:sp macro="" textlink="">
          <xdr:nvSpPr>
            <xdr:cNvPr id="20511" name="Option Button 31" hidden="1">
              <a:extLst>
                <a:ext uri="{63B3BB69-23CF-44E3-9099-C40C66FF867C}">
                  <a14:compatExt spid="_x0000_s2051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28</xdr:row>
          <xdr:rowOff>19050</xdr:rowOff>
        </xdr:from>
        <xdr:to>
          <xdr:col>5</xdr:col>
          <xdr:colOff>238125</xdr:colOff>
          <xdr:row>28</xdr:row>
          <xdr:rowOff>238125</xdr:rowOff>
        </xdr:to>
        <xdr:sp macro="" textlink="">
          <xdr:nvSpPr>
            <xdr:cNvPr id="20512" name="Option Button 32" hidden="1">
              <a:extLst>
                <a:ext uri="{63B3BB69-23CF-44E3-9099-C40C66FF867C}">
                  <a14:compatExt spid="_x0000_s2051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29</xdr:row>
          <xdr:rowOff>19050</xdr:rowOff>
        </xdr:from>
        <xdr:to>
          <xdr:col>5</xdr:col>
          <xdr:colOff>238125</xdr:colOff>
          <xdr:row>29</xdr:row>
          <xdr:rowOff>238125</xdr:rowOff>
        </xdr:to>
        <xdr:sp macro="" textlink="">
          <xdr:nvSpPr>
            <xdr:cNvPr id="20513" name="Option Button 33" hidden="1">
              <a:extLst>
                <a:ext uri="{63B3BB69-23CF-44E3-9099-C40C66FF867C}">
                  <a14:compatExt spid="_x0000_s2051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30</xdr:row>
          <xdr:rowOff>9525</xdr:rowOff>
        </xdr:from>
        <xdr:to>
          <xdr:col>5</xdr:col>
          <xdr:colOff>238125</xdr:colOff>
          <xdr:row>30</xdr:row>
          <xdr:rowOff>228600</xdr:rowOff>
        </xdr:to>
        <xdr:sp macro="" textlink="">
          <xdr:nvSpPr>
            <xdr:cNvPr id="20514" name="Option Button 34" hidden="1">
              <a:extLst>
                <a:ext uri="{63B3BB69-23CF-44E3-9099-C40C66FF867C}">
                  <a14:compatExt spid="_x0000_s2051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31</xdr:row>
          <xdr:rowOff>28575</xdr:rowOff>
        </xdr:from>
        <xdr:to>
          <xdr:col>5</xdr:col>
          <xdr:colOff>238125</xdr:colOff>
          <xdr:row>32</xdr:row>
          <xdr:rowOff>0</xdr:rowOff>
        </xdr:to>
        <xdr:sp macro="" textlink="">
          <xdr:nvSpPr>
            <xdr:cNvPr id="20515" name="Option Button 35" hidden="1">
              <a:extLst>
                <a:ext uri="{63B3BB69-23CF-44E3-9099-C40C66FF867C}">
                  <a14:compatExt spid="_x0000_s2051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32</xdr:row>
          <xdr:rowOff>19050</xdr:rowOff>
        </xdr:from>
        <xdr:to>
          <xdr:col>5</xdr:col>
          <xdr:colOff>238125</xdr:colOff>
          <xdr:row>32</xdr:row>
          <xdr:rowOff>238125</xdr:rowOff>
        </xdr:to>
        <xdr:sp macro="" textlink="">
          <xdr:nvSpPr>
            <xdr:cNvPr id="20516" name="Option Button 36" hidden="1">
              <a:extLst>
                <a:ext uri="{63B3BB69-23CF-44E3-9099-C40C66FF867C}">
                  <a14:compatExt spid="_x0000_s2051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33</xdr:row>
          <xdr:rowOff>19050</xdr:rowOff>
        </xdr:from>
        <xdr:to>
          <xdr:col>5</xdr:col>
          <xdr:colOff>238125</xdr:colOff>
          <xdr:row>33</xdr:row>
          <xdr:rowOff>238125</xdr:rowOff>
        </xdr:to>
        <xdr:sp macro="" textlink="">
          <xdr:nvSpPr>
            <xdr:cNvPr id="20517" name="Option Button 37" hidden="1">
              <a:extLst>
                <a:ext uri="{63B3BB69-23CF-44E3-9099-C40C66FF867C}">
                  <a14:compatExt spid="_x0000_s2051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34</xdr:row>
          <xdr:rowOff>19050</xdr:rowOff>
        </xdr:from>
        <xdr:to>
          <xdr:col>5</xdr:col>
          <xdr:colOff>238125</xdr:colOff>
          <xdr:row>34</xdr:row>
          <xdr:rowOff>238125</xdr:rowOff>
        </xdr:to>
        <xdr:sp macro="" textlink="">
          <xdr:nvSpPr>
            <xdr:cNvPr id="20518" name="Option Button 38" hidden="1">
              <a:extLst>
                <a:ext uri="{63B3BB69-23CF-44E3-9099-C40C66FF867C}">
                  <a14:compatExt spid="_x0000_s2051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35</xdr:row>
          <xdr:rowOff>19050</xdr:rowOff>
        </xdr:from>
        <xdr:to>
          <xdr:col>5</xdr:col>
          <xdr:colOff>238125</xdr:colOff>
          <xdr:row>35</xdr:row>
          <xdr:rowOff>238125</xdr:rowOff>
        </xdr:to>
        <xdr:sp macro="" textlink="">
          <xdr:nvSpPr>
            <xdr:cNvPr id="20519" name="Option Button 39" hidden="1">
              <a:extLst>
                <a:ext uri="{63B3BB69-23CF-44E3-9099-C40C66FF867C}">
                  <a14:compatExt spid="_x0000_s2051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36</xdr:row>
          <xdr:rowOff>19050</xdr:rowOff>
        </xdr:from>
        <xdr:to>
          <xdr:col>5</xdr:col>
          <xdr:colOff>238125</xdr:colOff>
          <xdr:row>36</xdr:row>
          <xdr:rowOff>238125</xdr:rowOff>
        </xdr:to>
        <xdr:sp macro="" textlink="">
          <xdr:nvSpPr>
            <xdr:cNvPr id="20520" name="Option Button 40" hidden="1">
              <a:extLst>
                <a:ext uri="{63B3BB69-23CF-44E3-9099-C40C66FF867C}">
                  <a14:compatExt spid="_x0000_s2052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37</xdr:row>
          <xdr:rowOff>19050</xdr:rowOff>
        </xdr:from>
        <xdr:to>
          <xdr:col>5</xdr:col>
          <xdr:colOff>238125</xdr:colOff>
          <xdr:row>37</xdr:row>
          <xdr:rowOff>238125</xdr:rowOff>
        </xdr:to>
        <xdr:sp macro="" textlink="">
          <xdr:nvSpPr>
            <xdr:cNvPr id="20521" name="Option Button 41" hidden="1">
              <a:extLst>
                <a:ext uri="{63B3BB69-23CF-44E3-9099-C40C66FF867C}">
                  <a14:compatExt spid="_x0000_s2052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38</xdr:row>
          <xdr:rowOff>9525</xdr:rowOff>
        </xdr:from>
        <xdr:to>
          <xdr:col>5</xdr:col>
          <xdr:colOff>238125</xdr:colOff>
          <xdr:row>38</xdr:row>
          <xdr:rowOff>228600</xdr:rowOff>
        </xdr:to>
        <xdr:sp macro="" textlink="">
          <xdr:nvSpPr>
            <xdr:cNvPr id="20522" name="Option Button 42" hidden="1">
              <a:extLst>
                <a:ext uri="{63B3BB69-23CF-44E3-9099-C40C66FF867C}">
                  <a14:compatExt spid="_x0000_s2052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39</xdr:row>
          <xdr:rowOff>9525</xdr:rowOff>
        </xdr:from>
        <xdr:to>
          <xdr:col>5</xdr:col>
          <xdr:colOff>238125</xdr:colOff>
          <xdr:row>39</xdr:row>
          <xdr:rowOff>228600</xdr:rowOff>
        </xdr:to>
        <xdr:sp macro="" textlink="">
          <xdr:nvSpPr>
            <xdr:cNvPr id="20523" name="Option Button 43" hidden="1">
              <a:extLst>
                <a:ext uri="{63B3BB69-23CF-44E3-9099-C40C66FF867C}">
                  <a14:compatExt spid="_x0000_s2052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40</xdr:row>
          <xdr:rowOff>19050</xdr:rowOff>
        </xdr:from>
        <xdr:to>
          <xdr:col>5</xdr:col>
          <xdr:colOff>238125</xdr:colOff>
          <xdr:row>40</xdr:row>
          <xdr:rowOff>238125</xdr:rowOff>
        </xdr:to>
        <xdr:sp macro="" textlink="">
          <xdr:nvSpPr>
            <xdr:cNvPr id="20524" name="Option Button 44" hidden="1">
              <a:extLst>
                <a:ext uri="{63B3BB69-23CF-44E3-9099-C40C66FF867C}">
                  <a14:compatExt spid="_x0000_s2052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41</xdr:row>
          <xdr:rowOff>19050</xdr:rowOff>
        </xdr:from>
        <xdr:to>
          <xdr:col>5</xdr:col>
          <xdr:colOff>238125</xdr:colOff>
          <xdr:row>41</xdr:row>
          <xdr:rowOff>238125</xdr:rowOff>
        </xdr:to>
        <xdr:sp macro="" textlink="">
          <xdr:nvSpPr>
            <xdr:cNvPr id="20525" name="Option Button 45" hidden="1">
              <a:extLst>
                <a:ext uri="{63B3BB69-23CF-44E3-9099-C40C66FF867C}">
                  <a14:compatExt spid="_x0000_s2052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42</xdr:row>
          <xdr:rowOff>19050</xdr:rowOff>
        </xdr:from>
        <xdr:to>
          <xdr:col>5</xdr:col>
          <xdr:colOff>238125</xdr:colOff>
          <xdr:row>42</xdr:row>
          <xdr:rowOff>238125</xdr:rowOff>
        </xdr:to>
        <xdr:sp macro="" textlink="">
          <xdr:nvSpPr>
            <xdr:cNvPr id="20526" name="Option Button 46" hidden="1">
              <a:extLst>
                <a:ext uri="{63B3BB69-23CF-44E3-9099-C40C66FF867C}">
                  <a14:compatExt spid="_x0000_s2052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43</xdr:row>
          <xdr:rowOff>19050</xdr:rowOff>
        </xdr:from>
        <xdr:to>
          <xdr:col>5</xdr:col>
          <xdr:colOff>238125</xdr:colOff>
          <xdr:row>43</xdr:row>
          <xdr:rowOff>228600</xdr:rowOff>
        </xdr:to>
        <xdr:sp macro="" textlink="">
          <xdr:nvSpPr>
            <xdr:cNvPr id="20527" name="Option Button 47" hidden="1">
              <a:extLst>
                <a:ext uri="{63B3BB69-23CF-44E3-9099-C40C66FF867C}">
                  <a14:compatExt spid="_x0000_s2052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44</xdr:row>
          <xdr:rowOff>19050</xdr:rowOff>
        </xdr:from>
        <xdr:to>
          <xdr:col>5</xdr:col>
          <xdr:colOff>238125</xdr:colOff>
          <xdr:row>44</xdr:row>
          <xdr:rowOff>238125</xdr:rowOff>
        </xdr:to>
        <xdr:sp macro="" textlink="">
          <xdr:nvSpPr>
            <xdr:cNvPr id="20528" name="Option Button 48" hidden="1">
              <a:extLst>
                <a:ext uri="{63B3BB69-23CF-44E3-9099-C40C66FF867C}">
                  <a14:compatExt spid="_x0000_s2052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45</xdr:row>
          <xdr:rowOff>19050</xdr:rowOff>
        </xdr:from>
        <xdr:to>
          <xdr:col>5</xdr:col>
          <xdr:colOff>238125</xdr:colOff>
          <xdr:row>45</xdr:row>
          <xdr:rowOff>238125</xdr:rowOff>
        </xdr:to>
        <xdr:sp macro="" textlink="">
          <xdr:nvSpPr>
            <xdr:cNvPr id="20529" name="Option Button 49" hidden="1">
              <a:extLst>
                <a:ext uri="{63B3BB69-23CF-44E3-9099-C40C66FF867C}">
                  <a14:compatExt spid="_x0000_s2052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46</xdr:row>
          <xdr:rowOff>19050</xdr:rowOff>
        </xdr:from>
        <xdr:to>
          <xdr:col>5</xdr:col>
          <xdr:colOff>238125</xdr:colOff>
          <xdr:row>46</xdr:row>
          <xdr:rowOff>238125</xdr:rowOff>
        </xdr:to>
        <xdr:sp macro="" textlink="">
          <xdr:nvSpPr>
            <xdr:cNvPr id="20530" name="Option Button 50" hidden="1">
              <a:extLst>
                <a:ext uri="{63B3BB69-23CF-44E3-9099-C40C66FF867C}">
                  <a14:compatExt spid="_x0000_s2053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48</xdr:row>
          <xdr:rowOff>47625</xdr:rowOff>
        </xdr:from>
        <xdr:to>
          <xdr:col>5</xdr:col>
          <xdr:colOff>238125</xdr:colOff>
          <xdr:row>48</xdr:row>
          <xdr:rowOff>266700</xdr:rowOff>
        </xdr:to>
        <xdr:sp macro="" textlink="">
          <xdr:nvSpPr>
            <xdr:cNvPr id="20531" name="Option Button 51" hidden="1">
              <a:extLst>
                <a:ext uri="{63B3BB69-23CF-44E3-9099-C40C66FF867C}">
                  <a14:compatExt spid="_x0000_s20531"/>
                </a:ext>
              </a:extLst>
            </xdr:cNvPr>
            <xdr:cNvSpPr/>
          </xdr:nvSpPr>
          <xdr:spPr>
            <a:xfrm>
              <a:off x="0" y="0"/>
              <a:ext cx="0" cy="0"/>
            </a:xfrm>
            <a:prstGeom prst="rect">
              <a:avLst/>
            </a:prstGeom>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15875</xdr:colOff>
      <xdr:row>4</xdr:row>
      <xdr:rowOff>31749</xdr:rowOff>
    </xdr:from>
    <xdr:to>
      <xdr:col>11</xdr:col>
      <xdr:colOff>520700</xdr:colOff>
      <xdr:row>69</xdr:row>
      <xdr:rowOff>76199</xdr:rowOff>
    </xdr:to>
    <xdr:graphicFrame macro="">
      <xdr:nvGraphicFramePr>
        <xdr:cNvPr id="7220"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0.51713</cdr:x>
      <cdr:y>0.96392</cdr:y>
    </cdr:from>
    <cdr:to>
      <cdr:x>0.69168</cdr:x>
      <cdr:y>0.99588</cdr:y>
    </cdr:to>
    <cdr:sp macro="" textlink="">
      <cdr:nvSpPr>
        <cdr:cNvPr id="2" name="テキスト ボックス 1"/>
        <cdr:cNvSpPr txBox="1"/>
      </cdr:nvSpPr>
      <cdr:spPr>
        <a:xfrm xmlns:a="http://schemas.openxmlformats.org/drawingml/2006/main">
          <a:off x="3019425" y="8994628"/>
          <a:ext cx="1019175" cy="29821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100"/>
            <a:t>（変化要因）</a:t>
          </a:r>
        </a:p>
      </cdr:txBody>
    </cdr:sp>
  </cdr:relSizeAnchor>
  <cdr:relSizeAnchor xmlns:cdr="http://schemas.openxmlformats.org/drawingml/2006/chartDrawing">
    <cdr:from>
      <cdr:x>0.51387</cdr:x>
      <cdr:y>0.96392</cdr:y>
    </cdr:from>
    <cdr:to>
      <cdr:x>0.88581</cdr:x>
      <cdr:y>0.99072</cdr:y>
    </cdr:to>
    <cdr:sp macro="" textlink="">
      <cdr:nvSpPr>
        <cdr:cNvPr id="3" name="正方形/長方形 2"/>
        <cdr:cNvSpPr/>
      </cdr:nvSpPr>
      <cdr:spPr>
        <a:xfrm xmlns:a="http://schemas.openxmlformats.org/drawingml/2006/main">
          <a:off x="3000375" y="8994628"/>
          <a:ext cx="2171700" cy="250118"/>
        </a:xfrm>
        <a:prstGeom xmlns:a="http://schemas.openxmlformats.org/drawingml/2006/main" prst="rect">
          <a:avLst/>
        </a:prstGeom>
        <a:noFill xmlns:a="http://schemas.openxmlformats.org/drawingml/2006/main"/>
        <a:ln xmlns:a="http://schemas.openxmlformats.org/drawingml/2006/main" w="3175">
          <a:solidFill>
            <a:schemeClr val="tx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ja-JP"/>
        </a:p>
      </cdr:txBody>
    </cdr:sp>
  </cdr:relSizeAnchor>
  <cdr:relSizeAnchor xmlns:cdr="http://schemas.openxmlformats.org/drawingml/2006/chartDrawing">
    <cdr:from>
      <cdr:x>0.90049</cdr:x>
      <cdr:y>0.01237</cdr:y>
    </cdr:from>
    <cdr:to>
      <cdr:x>1</cdr:x>
      <cdr:y>0.03918</cdr:y>
    </cdr:to>
    <cdr:sp macro="" textlink="">
      <cdr:nvSpPr>
        <cdr:cNvPr id="4" name="テキスト ボックス 3"/>
        <cdr:cNvSpPr txBox="1"/>
      </cdr:nvSpPr>
      <cdr:spPr>
        <a:xfrm xmlns:a="http://schemas.openxmlformats.org/drawingml/2006/main">
          <a:off x="5257799" y="114300"/>
          <a:ext cx="581025" cy="2476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100"/>
            <a:t>（％）</a:t>
          </a:r>
        </a:p>
      </cdr:txBody>
    </cdr:sp>
  </cdr:relSizeAnchor>
</c:userShapes>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295275</xdr:colOff>
          <xdr:row>0</xdr:row>
          <xdr:rowOff>47625</xdr:rowOff>
        </xdr:from>
        <xdr:to>
          <xdr:col>8</xdr:col>
          <xdr:colOff>561975</xdr:colOff>
          <xdr:row>0</xdr:row>
          <xdr:rowOff>238125</xdr:rowOff>
        </xdr:to>
        <xdr:sp macro="" textlink="">
          <xdr:nvSpPr>
            <xdr:cNvPr id="6145" name="Object 1" hidden="1">
              <a:extLst>
                <a:ext uri="{63B3BB69-23CF-44E3-9099-C40C66FF867C}">
                  <a14:compatExt spid="_x0000_s6145"/>
                </a:ext>
              </a:extLst>
            </xdr:cNvPr>
            <xdr:cNvSpPr/>
          </xdr:nvSpPr>
          <xdr:spPr>
            <a:xfrm>
              <a:off x="0" y="0"/>
              <a:ext cx="0" cy="0"/>
            </a:xfrm>
            <a:prstGeom prst="rect">
              <a:avLst/>
            </a:prstGeom>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285750</xdr:colOff>
          <xdr:row>0</xdr:row>
          <xdr:rowOff>38100</xdr:rowOff>
        </xdr:from>
        <xdr:to>
          <xdr:col>8</xdr:col>
          <xdr:colOff>542925</xdr:colOff>
          <xdr:row>0</xdr:row>
          <xdr:rowOff>257175</xdr:rowOff>
        </xdr:to>
        <xdr:sp macro="" textlink="">
          <xdr:nvSpPr>
            <xdr:cNvPr id="30721" name="Object 1" hidden="1">
              <a:extLst>
                <a:ext uri="{63B3BB69-23CF-44E3-9099-C40C66FF867C}">
                  <a14:compatExt spid="_x0000_s30721"/>
                </a:ext>
              </a:extLst>
            </xdr:cNvPr>
            <xdr:cNvSpPr/>
          </xdr:nvSpPr>
          <xdr:spPr>
            <a:xfrm>
              <a:off x="0" y="0"/>
              <a:ext cx="0" cy="0"/>
            </a:xfrm>
            <a:prstGeom prst="rect">
              <a:avLst/>
            </a:prstGeom>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oneCellAnchor>
    <xdr:from>
      <xdr:col>1</xdr:col>
      <xdr:colOff>1765268</xdr:colOff>
      <xdr:row>0</xdr:row>
      <xdr:rowOff>13176</xdr:rowOff>
    </xdr:from>
    <xdr:ext cx="749332" cy="321948"/>
    <mc:AlternateContent xmlns:mc="http://schemas.openxmlformats.org/markup-compatibility/2006" xmlns:a14="http://schemas.microsoft.com/office/drawing/2010/main">
      <mc:Choice Requires="a14">
        <xdr:sp macro="" textlink="">
          <xdr:nvSpPr>
            <xdr:cNvPr id="3" name="テキスト ボックス 2"/>
            <xdr:cNvSpPr txBox="1"/>
          </xdr:nvSpPr>
          <xdr:spPr>
            <a:xfrm>
              <a:off x="2031968" y="13176"/>
              <a:ext cx="749332" cy="3219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14:m>
                <m:oMathPara xmlns:m="http://schemas.openxmlformats.org/officeDocument/2006/math">
                  <m:oMathParaPr>
                    <m:jc m:val="centerGroup"/>
                  </m:oMathParaPr>
                  <m:oMath xmlns:m="http://schemas.openxmlformats.org/officeDocument/2006/math">
                    <m:acc>
                      <m:accPr>
                        <m:chr m:val="̂"/>
                        <m:ctrlPr>
                          <a:rPr kumimoji="1" lang="en-US" altLang="ja-JP" sz="1400" i="1">
                            <a:latin typeface="Cambria Math"/>
                          </a:rPr>
                        </m:ctrlPr>
                      </m:accPr>
                      <m:e>
                        <m:r>
                          <a:rPr kumimoji="1" lang="en-US" altLang="ja-JP" sz="1400" b="0" i="1">
                            <a:latin typeface="Cambria Math"/>
                          </a:rPr>
                          <m:t>𝑀</m:t>
                        </m:r>
                      </m:e>
                    </m:acc>
                    <m:r>
                      <a:rPr kumimoji="1" lang="en-US" altLang="ja-JP" sz="1400" i="1">
                        <a:latin typeface="Cambria Math"/>
                      </a:rPr>
                      <m:t>𝐴</m:t>
                    </m:r>
                  </m:oMath>
                </m:oMathPara>
              </a14:m>
              <a:endParaRPr kumimoji="1" lang="ja-JP" altLang="en-US" sz="1400"/>
            </a:p>
          </xdr:txBody>
        </xdr:sp>
      </mc:Choice>
      <mc:Fallback xmlns="">
        <xdr:sp macro="" textlink="">
          <xdr:nvSpPr>
            <xdr:cNvPr id="3" name="テキスト ボックス 2"/>
            <xdr:cNvSpPr txBox="1"/>
          </xdr:nvSpPr>
          <xdr:spPr>
            <a:xfrm>
              <a:off x="2031968" y="13176"/>
              <a:ext cx="749332" cy="3219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b="0" i="0">
                  <a:latin typeface="Cambria Math"/>
                </a:rPr>
                <a:t>𝑀 ̂</a:t>
              </a:r>
              <a:r>
                <a:rPr kumimoji="1" lang="en-US" altLang="ja-JP" sz="1400" i="0">
                  <a:latin typeface="Cambria Math"/>
                </a:rPr>
                <a:t>𝐴</a:t>
              </a:r>
              <a:endParaRPr kumimoji="1" lang="ja-JP" altLang="en-US" sz="1400"/>
            </a:p>
          </xdr:txBody>
        </xdr:sp>
      </mc:Fallback>
    </mc:AlternateContent>
    <xdr:clientData/>
  </xdr:oneCellAnchor>
  <xdr:oneCellAnchor>
    <xdr:from>
      <xdr:col>2</xdr:col>
      <xdr:colOff>165067</xdr:colOff>
      <xdr:row>39</xdr:row>
      <xdr:rowOff>117951</xdr:rowOff>
    </xdr:from>
    <xdr:ext cx="663607" cy="321948"/>
    <mc:AlternateContent xmlns:mc="http://schemas.openxmlformats.org/markup-compatibility/2006" xmlns:a14="http://schemas.microsoft.com/office/drawing/2010/main">
      <mc:Choice Requires="a14">
        <xdr:sp macro="" textlink="">
          <xdr:nvSpPr>
            <xdr:cNvPr id="5" name="テキスト ボックス 4"/>
            <xdr:cNvSpPr txBox="1"/>
          </xdr:nvSpPr>
          <xdr:spPr>
            <a:xfrm>
              <a:off x="2241517" y="6099651"/>
              <a:ext cx="663607" cy="3219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14:m>
                <m:oMath xmlns:m="http://schemas.openxmlformats.org/officeDocument/2006/math">
                  <m:r>
                    <a:rPr kumimoji="1" lang="en-US" altLang="ja-JP" sz="1400" b="0" i="1">
                      <a:latin typeface="Cambria Math"/>
                    </a:rPr>
                    <m:t>(</m:t>
                  </m:r>
                  <m:acc>
                    <m:accPr>
                      <m:chr m:val="̂"/>
                      <m:ctrlPr>
                        <a:rPr kumimoji="1" lang="en-US" altLang="ja-JP" sz="1400" i="1">
                          <a:latin typeface="Cambria Math"/>
                        </a:rPr>
                      </m:ctrlPr>
                    </m:accPr>
                    <m:e>
                      <m:r>
                        <a:rPr kumimoji="1" lang="en-US" altLang="ja-JP" sz="1400" b="0" i="1">
                          <a:latin typeface="Cambria Math"/>
                        </a:rPr>
                        <m:t>𝑀</m:t>
                      </m:r>
                    </m:e>
                  </m:acc>
                  <m:r>
                    <a:rPr kumimoji="1" lang="en-US" altLang="ja-JP" sz="1400" i="1">
                      <a:latin typeface="Cambria Math"/>
                    </a:rPr>
                    <m:t>𝐴</m:t>
                  </m:r>
                </m:oMath>
              </a14:m>
              <a:r>
                <a:rPr kumimoji="1" lang="en-US" altLang="ja-JP" sz="1400"/>
                <a:t>)'</a:t>
              </a:r>
              <a:endParaRPr kumimoji="1" lang="ja-JP" altLang="en-US" sz="1400"/>
            </a:p>
          </xdr:txBody>
        </xdr:sp>
      </mc:Choice>
      <mc:Fallback xmlns="">
        <xdr:sp macro="" textlink="">
          <xdr:nvSpPr>
            <xdr:cNvPr id="5" name="テキスト ボックス 4"/>
            <xdr:cNvSpPr txBox="1"/>
          </xdr:nvSpPr>
          <xdr:spPr>
            <a:xfrm>
              <a:off x="2241517" y="6099651"/>
              <a:ext cx="663607" cy="3219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b="0" i="0">
                  <a:latin typeface="Cambria Math"/>
                </a:rPr>
                <a:t>(𝑀 ̂</a:t>
              </a:r>
              <a:r>
                <a:rPr kumimoji="1" lang="en-US" altLang="ja-JP" sz="1400" i="0">
                  <a:latin typeface="Cambria Math"/>
                </a:rPr>
                <a:t>𝐴</a:t>
              </a:r>
              <a:r>
                <a:rPr kumimoji="1" lang="en-US" altLang="ja-JP" sz="1400"/>
                <a:t>)'</a:t>
              </a:r>
              <a:endParaRPr kumimoji="1" lang="ja-JP" altLang="en-US" sz="1400"/>
            </a:p>
          </xdr:txBody>
        </xdr:sp>
      </mc:Fallback>
    </mc:AlternateContent>
    <xdr:clientData/>
  </xdr:oneCellAnchor>
  <xdr:oneCellAnchor>
    <xdr:from>
      <xdr:col>2</xdr:col>
      <xdr:colOff>527017</xdr:colOff>
      <xdr:row>79</xdr:row>
      <xdr:rowOff>89376</xdr:rowOff>
    </xdr:from>
    <xdr:ext cx="2282858" cy="354712"/>
    <mc:AlternateContent xmlns:mc="http://schemas.openxmlformats.org/markup-compatibility/2006" xmlns:a14="http://schemas.microsoft.com/office/drawing/2010/main">
      <mc:Choice Requires="a14">
        <xdr:sp macro="" textlink="">
          <xdr:nvSpPr>
            <xdr:cNvPr id="6" name="テキスト ボックス 5"/>
            <xdr:cNvSpPr txBox="1"/>
          </xdr:nvSpPr>
          <xdr:spPr>
            <a:xfrm>
              <a:off x="2603467" y="12195651"/>
              <a:ext cx="2282858" cy="3547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600"/>
                <a:t>[{I-(I-</a:t>
              </a:r>
              <a14:m>
                <m:oMath xmlns:m="http://schemas.openxmlformats.org/officeDocument/2006/math">
                  <m:acc>
                    <m:accPr>
                      <m:chr m:val="̂"/>
                      <m:ctrlPr>
                        <a:rPr kumimoji="1" lang="en-US" altLang="ja-JP" sz="1600" i="1">
                          <a:solidFill>
                            <a:schemeClr val="tx1"/>
                          </a:solidFill>
                          <a:effectLst/>
                          <a:latin typeface="Cambria Math"/>
                          <a:ea typeface="+mn-ea"/>
                          <a:cs typeface="+mn-cs"/>
                        </a:rPr>
                      </m:ctrlPr>
                    </m:accPr>
                    <m:e>
                      <m:r>
                        <a:rPr kumimoji="1" lang="en-US" altLang="ja-JP" sz="1600" b="0" i="1">
                          <a:solidFill>
                            <a:schemeClr val="tx1"/>
                          </a:solidFill>
                          <a:effectLst/>
                          <a:latin typeface="Cambria Math"/>
                          <a:ea typeface="+mn-ea"/>
                          <a:cs typeface="+mn-cs"/>
                        </a:rPr>
                        <m:t>𝑀</m:t>
                      </m:r>
                    </m:e>
                  </m:acc>
                </m:oMath>
              </a14:m>
              <a:r>
                <a:rPr kumimoji="1" lang="en-US" altLang="ja-JP" sz="1600"/>
                <a:t>)A}</a:t>
              </a:r>
              <a:r>
                <a:rPr kumimoji="1" lang="en-US" altLang="ja-JP" sz="1600" baseline="30000"/>
                <a:t>-1</a:t>
              </a:r>
              <a:r>
                <a:rPr kumimoji="1" lang="en-US" altLang="ja-JP" sz="1600"/>
                <a:t>]'(</a:t>
              </a:r>
              <a14:m>
                <m:oMath xmlns:m="http://schemas.openxmlformats.org/officeDocument/2006/math">
                  <m:acc>
                    <m:accPr>
                      <m:chr m:val="̂"/>
                      <m:ctrlPr>
                        <a:rPr kumimoji="1" lang="en-US" altLang="ja-JP" sz="1600" i="1">
                          <a:latin typeface="Cambria Math"/>
                        </a:rPr>
                      </m:ctrlPr>
                    </m:accPr>
                    <m:e>
                      <m:r>
                        <a:rPr kumimoji="1" lang="en-US" altLang="ja-JP" sz="1600" b="0" i="1">
                          <a:latin typeface="Cambria Math"/>
                        </a:rPr>
                        <m:t>𝑀</m:t>
                      </m:r>
                    </m:e>
                  </m:acc>
                  <m:r>
                    <a:rPr kumimoji="1" lang="en-US" altLang="ja-JP" sz="1600" i="1">
                      <a:latin typeface="Cambria Math"/>
                    </a:rPr>
                    <m:t>𝐴</m:t>
                  </m:r>
                </m:oMath>
              </a14:m>
              <a:r>
                <a:rPr kumimoji="1" lang="en-US" altLang="ja-JP" sz="1600"/>
                <a:t>)'</a:t>
              </a:r>
              <a:endParaRPr kumimoji="1" lang="ja-JP" altLang="en-US" sz="1600"/>
            </a:p>
          </xdr:txBody>
        </xdr:sp>
      </mc:Choice>
      <mc:Fallback xmlns="">
        <xdr:sp macro="" textlink="">
          <xdr:nvSpPr>
            <xdr:cNvPr id="6" name="テキスト ボックス 5"/>
            <xdr:cNvSpPr txBox="1"/>
          </xdr:nvSpPr>
          <xdr:spPr>
            <a:xfrm>
              <a:off x="2603467" y="12195651"/>
              <a:ext cx="2282858" cy="3547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600"/>
                <a:t>[{I-(I-</a:t>
              </a:r>
              <a:r>
                <a:rPr kumimoji="1" lang="en-US" altLang="ja-JP" sz="1600" b="0" i="0">
                  <a:solidFill>
                    <a:schemeClr val="tx1"/>
                  </a:solidFill>
                  <a:effectLst/>
                  <a:latin typeface="+mn-lt"/>
                  <a:ea typeface="+mn-ea"/>
                  <a:cs typeface="+mn-cs"/>
                </a:rPr>
                <a:t>𝑀 ̂</a:t>
              </a:r>
              <a:r>
                <a:rPr kumimoji="1" lang="en-US" altLang="ja-JP" sz="1600"/>
                <a:t>)A}</a:t>
              </a:r>
              <a:r>
                <a:rPr kumimoji="1" lang="en-US" altLang="ja-JP" sz="1600" baseline="30000"/>
                <a:t>-1</a:t>
              </a:r>
              <a:r>
                <a:rPr kumimoji="1" lang="en-US" altLang="ja-JP" sz="1600"/>
                <a:t>]'(</a:t>
              </a:r>
              <a:r>
                <a:rPr kumimoji="1" lang="en-US" altLang="ja-JP" sz="1600" b="0" i="0">
                  <a:latin typeface="Cambria Math"/>
                </a:rPr>
                <a:t>𝑀 ̂</a:t>
              </a:r>
              <a:r>
                <a:rPr kumimoji="1" lang="en-US" altLang="ja-JP" sz="1600" i="0">
                  <a:latin typeface="Cambria Math"/>
                </a:rPr>
                <a:t>𝐴</a:t>
              </a:r>
              <a:r>
                <a:rPr kumimoji="1" lang="en-US" altLang="ja-JP" sz="1600"/>
                <a:t>)'</a:t>
              </a:r>
              <a:endParaRPr kumimoji="1" lang="ja-JP" altLang="en-US" sz="1600"/>
            </a:p>
          </xdr:txBody>
        </xdr:sp>
      </mc:Fallback>
    </mc:AlternateContent>
    <xdr:clientData/>
  </xdr:one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295275</xdr:colOff>
          <xdr:row>0</xdr:row>
          <xdr:rowOff>47625</xdr:rowOff>
        </xdr:from>
        <xdr:to>
          <xdr:col>8</xdr:col>
          <xdr:colOff>561975</xdr:colOff>
          <xdr:row>0</xdr:row>
          <xdr:rowOff>238125</xdr:rowOff>
        </xdr:to>
        <xdr:sp macro="" textlink="">
          <xdr:nvSpPr>
            <xdr:cNvPr id="3073" name="Object 1" hidden="1">
              <a:extLst>
                <a:ext uri="{63B3BB69-23CF-44E3-9099-C40C66FF867C}">
                  <a14:compatExt spid="_x0000_s3073"/>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5.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6.bin"/><Relationship Id="rId5" Type="http://schemas.openxmlformats.org/officeDocument/2006/relationships/image" Target="../media/image2.emf"/><Relationship Id="rId4" Type="http://schemas.openxmlformats.org/officeDocument/2006/relationships/oleObject" Target="../embeddings/oleObject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9.bin"/><Relationship Id="rId5" Type="http://schemas.openxmlformats.org/officeDocument/2006/relationships/image" Target="../media/image1.emf"/><Relationship Id="rId4" Type="http://schemas.openxmlformats.org/officeDocument/2006/relationships/oleObject" Target="../embeddings/oleObject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N108"/>
  <sheetViews>
    <sheetView showGridLines="0" tabSelected="1" zoomScaleNormal="100" workbookViewId="0"/>
  </sheetViews>
  <sheetFormatPr defaultRowHeight="13.5"/>
  <cols>
    <col min="1" max="1" width="2.33203125" style="105" customWidth="1"/>
    <col min="2" max="4" width="4" style="105" customWidth="1"/>
    <col min="5" max="16384" width="9.33203125" style="105"/>
  </cols>
  <sheetData>
    <row r="1" spans="2:14" ht="24">
      <c r="B1" s="141" t="s">
        <v>143</v>
      </c>
    </row>
    <row r="2" spans="2:14" ht="13.5" customHeight="1">
      <c r="B2" s="106"/>
    </row>
    <row r="3" spans="2:14" ht="23.25" customHeight="1">
      <c r="B3" s="140" t="s">
        <v>165</v>
      </c>
      <c r="C3" s="124"/>
      <c r="D3" s="124"/>
      <c r="E3" s="124"/>
      <c r="F3" s="124"/>
      <c r="G3" s="124"/>
      <c r="H3" s="124"/>
      <c r="I3" s="124"/>
      <c r="J3" s="124"/>
      <c r="K3" s="124"/>
      <c r="L3" s="124"/>
      <c r="M3" s="124"/>
      <c r="N3" s="124"/>
    </row>
    <row r="4" spans="2:14" ht="13.5" customHeight="1"/>
    <row r="5" spans="2:14" ht="20.100000000000001" customHeight="1">
      <c r="B5" s="139" t="s">
        <v>40</v>
      </c>
      <c r="C5" s="138"/>
      <c r="D5" s="138"/>
      <c r="E5" s="138"/>
      <c r="F5" s="138"/>
      <c r="G5" s="138"/>
      <c r="H5" s="138"/>
      <c r="I5" s="138"/>
      <c r="J5" s="138"/>
      <c r="K5" s="138"/>
      <c r="L5" s="138"/>
      <c r="M5" s="138"/>
      <c r="N5" s="138"/>
    </row>
    <row r="6" spans="2:14" ht="9.9499999999999993" customHeight="1"/>
    <row r="7" spans="2:14" ht="13.5" customHeight="1">
      <c r="C7" s="251" t="s">
        <v>159</v>
      </c>
      <c r="D7" s="251"/>
      <c r="E7" s="251"/>
      <c r="F7" s="251"/>
      <c r="G7" s="251"/>
      <c r="H7" s="251"/>
      <c r="I7" s="251"/>
      <c r="J7" s="251"/>
      <c r="K7" s="251"/>
      <c r="L7" s="251"/>
      <c r="M7" s="251"/>
      <c r="N7" s="251"/>
    </row>
    <row r="8" spans="2:14" ht="13.5" customHeight="1">
      <c r="C8" s="251"/>
      <c r="D8" s="251"/>
      <c r="E8" s="251"/>
      <c r="F8" s="251"/>
      <c r="G8" s="251"/>
      <c r="H8" s="251"/>
      <c r="I8" s="251"/>
      <c r="J8" s="251"/>
      <c r="K8" s="251"/>
      <c r="L8" s="251"/>
      <c r="M8" s="251"/>
      <c r="N8" s="251"/>
    </row>
    <row r="9" spans="2:14" ht="13.5" customHeight="1">
      <c r="C9" s="251"/>
      <c r="D9" s="251"/>
      <c r="E9" s="251"/>
      <c r="F9" s="251"/>
      <c r="G9" s="251"/>
      <c r="H9" s="251"/>
      <c r="I9" s="251"/>
      <c r="J9" s="251"/>
      <c r="K9" s="251"/>
      <c r="L9" s="251"/>
      <c r="M9" s="251"/>
      <c r="N9" s="251"/>
    </row>
    <row r="10" spans="2:14" ht="13.5" customHeight="1">
      <c r="C10" s="251"/>
      <c r="D10" s="251"/>
      <c r="E10" s="251"/>
      <c r="F10" s="251"/>
      <c r="G10" s="251"/>
      <c r="H10" s="251"/>
      <c r="I10" s="251"/>
      <c r="J10" s="251"/>
      <c r="K10" s="251"/>
      <c r="L10" s="251"/>
      <c r="M10" s="251"/>
      <c r="N10" s="251"/>
    </row>
    <row r="11" spans="2:14" ht="13.5" customHeight="1">
      <c r="C11" s="251"/>
      <c r="D11" s="251"/>
      <c r="E11" s="251"/>
      <c r="F11" s="251"/>
      <c r="G11" s="251"/>
      <c r="H11" s="251"/>
      <c r="I11" s="251"/>
      <c r="J11" s="251"/>
      <c r="K11" s="251"/>
      <c r="L11" s="251"/>
      <c r="M11" s="251"/>
      <c r="N11" s="251"/>
    </row>
    <row r="12" spans="2:14" ht="13.5" customHeight="1">
      <c r="C12" s="251"/>
      <c r="D12" s="251"/>
      <c r="E12" s="251"/>
      <c r="F12" s="251"/>
      <c r="G12" s="251"/>
      <c r="H12" s="251"/>
      <c r="I12" s="251"/>
      <c r="J12" s="251"/>
      <c r="K12" s="251"/>
      <c r="L12" s="251"/>
      <c r="M12" s="251"/>
      <c r="N12" s="251"/>
    </row>
    <row r="13" spans="2:14" ht="13.5" customHeight="1">
      <c r="C13" s="251"/>
      <c r="D13" s="251"/>
      <c r="E13" s="251"/>
      <c r="F13" s="251"/>
      <c r="G13" s="251"/>
      <c r="H13" s="251"/>
      <c r="I13" s="251"/>
      <c r="J13" s="251"/>
      <c r="K13" s="251"/>
      <c r="L13" s="251"/>
      <c r="M13" s="251"/>
      <c r="N13" s="251"/>
    </row>
    <row r="14" spans="2:14" ht="13.5" customHeight="1">
      <c r="C14" s="251"/>
      <c r="D14" s="251"/>
      <c r="E14" s="251"/>
      <c r="F14" s="251"/>
      <c r="G14" s="251"/>
      <c r="H14" s="251"/>
      <c r="I14" s="251"/>
      <c r="J14" s="251"/>
      <c r="K14" s="251"/>
      <c r="L14" s="251"/>
      <c r="M14" s="251"/>
      <c r="N14" s="251"/>
    </row>
    <row r="15" spans="2:14" ht="13.5" customHeight="1">
      <c r="C15" s="251"/>
      <c r="D15" s="251"/>
      <c r="E15" s="251"/>
      <c r="F15" s="251"/>
      <c r="G15" s="251"/>
      <c r="H15" s="251"/>
      <c r="I15" s="251"/>
      <c r="J15" s="251"/>
      <c r="K15" s="251"/>
      <c r="L15" s="251"/>
      <c r="M15" s="251"/>
      <c r="N15" s="251"/>
    </row>
    <row r="16" spans="2:14" ht="13.5" customHeight="1">
      <c r="C16" s="251"/>
      <c r="D16" s="251"/>
      <c r="E16" s="251"/>
      <c r="F16" s="251"/>
      <c r="G16" s="251"/>
      <c r="H16" s="251"/>
      <c r="I16" s="251"/>
      <c r="J16" s="251"/>
      <c r="K16" s="251"/>
      <c r="L16" s="251"/>
      <c r="M16" s="251"/>
      <c r="N16" s="251"/>
    </row>
    <row r="17" spans="2:14" ht="15" customHeight="1">
      <c r="C17" s="251"/>
      <c r="D17" s="251"/>
      <c r="E17" s="251"/>
      <c r="F17" s="251"/>
      <c r="G17" s="251"/>
      <c r="H17" s="251"/>
      <c r="I17" s="251"/>
      <c r="J17" s="251"/>
      <c r="K17" s="251"/>
      <c r="L17" s="251"/>
      <c r="M17" s="251"/>
      <c r="N17" s="251"/>
    </row>
    <row r="18" spans="2:14" ht="15" customHeight="1">
      <c r="C18" s="251"/>
      <c r="D18" s="251"/>
      <c r="E18" s="251"/>
      <c r="F18" s="251"/>
      <c r="G18" s="251"/>
      <c r="H18" s="251"/>
      <c r="I18" s="251"/>
      <c r="J18" s="251"/>
      <c r="K18" s="251"/>
      <c r="L18" s="251"/>
      <c r="M18" s="251"/>
      <c r="N18" s="251"/>
    </row>
    <row r="19" spans="2:14" ht="9.9499999999999993" customHeight="1"/>
    <row r="20" spans="2:14" ht="20.100000000000001" customHeight="1">
      <c r="B20" s="139" t="s">
        <v>41</v>
      </c>
      <c r="C20" s="138"/>
      <c r="D20" s="138"/>
      <c r="E20" s="138"/>
      <c r="F20" s="138"/>
      <c r="G20" s="138"/>
      <c r="H20" s="138"/>
      <c r="I20" s="138"/>
      <c r="J20" s="138"/>
      <c r="K20" s="138"/>
      <c r="L20" s="138"/>
      <c r="M20" s="138"/>
      <c r="N20" s="138"/>
    </row>
    <row r="21" spans="2:14" ht="9.9499999999999993" customHeight="1"/>
    <row r="22" spans="2:14" ht="15" customHeight="1">
      <c r="C22" s="144" t="s">
        <v>48</v>
      </c>
      <c r="D22" s="251" t="s">
        <v>125</v>
      </c>
      <c r="E22" s="251"/>
      <c r="F22" s="251"/>
      <c r="G22" s="251"/>
      <c r="H22" s="251"/>
      <c r="I22" s="251"/>
      <c r="J22" s="251"/>
      <c r="K22" s="251"/>
      <c r="L22" s="251"/>
      <c r="M22" s="251"/>
      <c r="N22" s="251"/>
    </row>
    <row r="23" spans="2:14" ht="15" customHeight="1">
      <c r="C23" s="144"/>
      <c r="D23" s="251"/>
      <c r="E23" s="251"/>
      <c r="F23" s="251"/>
      <c r="G23" s="251"/>
      <c r="H23" s="251"/>
      <c r="I23" s="251"/>
      <c r="J23" s="251"/>
      <c r="K23" s="251"/>
      <c r="L23" s="251"/>
      <c r="M23" s="251"/>
      <c r="N23" s="251"/>
    </row>
    <row r="24" spans="2:14" ht="15" customHeight="1">
      <c r="D24" s="251"/>
      <c r="E24" s="251"/>
      <c r="F24" s="251"/>
      <c r="G24" s="251"/>
      <c r="H24" s="251"/>
      <c r="I24" s="251"/>
      <c r="J24" s="251"/>
      <c r="K24" s="251"/>
      <c r="L24" s="251"/>
      <c r="M24" s="251"/>
      <c r="N24" s="251"/>
    </row>
    <row r="25" spans="2:14" ht="15" customHeight="1">
      <c r="D25" s="169" t="s">
        <v>109</v>
      </c>
      <c r="E25" s="251" t="s">
        <v>183</v>
      </c>
      <c r="F25" s="251"/>
      <c r="G25" s="251"/>
      <c r="H25" s="251"/>
      <c r="I25" s="251"/>
      <c r="J25" s="251"/>
      <c r="K25" s="251"/>
      <c r="L25" s="251"/>
      <c r="M25" s="251"/>
      <c r="N25" s="251"/>
    </row>
    <row r="26" spans="2:14" ht="15" customHeight="1">
      <c r="D26" s="184"/>
      <c r="E26" s="251"/>
      <c r="F26" s="251"/>
      <c r="G26" s="251"/>
      <c r="H26" s="251"/>
      <c r="I26" s="251"/>
      <c r="J26" s="251"/>
      <c r="K26" s="251"/>
      <c r="L26" s="251"/>
      <c r="M26" s="251"/>
      <c r="N26" s="251"/>
    </row>
    <row r="27" spans="2:14" ht="15" customHeight="1">
      <c r="D27" s="184"/>
      <c r="E27" s="251"/>
      <c r="F27" s="251"/>
      <c r="G27" s="251"/>
      <c r="H27" s="251"/>
      <c r="I27" s="251"/>
      <c r="J27" s="251"/>
      <c r="K27" s="251"/>
      <c r="L27" s="251"/>
      <c r="M27" s="251"/>
      <c r="N27" s="251"/>
    </row>
    <row r="28" spans="2:14" ht="15" customHeight="1">
      <c r="D28" s="184"/>
      <c r="E28" s="251"/>
      <c r="F28" s="251"/>
      <c r="G28" s="251"/>
      <c r="H28" s="251"/>
      <c r="I28" s="251"/>
      <c r="J28" s="251"/>
      <c r="K28" s="251"/>
      <c r="L28" s="251"/>
      <c r="M28" s="251"/>
      <c r="N28" s="251"/>
    </row>
    <row r="29" spans="2:14" ht="15" customHeight="1">
      <c r="D29" s="145"/>
      <c r="E29" s="251"/>
      <c r="F29" s="251"/>
      <c r="G29" s="251"/>
      <c r="H29" s="251"/>
      <c r="I29" s="251"/>
      <c r="J29" s="251"/>
      <c r="K29" s="251"/>
      <c r="L29" s="251"/>
      <c r="M29" s="251"/>
      <c r="N29" s="251"/>
    </row>
    <row r="30" spans="2:14" ht="15" customHeight="1">
      <c r="D30" s="145"/>
      <c r="E30" s="251"/>
      <c r="F30" s="251"/>
      <c r="G30" s="251"/>
      <c r="H30" s="251"/>
      <c r="I30" s="251"/>
      <c r="J30" s="251"/>
      <c r="K30" s="251"/>
      <c r="L30" s="251"/>
      <c r="M30" s="251"/>
      <c r="N30" s="251"/>
    </row>
    <row r="31" spans="2:14" ht="15" customHeight="1">
      <c r="D31" s="145"/>
      <c r="E31" s="251"/>
      <c r="F31" s="251"/>
      <c r="G31" s="251"/>
      <c r="H31" s="251"/>
      <c r="I31" s="251"/>
      <c r="J31" s="251"/>
      <c r="K31" s="251"/>
      <c r="L31" s="251"/>
      <c r="M31" s="251"/>
      <c r="N31" s="251"/>
    </row>
    <row r="32" spans="2:14" ht="20.100000000000001" customHeight="1">
      <c r="C32" s="151" t="s">
        <v>99</v>
      </c>
      <c r="D32" s="254" t="s">
        <v>100</v>
      </c>
      <c r="E32" s="254"/>
      <c r="F32" s="254"/>
      <c r="G32" s="254"/>
      <c r="H32" s="254"/>
      <c r="I32" s="254"/>
      <c r="J32" s="254"/>
      <c r="K32" s="254"/>
      <c r="L32" s="254"/>
      <c r="M32" s="254"/>
      <c r="N32" s="254"/>
    </row>
    <row r="33" spans="3:14" ht="9.9499999999999993" customHeight="1">
      <c r="D33" s="123"/>
      <c r="E33" s="123"/>
      <c r="F33" s="123"/>
      <c r="G33" s="123"/>
      <c r="H33" s="123"/>
      <c r="I33" s="123"/>
      <c r="J33" s="123"/>
      <c r="K33" s="123"/>
      <c r="L33" s="123"/>
      <c r="M33" s="123"/>
      <c r="N33" s="123"/>
    </row>
    <row r="34" spans="3:14" ht="20.100000000000001" customHeight="1">
      <c r="C34" s="144" t="s">
        <v>49</v>
      </c>
      <c r="D34" s="251" t="s">
        <v>110</v>
      </c>
      <c r="E34" s="251"/>
      <c r="F34" s="251"/>
      <c r="G34" s="251"/>
      <c r="H34" s="251"/>
      <c r="I34" s="251"/>
      <c r="J34" s="251"/>
      <c r="K34" s="251"/>
      <c r="L34" s="251"/>
      <c r="M34" s="251"/>
      <c r="N34" s="251"/>
    </row>
    <row r="35" spans="3:14" ht="15" customHeight="1">
      <c r="C35" s="143"/>
      <c r="D35" s="252" t="s">
        <v>128</v>
      </c>
      <c r="E35" s="252"/>
      <c r="F35" s="252"/>
      <c r="G35" s="252"/>
      <c r="H35" s="252"/>
      <c r="I35" s="252"/>
      <c r="J35" s="252"/>
      <c r="K35" s="252"/>
      <c r="L35" s="252"/>
      <c r="M35" s="252"/>
      <c r="N35" s="252"/>
    </row>
    <row r="36" spans="3:14" ht="15" customHeight="1">
      <c r="C36" s="143"/>
      <c r="D36" s="252"/>
      <c r="E36" s="252"/>
      <c r="F36" s="252"/>
      <c r="G36" s="252"/>
      <c r="H36" s="252"/>
      <c r="I36" s="252"/>
      <c r="J36" s="252"/>
      <c r="K36" s="252"/>
      <c r="L36" s="252"/>
      <c r="M36" s="252"/>
      <c r="N36" s="252"/>
    </row>
    <row r="37" spans="3:14" ht="20.100000000000001" customHeight="1">
      <c r="C37" s="144" t="s">
        <v>144</v>
      </c>
      <c r="D37" s="251" t="s">
        <v>127</v>
      </c>
      <c r="E37" s="251"/>
      <c r="F37" s="251"/>
      <c r="G37" s="251"/>
      <c r="H37" s="251"/>
      <c r="I37" s="251"/>
      <c r="J37" s="251"/>
      <c r="K37" s="251"/>
      <c r="L37" s="251"/>
      <c r="M37" s="251"/>
      <c r="N37" s="251"/>
    </row>
    <row r="38" spans="3:14" ht="20.100000000000001" customHeight="1">
      <c r="C38" s="144"/>
      <c r="D38" s="251" t="s">
        <v>160</v>
      </c>
      <c r="E38" s="251"/>
      <c r="F38" s="251"/>
      <c r="G38" s="251"/>
      <c r="H38" s="251"/>
      <c r="I38" s="251"/>
      <c r="J38" s="251"/>
      <c r="K38" s="251"/>
      <c r="L38" s="251"/>
      <c r="M38" s="251"/>
      <c r="N38" s="251"/>
    </row>
    <row r="39" spans="3:14" ht="20.100000000000001" customHeight="1">
      <c r="C39" s="144"/>
      <c r="D39" s="251"/>
      <c r="E39" s="251"/>
      <c r="F39" s="251"/>
      <c r="G39" s="251"/>
      <c r="H39" s="251"/>
      <c r="I39" s="251"/>
      <c r="J39" s="251"/>
      <c r="K39" s="251"/>
      <c r="L39" s="251"/>
      <c r="M39" s="251"/>
      <c r="N39" s="251"/>
    </row>
    <row r="40" spans="3:14" ht="20.100000000000001" customHeight="1">
      <c r="C40" s="144"/>
      <c r="D40" s="251"/>
      <c r="E40" s="251"/>
      <c r="F40" s="251"/>
      <c r="G40" s="251"/>
      <c r="H40" s="251"/>
      <c r="I40" s="251"/>
      <c r="J40" s="251"/>
      <c r="K40" s="251"/>
      <c r="L40" s="251"/>
      <c r="M40" s="251"/>
      <c r="N40" s="251"/>
    </row>
    <row r="41" spans="3:14" ht="20.100000000000001" customHeight="1">
      <c r="C41" s="144"/>
      <c r="D41" s="251"/>
      <c r="E41" s="251"/>
      <c r="F41" s="251"/>
      <c r="G41" s="251"/>
      <c r="H41" s="251"/>
      <c r="I41" s="251"/>
      <c r="J41" s="251"/>
      <c r="K41" s="251"/>
      <c r="L41" s="251"/>
      <c r="M41" s="251"/>
      <c r="N41" s="251"/>
    </row>
    <row r="42" spans="3:14" ht="20.100000000000001" customHeight="1">
      <c r="C42" s="144"/>
      <c r="D42" s="251"/>
      <c r="E42" s="251"/>
      <c r="F42" s="251"/>
      <c r="G42" s="251"/>
      <c r="H42" s="251"/>
      <c r="I42" s="251"/>
      <c r="J42" s="251"/>
      <c r="K42" s="251"/>
      <c r="L42" s="251"/>
      <c r="M42" s="251"/>
      <c r="N42" s="251"/>
    </row>
    <row r="43" spans="3:14" ht="15" customHeight="1">
      <c r="C43" s="143"/>
      <c r="D43" s="251"/>
      <c r="E43" s="251"/>
      <c r="F43" s="251"/>
      <c r="G43" s="251"/>
      <c r="H43" s="251"/>
      <c r="I43" s="251"/>
      <c r="J43" s="251"/>
      <c r="K43" s="251"/>
      <c r="L43" s="251"/>
      <c r="M43" s="251"/>
      <c r="N43" s="251"/>
    </row>
    <row r="44" spans="3:14" ht="15" customHeight="1">
      <c r="C44" s="143"/>
      <c r="D44" s="251"/>
      <c r="E44" s="251"/>
      <c r="F44" s="251"/>
      <c r="G44" s="251"/>
      <c r="H44" s="251"/>
      <c r="I44" s="251"/>
      <c r="J44" s="251"/>
      <c r="K44" s="251"/>
      <c r="L44" s="251"/>
      <c r="M44" s="251"/>
      <c r="N44" s="251"/>
    </row>
    <row r="45" spans="3:14" ht="20.100000000000001" customHeight="1">
      <c r="C45" s="151" t="s">
        <v>99</v>
      </c>
      <c r="D45" s="151" t="s">
        <v>106</v>
      </c>
      <c r="E45" s="143"/>
      <c r="F45" s="143"/>
      <c r="G45" s="143"/>
      <c r="H45" s="143"/>
      <c r="I45" s="143"/>
      <c r="J45" s="143"/>
      <c r="K45" s="143"/>
      <c r="L45" s="143"/>
      <c r="M45" s="143"/>
      <c r="N45" s="143"/>
    </row>
    <row r="46" spans="3:14" ht="15" customHeight="1">
      <c r="C46" s="143"/>
      <c r="D46" s="143"/>
      <c r="E46" s="143"/>
      <c r="F46" s="143"/>
      <c r="G46" s="143"/>
      <c r="H46" s="143"/>
      <c r="I46" s="143"/>
      <c r="J46" s="143"/>
      <c r="K46" s="143"/>
      <c r="L46" s="143"/>
      <c r="M46" s="143"/>
      <c r="N46" s="143"/>
    </row>
    <row r="47" spans="3:14" ht="20.100000000000001" customHeight="1">
      <c r="C47" s="144" t="s">
        <v>51</v>
      </c>
      <c r="D47" s="144" t="s">
        <v>104</v>
      </c>
      <c r="E47" s="144"/>
      <c r="F47" s="143"/>
      <c r="G47" s="143"/>
      <c r="H47" s="143"/>
      <c r="I47" s="143"/>
      <c r="J47" s="143"/>
      <c r="K47" s="143"/>
      <c r="L47" s="143"/>
      <c r="M47" s="143"/>
      <c r="N47" s="143"/>
    </row>
    <row r="48" spans="3:14" ht="15" customHeight="1">
      <c r="C48" s="143"/>
      <c r="D48" s="143"/>
      <c r="E48" s="143"/>
      <c r="F48" s="143"/>
      <c r="G48" s="143"/>
      <c r="H48" s="143"/>
      <c r="I48" s="143"/>
      <c r="J48" s="143"/>
      <c r="K48" s="143"/>
      <c r="L48" s="143"/>
      <c r="M48" s="143"/>
      <c r="N48" s="143"/>
    </row>
    <row r="49" spans="2:14" ht="20.100000000000001" customHeight="1">
      <c r="C49" s="151" t="s">
        <v>99</v>
      </c>
      <c r="D49" s="151" t="s">
        <v>105</v>
      </c>
      <c r="E49" s="143"/>
      <c r="F49" s="143"/>
      <c r="G49" s="143"/>
      <c r="H49" s="143"/>
      <c r="I49" s="143"/>
      <c r="J49" s="143"/>
      <c r="K49" s="143"/>
      <c r="L49" s="143"/>
      <c r="M49" s="143"/>
      <c r="N49" s="143"/>
    </row>
    <row r="50" spans="2:14" ht="15" customHeight="1">
      <c r="C50" s="143"/>
      <c r="D50" s="143"/>
      <c r="E50" s="143"/>
      <c r="F50" s="143"/>
      <c r="G50" s="143"/>
      <c r="H50" s="143"/>
      <c r="I50" s="143"/>
      <c r="J50" s="143"/>
      <c r="K50" s="143"/>
      <c r="L50" s="143"/>
      <c r="M50" s="143"/>
      <c r="N50" s="143"/>
    </row>
    <row r="51" spans="2:14" ht="15" customHeight="1">
      <c r="C51" s="144" t="s">
        <v>101</v>
      </c>
      <c r="D51" s="251" t="s">
        <v>130</v>
      </c>
      <c r="E51" s="251"/>
      <c r="F51" s="251"/>
      <c r="G51" s="251"/>
      <c r="H51" s="251"/>
      <c r="I51" s="251"/>
      <c r="J51" s="251"/>
      <c r="K51" s="251"/>
      <c r="L51" s="251"/>
      <c r="M51" s="251"/>
      <c r="N51" s="251"/>
    </row>
    <row r="52" spans="2:14" ht="15" customHeight="1">
      <c r="C52" s="143"/>
      <c r="D52" s="251"/>
      <c r="E52" s="251"/>
      <c r="F52" s="251"/>
      <c r="G52" s="251"/>
      <c r="H52" s="251"/>
      <c r="I52" s="251"/>
      <c r="J52" s="251"/>
      <c r="K52" s="251"/>
      <c r="L52" s="251"/>
      <c r="M52" s="251"/>
      <c r="N52" s="251"/>
    </row>
    <row r="53" spans="2:14" ht="15" customHeight="1">
      <c r="C53" s="143"/>
      <c r="D53" s="251"/>
      <c r="E53" s="251"/>
      <c r="F53" s="251"/>
      <c r="G53" s="251"/>
      <c r="H53" s="251"/>
      <c r="I53" s="251"/>
      <c r="J53" s="251"/>
      <c r="K53" s="251"/>
      <c r="L53" s="251"/>
      <c r="M53" s="251"/>
      <c r="N53" s="251"/>
    </row>
    <row r="54" spans="2:14" ht="20.100000000000001" customHeight="1">
      <c r="B54" s="139" t="s">
        <v>161</v>
      </c>
      <c r="C54" s="138"/>
      <c r="D54" s="138"/>
      <c r="E54" s="138"/>
      <c r="F54" s="138"/>
      <c r="G54" s="138"/>
      <c r="H54" s="138"/>
      <c r="I54" s="138"/>
      <c r="J54" s="138"/>
      <c r="K54" s="138"/>
      <c r="L54" s="138"/>
      <c r="M54" s="138"/>
      <c r="N54" s="138"/>
    </row>
    <row r="55" spans="2:14" ht="15" customHeight="1"/>
    <row r="56" spans="2:14" ht="15" customHeight="1">
      <c r="C56" s="145" t="s">
        <v>99</v>
      </c>
      <c r="D56" s="255" t="s">
        <v>162</v>
      </c>
      <c r="E56" s="255"/>
      <c r="F56" s="255"/>
      <c r="G56" s="255"/>
      <c r="H56" s="255"/>
      <c r="I56" s="255"/>
      <c r="J56" s="255"/>
      <c r="K56" s="255"/>
      <c r="L56" s="255"/>
      <c r="M56" s="255"/>
      <c r="N56" s="255"/>
    </row>
    <row r="57" spans="2:14" ht="15" customHeight="1">
      <c r="C57" s="142"/>
      <c r="D57" s="255"/>
      <c r="E57" s="255"/>
      <c r="F57" s="255"/>
      <c r="G57" s="255"/>
      <c r="H57" s="255"/>
      <c r="I57" s="255"/>
      <c r="J57" s="255"/>
      <c r="K57" s="255"/>
      <c r="L57" s="255"/>
      <c r="M57" s="255"/>
      <c r="N57" s="255"/>
    </row>
    <row r="58" spans="2:14" ht="15" customHeight="1">
      <c r="C58" s="142"/>
      <c r="D58" s="255"/>
      <c r="E58" s="255"/>
      <c r="F58" s="255"/>
      <c r="G58" s="255"/>
      <c r="H58" s="255"/>
      <c r="I58" s="255"/>
      <c r="J58" s="255"/>
      <c r="K58" s="255"/>
      <c r="L58" s="255"/>
      <c r="M58" s="255"/>
      <c r="N58" s="255"/>
    </row>
    <row r="59" spans="2:14" ht="15" customHeight="1">
      <c r="C59" s="142"/>
      <c r="D59" s="255"/>
      <c r="E59" s="255"/>
      <c r="F59" s="255"/>
      <c r="G59" s="255"/>
      <c r="H59" s="255"/>
      <c r="I59" s="255"/>
      <c r="J59" s="255"/>
      <c r="K59" s="255"/>
      <c r="L59" s="255"/>
      <c r="M59" s="255"/>
      <c r="N59" s="255"/>
    </row>
    <row r="60" spans="2:14" ht="15" customHeight="1">
      <c r="C60" s="169" t="s">
        <v>138</v>
      </c>
      <c r="D60" s="251" t="s">
        <v>137</v>
      </c>
      <c r="E60" s="251"/>
      <c r="F60" s="251"/>
      <c r="G60" s="251"/>
      <c r="H60" s="251"/>
      <c r="I60" s="251"/>
      <c r="J60" s="251"/>
      <c r="K60" s="251"/>
      <c r="L60" s="251"/>
      <c r="M60" s="251"/>
      <c r="N60" s="251"/>
    </row>
    <row r="61" spans="2:14" ht="15" customHeight="1">
      <c r="C61" s="169"/>
      <c r="D61" s="251"/>
      <c r="E61" s="251"/>
      <c r="F61" s="251"/>
      <c r="G61" s="251"/>
      <c r="H61" s="251"/>
      <c r="I61" s="251"/>
      <c r="J61" s="251"/>
      <c r="K61" s="251"/>
      <c r="L61" s="251"/>
      <c r="M61" s="251"/>
      <c r="N61" s="251"/>
    </row>
    <row r="62" spans="2:14" ht="15" customHeight="1">
      <c r="C62" s="144" t="s">
        <v>49</v>
      </c>
      <c r="D62" s="253" t="s">
        <v>186</v>
      </c>
      <c r="E62" s="253"/>
      <c r="F62" s="253"/>
      <c r="G62" s="253"/>
      <c r="H62" s="253"/>
      <c r="I62" s="253"/>
      <c r="J62" s="253"/>
      <c r="K62" s="253"/>
      <c r="L62" s="253"/>
      <c r="M62" s="253"/>
      <c r="N62" s="253"/>
    </row>
    <row r="63" spans="2:14" ht="15" customHeight="1">
      <c r="C63" s="144"/>
      <c r="D63" s="253"/>
      <c r="E63" s="253"/>
      <c r="F63" s="253"/>
      <c r="G63" s="253"/>
      <c r="H63" s="253"/>
      <c r="I63" s="253"/>
      <c r="J63" s="253"/>
      <c r="K63" s="253"/>
      <c r="L63" s="253"/>
      <c r="M63" s="253"/>
      <c r="N63" s="253"/>
    </row>
    <row r="64" spans="2:14" ht="15" customHeight="1">
      <c r="C64" s="144"/>
      <c r="D64" s="253"/>
      <c r="E64" s="253"/>
      <c r="F64" s="253"/>
      <c r="G64" s="253"/>
      <c r="H64" s="253"/>
      <c r="I64" s="253"/>
      <c r="J64" s="253"/>
      <c r="K64" s="253"/>
      <c r="L64" s="253"/>
      <c r="M64" s="253"/>
      <c r="N64" s="253"/>
    </row>
    <row r="65" spans="3:14" ht="15" customHeight="1">
      <c r="C65" s="144" t="s">
        <v>126</v>
      </c>
      <c r="D65" s="251" t="s">
        <v>131</v>
      </c>
      <c r="E65" s="251"/>
      <c r="F65" s="251"/>
      <c r="G65" s="251"/>
      <c r="H65" s="251"/>
      <c r="I65" s="251"/>
      <c r="J65" s="251"/>
      <c r="K65" s="251"/>
      <c r="L65" s="251"/>
      <c r="M65" s="251"/>
      <c r="N65" s="251"/>
    </row>
    <row r="66" spans="3:14" ht="15" customHeight="1">
      <c r="C66" s="144"/>
      <c r="D66" s="251"/>
      <c r="E66" s="251"/>
      <c r="F66" s="251"/>
      <c r="G66" s="251"/>
      <c r="H66" s="251"/>
      <c r="I66" s="251"/>
      <c r="J66" s="251"/>
      <c r="K66" s="251"/>
      <c r="L66" s="251"/>
      <c r="M66" s="251"/>
      <c r="N66" s="251"/>
    </row>
    <row r="67" spans="3:14" ht="15" customHeight="1">
      <c r="C67" s="144"/>
      <c r="D67" s="251"/>
      <c r="E67" s="251"/>
      <c r="F67" s="251"/>
      <c r="G67" s="251"/>
      <c r="H67" s="251"/>
      <c r="I67" s="251"/>
      <c r="J67" s="251"/>
      <c r="K67" s="251"/>
      <c r="L67" s="251"/>
      <c r="M67" s="251"/>
      <c r="N67" s="251"/>
    </row>
    <row r="68" spans="3:14" ht="15" customHeight="1">
      <c r="C68" s="144"/>
      <c r="D68" s="251"/>
      <c r="E68" s="251"/>
      <c r="F68" s="251"/>
      <c r="G68" s="251"/>
      <c r="H68" s="251"/>
      <c r="I68" s="251"/>
      <c r="J68" s="251"/>
      <c r="K68" s="251"/>
      <c r="L68" s="251"/>
      <c r="M68" s="251"/>
      <c r="N68" s="251"/>
    </row>
    <row r="69" spans="3:14" ht="15" customHeight="1">
      <c r="C69" s="144" t="s">
        <v>51</v>
      </c>
      <c r="D69" s="251" t="s">
        <v>132</v>
      </c>
      <c r="E69" s="251"/>
      <c r="F69" s="251"/>
      <c r="G69" s="251"/>
      <c r="H69" s="251"/>
      <c r="I69" s="251"/>
      <c r="J69" s="251"/>
      <c r="K69" s="251"/>
      <c r="L69" s="251"/>
      <c r="M69" s="251"/>
      <c r="N69" s="251"/>
    </row>
    <row r="70" spans="3:14" ht="15" customHeight="1">
      <c r="C70" s="144"/>
      <c r="D70" s="251"/>
      <c r="E70" s="251"/>
      <c r="F70" s="251"/>
      <c r="G70" s="251"/>
      <c r="H70" s="251"/>
      <c r="I70" s="251"/>
      <c r="J70" s="251"/>
      <c r="K70" s="251"/>
      <c r="L70" s="251"/>
      <c r="M70" s="251"/>
      <c r="N70" s="251"/>
    </row>
    <row r="71" spans="3:14" ht="15" customHeight="1">
      <c r="C71" s="144"/>
      <c r="D71" s="251"/>
      <c r="E71" s="251"/>
      <c r="F71" s="251"/>
      <c r="G71" s="251"/>
      <c r="H71" s="251"/>
      <c r="I71" s="251"/>
      <c r="J71" s="251"/>
      <c r="K71" s="251"/>
      <c r="L71" s="251"/>
      <c r="M71" s="251"/>
      <c r="N71" s="251"/>
    </row>
    <row r="72" spans="3:14" ht="15" customHeight="1">
      <c r="C72" s="144" t="s">
        <v>101</v>
      </c>
      <c r="D72" s="251" t="s">
        <v>133</v>
      </c>
      <c r="E72" s="251"/>
      <c r="F72" s="251"/>
      <c r="G72" s="251"/>
      <c r="H72" s="251"/>
      <c r="I72" s="251"/>
      <c r="J72" s="251"/>
      <c r="K72" s="251"/>
      <c r="L72" s="251"/>
      <c r="M72" s="251"/>
      <c r="N72" s="251"/>
    </row>
    <row r="73" spans="3:14" ht="15" customHeight="1">
      <c r="C73" s="144"/>
      <c r="D73" s="251"/>
      <c r="E73" s="251"/>
      <c r="F73" s="251"/>
      <c r="G73" s="251"/>
      <c r="H73" s="251"/>
      <c r="I73" s="251"/>
      <c r="J73" s="251"/>
      <c r="K73" s="251"/>
      <c r="L73" s="251"/>
      <c r="M73" s="251"/>
      <c r="N73" s="251"/>
    </row>
    <row r="74" spans="3:14" ht="15" customHeight="1">
      <c r="C74" s="144"/>
      <c r="D74" s="251"/>
      <c r="E74" s="251"/>
      <c r="F74" s="251"/>
      <c r="G74" s="251"/>
      <c r="H74" s="251"/>
      <c r="I74" s="251"/>
      <c r="J74" s="251"/>
      <c r="K74" s="251"/>
      <c r="L74" s="251"/>
      <c r="M74" s="251"/>
      <c r="N74" s="251"/>
    </row>
    <row r="75" spans="3:14" ht="15" customHeight="1">
      <c r="C75" s="144" t="s">
        <v>129</v>
      </c>
      <c r="D75" s="251" t="s">
        <v>134</v>
      </c>
      <c r="E75" s="251"/>
      <c r="F75" s="251"/>
      <c r="G75" s="251"/>
      <c r="H75" s="251"/>
      <c r="I75" s="251"/>
      <c r="J75" s="251"/>
      <c r="K75" s="251"/>
      <c r="L75" s="251"/>
      <c r="M75" s="251"/>
      <c r="N75" s="251"/>
    </row>
    <row r="76" spans="3:14" ht="15" customHeight="1">
      <c r="C76" s="144"/>
      <c r="D76" s="251"/>
      <c r="E76" s="251"/>
      <c r="F76" s="251"/>
      <c r="G76" s="251"/>
      <c r="H76" s="251"/>
      <c r="I76" s="251"/>
      <c r="J76" s="251"/>
      <c r="K76" s="251"/>
      <c r="L76" s="251"/>
      <c r="M76" s="251"/>
      <c r="N76" s="251"/>
    </row>
    <row r="77" spans="3:14" ht="15" customHeight="1">
      <c r="C77" s="144"/>
      <c r="D77" s="251"/>
      <c r="E77" s="251"/>
      <c r="F77" s="251"/>
      <c r="G77" s="251"/>
      <c r="H77" s="251"/>
      <c r="I77" s="251"/>
      <c r="J77" s="251"/>
      <c r="K77" s="251"/>
      <c r="L77" s="251"/>
      <c r="M77" s="251"/>
      <c r="N77" s="251"/>
    </row>
    <row r="78" spans="3:14" ht="15" customHeight="1">
      <c r="C78" s="144"/>
      <c r="D78" s="251"/>
      <c r="E78" s="251"/>
      <c r="F78" s="251"/>
      <c r="G78" s="251"/>
      <c r="H78" s="251"/>
      <c r="I78" s="251"/>
      <c r="J78" s="251"/>
      <c r="K78" s="251"/>
      <c r="L78" s="251"/>
      <c r="M78" s="251"/>
      <c r="N78" s="251"/>
    </row>
    <row r="79" spans="3:14" ht="15" customHeight="1">
      <c r="C79" s="144"/>
      <c r="D79" s="251"/>
      <c r="E79" s="251"/>
      <c r="F79" s="251"/>
      <c r="G79" s="251"/>
      <c r="H79" s="251"/>
      <c r="I79" s="251"/>
      <c r="J79" s="251"/>
      <c r="K79" s="251"/>
      <c r="L79" s="251"/>
      <c r="M79" s="251"/>
      <c r="N79" s="251"/>
    </row>
    <row r="80" spans="3:14" ht="15" customHeight="1">
      <c r="C80" s="144"/>
      <c r="D80" s="251"/>
      <c r="E80" s="251"/>
      <c r="F80" s="251"/>
      <c r="G80" s="251"/>
      <c r="H80" s="251"/>
      <c r="I80" s="251"/>
      <c r="J80" s="251"/>
      <c r="K80" s="251"/>
      <c r="L80" s="251"/>
      <c r="M80" s="251"/>
      <c r="N80" s="251"/>
    </row>
    <row r="81" spans="2:14" ht="15" customHeight="1">
      <c r="C81" s="144"/>
      <c r="D81" s="251"/>
      <c r="E81" s="251"/>
      <c r="F81" s="251"/>
      <c r="G81" s="251"/>
      <c r="H81" s="251"/>
      <c r="I81" s="251"/>
      <c r="J81" s="251"/>
      <c r="K81" s="251"/>
      <c r="L81" s="251"/>
      <c r="M81" s="251"/>
      <c r="N81" s="251"/>
    </row>
    <row r="82" spans="2:14" ht="15" customHeight="1">
      <c r="C82" s="144" t="s">
        <v>102</v>
      </c>
      <c r="D82" s="251" t="s">
        <v>164</v>
      </c>
      <c r="E82" s="251"/>
      <c r="F82" s="251"/>
      <c r="G82" s="251"/>
      <c r="H82" s="251"/>
      <c r="I82" s="251"/>
      <c r="J82" s="251"/>
      <c r="K82" s="251"/>
      <c r="L82" s="251"/>
      <c r="M82" s="251"/>
      <c r="N82" s="251"/>
    </row>
    <row r="83" spans="2:14" ht="15" customHeight="1">
      <c r="C83" s="144"/>
      <c r="D83" s="251"/>
      <c r="E83" s="251"/>
      <c r="F83" s="251"/>
      <c r="G83" s="251"/>
      <c r="H83" s="251"/>
      <c r="I83" s="251"/>
      <c r="J83" s="251"/>
      <c r="K83" s="251"/>
      <c r="L83" s="251"/>
      <c r="M83" s="251"/>
      <c r="N83" s="251"/>
    </row>
    <row r="84" spans="2:14" ht="15" customHeight="1">
      <c r="C84" s="144"/>
      <c r="D84" s="251"/>
      <c r="E84" s="251"/>
      <c r="F84" s="251"/>
      <c r="G84" s="251"/>
      <c r="H84" s="251"/>
      <c r="I84" s="251"/>
      <c r="J84" s="251"/>
      <c r="K84" s="251"/>
      <c r="L84" s="251"/>
      <c r="M84" s="251"/>
      <c r="N84" s="251"/>
    </row>
    <row r="85" spans="2:14" ht="15" customHeight="1">
      <c r="C85" s="144"/>
      <c r="D85" s="251"/>
      <c r="E85" s="251"/>
      <c r="F85" s="251"/>
      <c r="G85" s="251"/>
      <c r="H85" s="251"/>
      <c r="I85" s="251"/>
      <c r="J85" s="251"/>
      <c r="K85" s="251"/>
      <c r="L85" s="251"/>
      <c r="M85" s="251"/>
      <c r="N85" s="251"/>
    </row>
    <row r="86" spans="2:14" ht="15" customHeight="1">
      <c r="C86" s="144" t="s">
        <v>103</v>
      </c>
      <c r="D86" s="251" t="s">
        <v>136</v>
      </c>
      <c r="E86" s="251"/>
      <c r="F86" s="251"/>
      <c r="G86" s="251"/>
      <c r="H86" s="251"/>
      <c r="I86" s="251"/>
      <c r="J86" s="251"/>
      <c r="K86" s="251"/>
      <c r="L86" s="251"/>
      <c r="M86" s="251"/>
      <c r="N86" s="251"/>
    </row>
    <row r="87" spans="2:14" ht="15" customHeight="1">
      <c r="C87" s="144"/>
      <c r="D87" s="251"/>
      <c r="E87" s="251"/>
      <c r="F87" s="251"/>
      <c r="G87" s="251"/>
      <c r="H87" s="251"/>
      <c r="I87" s="251"/>
      <c r="J87" s="251"/>
      <c r="K87" s="251"/>
      <c r="L87" s="251"/>
      <c r="M87" s="251"/>
      <c r="N87" s="251"/>
    </row>
    <row r="88" spans="2:14" ht="15" customHeight="1">
      <c r="C88" s="144"/>
      <c r="D88" s="251"/>
      <c r="E88" s="251"/>
      <c r="F88" s="251"/>
      <c r="G88" s="251"/>
      <c r="H88" s="251"/>
      <c r="I88" s="251"/>
      <c r="J88" s="251"/>
      <c r="K88" s="251"/>
      <c r="L88" s="251"/>
      <c r="M88" s="251"/>
      <c r="N88" s="251"/>
    </row>
    <row r="89" spans="2:14" ht="15" customHeight="1">
      <c r="C89" s="144"/>
      <c r="D89" s="251"/>
      <c r="E89" s="251"/>
      <c r="F89" s="251"/>
      <c r="G89" s="251"/>
      <c r="H89" s="251"/>
      <c r="I89" s="251"/>
      <c r="J89" s="251"/>
      <c r="K89" s="251"/>
      <c r="L89" s="251"/>
      <c r="M89" s="251"/>
      <c r="N89" s="251"/>
    </row>
    <row r="90" spans="2:14" s="147" customFormat="1" ht="20.100000000000001" customHeight="1">
      <c r="B90" s="148" t="s">
        <v>42</v>
      </c>
      <c r="C90" s="149"/>
      <c r="D90" s="149"/>
      <c r="E90" s="146"/>
      <c r="F90" s="146"/>
      <c r="G90" s="146"/>
      <c r="H90" s="146"/>
      <c r="I90" s="146"/>
      <c r="J90" s="146"/>
      <c r="K90" s="146"/>
      <c r="L90" s="146"/>
      <c r="M90" s="146"/>
      <c r="N90" s="146"/>
    </row>
    <row r="91" spans="2:14" ht="15" customHeight="1"/>
    <row r="92" spans="2:14" ht="15" customHeight="1">
      <c r="C92" s="144" t="s">
        <v>48</v>
      </c>
      <c r="D92" s="253" t="s">
        <v>163</v>
      </c>
      <c r="E92" s="253"/>
      <c r="F92" s="253"/>
      <c r="G92" s="253"/>
      <c r="H92" s="253"/>
      <c r="I92" s="253"/>
      <c r="J92" s="253"/>
      <c r="K92" s="253"/>
      <c r="L92" s="253"/>
      <c r="M92" s="253"/>
      <c r="N92" s="253"/>
    </row>
    <row r="93" spans="2:14" ht="15" customHeight="1">
      <c r="C93" s="144"/>
      <c r="D93" s="253"/>
      <c r="E93" s="253"/>
      <c r="F93" s="253"/>
      <c r="G93" s="253"/>
      <c r="H93" s="253"/>
      <c r="I93" s="253"/>
      <c r="J93" s="253"/>
      <c r="K93" s="253"/>
      <c r="L93" s="253"/>
      <c r="M93" s="253"/>
      <c r="N93" s="253"/>
    </row>
    <row r="94" spans="2:14" ht="15" customHeight="1">
      <c r="C94" s="144"/>
      <c r="D94" s="253"/>
      <c r="E94" s="253"/>
      <c r="F94" s="253"/>
      <c r="G94" s="253"/>
      <c r="H94" s="253"/>
      <c r="I94" s="253"/>
      <c r="J94" s="253"/>
      <c r="K94" s="253"/>
      <c r="L94" s="253"/>
      <c r="M94" s="253"/>
      <c r="N94" s="253"/>
    </row>
    <row r="95" spans="2:14" ht="15" customHeight="1">
      <c r="C95" s="144" t="s">
        <v>49</v>
      </c>
      <c r="D95" s="253" t="s">
        <v>43</v>
      </c>
      <c r="E95" s="253"/>
      <c r="F95" s="253"/>
      <c r="G95" s="253"/>
      <c r="H95" s="253"/>
      <c r="I95" s="253"/>
      <c r="J95" s="253"/>
      <c r="K95" s="253"/>
      <c r="L95" s="253"/>
      <c r="M95" s="253"/>
      <c r="N95" s="253"/>
    </row>
    <row r="96" spans="2:14" ht="15" customHeight="1">
      <c r="C96" s="144"/>
      <c r="D96" s="253"/>
      <c r="E96" s="253"/>
      <c r="F96" s="253"/>
      <c r="G96" s="253"/>
      <c r="H96" s="253"/>
      <c r="I96" s="253"/>
      <c r="J96" s="253"/>
      <c r="K96" s="253"/>
      <c r="L96" s="253"/>
      <c r="M96" s="253"/>
      <c r="N96" s="253"/>
    </row>
    <row r="97" spans="3:14" ht="15" customHeight="1">
      <c r="C97" s="144"/>
      <c r="D97" s="253"/>
      <c r="E97" s="253"/>
      <c r="F97" s="253"/>
      <c r="G97" s="253"/>
      <c r="H97" s="253"/>
      <c r="I97" s="253"/>
      <c r="J97" s="253"/>
      <c r="K97" s="253"/>
      <c r="L97" s="253"/>
      <c r="M97" s="253"/>
      <c r="N97" s="253"/>
    </row>
    <row r="98" spans="3:14" ht="15" customHeight="1">
      <c r="C98" s="144" t="s">
        <v>50</v>
      </c>
      <c r="D98" s="144" t="s">
        <v>44</v>
      </c>
      <c r="E98" s="144"/>
      <c r="F98" s="144"/>
      <c r="G98" s="144"/>
      <c r="H98" s="144"/>
      <c r="I98" s="144"/>
      <c r="J98" s="144"/>
      <c r="K98" s="144"/>
      <c r="L98" s="144"/>
      <c r="M98" s="144"/>
      <c r="N98" s="144"/>
    </row>
    <row r="99" spans="3:14" ht="15" customHeight="1">
      <c r="C99" s="144"/>
      <c r="D99" s="144"/>
      <c r="E99" s="144"/>
      <c r="F99" s="144"/>
      <c r="G99" s="144"/>
      <c r="H99" s="144"/>
      <c r="I99" s="144"/>
      <c r="J99" s="144"/>
      <c r="K99" s="144"/>
      <c r="L99" s="144"/>
      <c r="M99" s="144"/>
      <c r="N99" s="144"/>
    </row>
    <row r="100" spans="3:14" ht="15" customHeight="1">
      <c r="C100" s="144" t="s">
        <v>51</v>
      </c>
      <c r="D100" s="144" t="s">
        <v>47</v>
      </c>
      <c r="E100" s="144"/>
      <c r="F100" s="144"/>
      <c r="G100" s="144"/>
      <c r="H100" s="144"/>
      <c r="I100" s="144"/>
      <c r="J100" s="144"/>
      <c r="K100" s="144"/>
      <c r="L100" s="144"/>
      <c r="M100" s="144"/>
      <c r="N100" s="144"/>
    </row>
    <row r="101" spans="3:14" ht="15" customHeight="1" thickBot="1"/>
    <row r="102" spans="3:14" ht="15" customHeight="1" thickTop="1">
      <c r="C102" s="107"/>
      <c r="D102" s="108"/>
      <c r="E102" s="108"/>
      <c r="F102" s="108"/>
      <c r="G102" s="108"/>
      <c r="H102" s="108"/>
      <c r="I102" s="109"/>
    </row>
    <row r="103" spans="3:14" ht="15" customHeight="1">
      <c r="C103" s="110"/>
      <c r="D103" s="111" t="s">
        <v>46</v>
      </c>
      <c r="E103" s="111"/>
      <c r="F103" s="111"/>
      <c r="G103" s="111"/>
      <c r="H103" s="111"/>
      <c r="I103" s="112"/>
    </row>
    <row r="104" spans="3:14" ht="15" customHeight="1">
      <c r="C104" s="110"/>
      <c r="D104" s="111" t="s">
        <v>187</v>
      </c>
      <c r="E104" s="111"/>
      <c r="F104" s="111"/>
      <c r="G104" s="111"/>
      <c r="H104" s="111"/>
      <c r="I104" s="112"/>
    </row>
    <row r="105" spans="3:14" ht="15" customHeight="1">
      <c r="C105" s="110"/>
      <c r="D105" s="111" t="s">
        <v>53</v>
      </c>
      <c r="E105" s="111"/>
      <c r="F105" s="111"/>
      <c r="G105" s="111"/>
      <c r="H105" s="111"/>
      <c r="I105" s="112"/>
    </row>
    <row r="106" spans="3:14" ht="15" customHeight="1">
      <c r="C106" s="110"/>
      <c r="D106" s="111" t="s">
        <v>45</v>
      </c>
      <c r="E106" s="111"/>
      <c r="F106" s="111"/>
      <c r="G106" s="111"/>
      <c r="H106" s="111"/>
      <c r="I106" s="112"/>
    </row>
    <row r="107" spans="3:14" ht="15" customHeight="1" thickBot="1">
      <c r="C107" s="113"/>
      <c r="D107" s="114"/>
      <c r="E107" s="114"/>
      <c r="F107" s="114"/>
      <c r="G107" s="114"/>
      <c r="H107" s="114"/>
      <c r="I107" s="115"/>
    </row>
    <row r="108" spans="3:14" ht="15" customHeight="1" thickTop="1"/>
  </sheetData>
  <sheetProtection sheet="1" objects="1" scenarios="1"/>
  <mergeCells count="21">
    <mergeCell ref="D95:N97"/>
    <mergeCell ref="D62:N64"/>
    <mergeCell ref="D22:N24"/>
    <mergeCell ref="D32:N32"/>
    <mergeCell ref="D37:N37"/>
    <mergeCell ref="D92:N94"/>
    <mergeCell ref="D56:N59"/>
    <mergeCell ref="D65:N68"/>
    <mergeCell ref="D69:N71"/>
    <mergeCell ref="D89:N89"/>
    <mergeCell ref="D82:N85"/>
    <mergeCell ref="D72:N74"/>
    <mergeCell ref="D51:N53"/>
    <mergeCell ref="E25:N31"/>
    <mergeCell ref="D38:N44"/>
    <mergeCell ref="D75:N81"/>
    <mergeCell ref="D86:N88"/>
    <mergeCell ref="C7:N18"/>
    <mergeCell ref="D35:N36"/>
    <mergeCell ref="D34:N34"/>
    <mergeCell ref="D60:N61"/>
  </mergeCells>
  <phoneticPr fontId="4"/>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sheetPr>
  <dimension ref="A1:BB51"/>
  <sheetViews>
    <sheetView zoomScaleNormal="100" workbookViewId="0">
      <pane xSplit="2" ySplit="3" topLeftCell="AE4" activePane="bottomRight" state="frozen"/>
      <selection activeCell="M1" sqref="M1"/>
      <selection pane="topRight" activeCell="M1" sqref="M1"/>
      <selection pane="bottomLeft" activeCell="M1" sqref="M1"/>
      <selection pane="bottomRight" activeCell="AZ7" sqref="AZ7"/>
    </sheetView>
  </sheetViews>
  <sheetFormatPr defaultColWidth="10.33203125" defaultRowHeight="11.25"/>
  <cols>
    <col min="1" max="1" width="4.6640625" style="16" bestFit="1" customWidth="1"/>
    <col min="2" max="2" width="31.6640625" style="16" bestFit="1" customWidth="1"/>
    <col min="3" max="39" width="10.33203125" style="16"/>
    <col min="40" max="40" width="11.6640625" style="16" customWidth="1"/>
    <col min="41" max="42" width="10.33203125" style="16"/>
    <col min="43" max="43" width="12.1640625" style="16" customWidth="1"/>
    <col min="44" max="44" width="11.83203125" style="16" customWidth="1"/>
    <col min="45" max="53" width="10.33203125" style="16"/>
    <col min="54" max="54" width="11" style="16" bestFit="1" customWidth="1"/>
    <col min="55" max="16384" width="10.33203125" style="16"/>
  </cols>
  <sheetData>
    <row r="1" spans="1:54" ht="21" customHeight="1">
      <c r="A1" s="104" t="s">
        <v>62</v>
      </c>
      <c r="C1" s="16" t="s">
        <v>63</v>
      </c>
      <c r="U1" s="75"/>
      <c r="AM1" s="75"/>
      <c r="BB1" s="75" t="s">
        <v>64</v>
      </c>
    </row>
    <row r="2" spans="1:54">
      <c r="A2" s="17"/>
      <c r="B2" s="18"/>
      <c r="C2" s="76">
        <v>1</v>
      </c>
      <c r="D2" s="77">
        <v>2</v>
      </c>
      <c r="E2" s="77">
        <v>3</v>
      </c>
      <c r="F2" s="77">
        <v>6</v>
      </c>
      <c r="G2" s="77">
        <v>11</v>
      </c>
      <c r="H2" s="77">
        <v>15</v>
      </c>
      <c r="I2" s="77">
        <v>16</v>
      </c>
      <c r="J2" s="77">
        <v>20</v>
      </c>
      <c r="K2" s="77">
        <v>21</v>
      </c>
      <c r="L2" s="77">
        <v>25</v>
      </c>
      <c r="M2" s="77">
        <v>26</v>
      </c>
      <c r="N2" s="77">
        <v>27</v>
      </c>
      <c r="O2" s="77">
        <v>28</v>
      </c>
      <c r="P2" s="77">
        <v>29</v>
      </c>
      <c r="Q2" s="77">
        <v>32</v>
      </c>
      <c r="R2" s="77">
        <v>33</v>
      </c>
      <c r="S2" s="77">
        <v>34</v>
      </c>
      <c r="T2" s="77">
        <v>35</v>
      </c>
      <c r="U2" s="77">
        <v>39</v>
      </c>
      <c r="V2" s="77">
        <v>41</v>
      </c>
      <c r="W2" s="77">
        <v>46</v>
      </c>
      <c r="X2" s="77">
        <v>47</v>
      </c>
      <c r="Y2" s="77">
        <v>48</v>
      </c>
      <c r="Z2" s="77">
        <v>51</v>
      </c>
      <c r="AA2" s="77">
        <v>53</v>
      </c>
      <c r="AB2" s="77">
        <v>55</v>
      </c>
      <c r="AC2" s="77">
        <v>57</v>
      </c>
      <c r="AD2" s="77">
        <v>59</v>
      </c>
      <c r="AE2" s="77">
        <v>61</v>
      </c>
      <c r="AF2" s="77">
        <v>63</v>
      </c>
      <c r="AG2" s="77">
        <v>64</v>
      </c>
      <c r="AH2" s="77">
        <v>65</v>
      </c>
      <c r="AI2" s="77">
        <v>66</v>
      </c>
      <c r="AJ2" s="77">
        <v>67</v>
      </c>
      <c r="AK2" s="77">
        <v>68</v>
      </c>
      <c r="AL2" s="78">
        <v>69</v>
      </c>
      <c r="AM2" s="79">
        <v>70</v>
      </c>
      <c r="AN2" s="76">
        <v>71</v>
      </c>
      <c r="AO2" s="77">
        <v>72</v>
      </c>
      <c r="AP2" s="77">
        <v>73</v>
      </c>
      <c r="AQ2" s="77">
        <v>74</v>
      </c>
      <c r="AR2" s="77">
        <v>75</v>
      </c>
      <c r="AS2" s="77">
        <v>76</v>
      </c>
      <c r="AT2" s="78">
        <v>77</v>
      </c>
      <c r="AU2" s="79">
        <v>78</v>
      </c>
      <c r="AV2" s="79">
        <v>79</v>
      </c>
      <c r="AW2" s="79">
        <v>81</v>
      </c>
      <c r="AX2" s="79">
        <v>82</v>
      </c>
      <c r="AY2" s="79">
        <v>83</v>
      </c>
      <c r="AZ2" s="79">
        <v>87</v>
      </c>
      <c r="BA2" s="79">
        <v>88</v>
      </c>
      <c r="BB2" s="79">
        <v>97</v>
      </c>
    </row>
    <row r="3" spans="1:54" ht="33.75">
      <c r="A3" s="19"/>
      <c r="B3" s="20"/>
      <c r="C3" s="21" t="s">
        <v>0</v>
      </c>
      <c r="D3" s="22" t="s">
        <v>1</v>
      </c>
      <c r="E3" s="22" t="s">
        <v>2</v>
      </c>
      <c r="F3" s="22" t="s">
        <v>3</v>
      </c>
      <c r="G3" s="22" t="s">
        <v>4</v>
      </c>
      <c r="H3" s="22" t="s">
        <v>5</v>
      </c>
      <c r="I3" s="22" t="s">
        <v>6</v>
      </c>
      <c r="J3" s="22" t="s">
        <v>7</v>
      </c>
      <c r="K3" s="22" t="s">
        <v>66</v>
      </c>
      <c r="L3" s="22" t="s">
        <v>67</v>
      </c>
      <c r="M3" s="22" t="s">
        <v>10</v>
      </c>
      <c r="N3" s="22" t="s">
        <v>11</v>
      </c>
      <c r="O3" s="22" t="s">
        <v>12</v>
      </c>
      <c r="P3" s="22" t="s">
        <v>13</v>
      </c>
      <c r="Q3" s="22" t="s">
        <v>16</v>
      </c>
      <c r="R3" s="22" t="s">
        <v>14</v>
      </c>
      <c r="S3" s="22" t="s">
        <v>68</v>
      </c>
      <c r="T3" s="22" t="s">
        <v>17</v>
      </c>
      <c r="U3" s="22" t="s">
        <v>18</v>
      </c>
      <c r="V3" s="22" t="s">
        <v>19</v>
      </c>
      <c r="W3" s="22" t="s">
        <v>69</v>
      </c>
      <c r="X3" s="22" t="s">
        <v>55</v>
      </c>
      <c r="Y3" s="22" t="s">
        <v>56</v>
      </c>
      <c r="Z3" s="22" t="s">
        <v>21</v>
      </c>
      <c r="AA3" s="22" t="s">
        <v>22</v>
      </c>
      <c r="AB3" s="22" t="s">
        <v>23</v>
      </c>
      <c r="AC3" s="22" t="s">
        <v>65</v>
      </c>
      <c r="AD3" s="22" t="s">
        <v>24</v>
      </c>
      <c r="AE3" s="22" t="s">
        <v>25</v>
      </c>
      <c r="AF3" s="22" t="s">
        <v>26</v>
      </c>
      <c r="AG3" s="22" t="s">
        <v>60</v>
      </c>
      <c r="AH3" s="22" t="s">
        <v>61</v>
      </c>
      <c r="AI3" s="22" t="s">
        <v>70</v>
      </c>
      <c r="AJ3" s="22" t="s">
        <v>71</v>
      </c>
      <c r="AK3" s="22" t="s">
        <v>29</v>
      </c>
      <c r="AL3" s="23" t="s">
        <v>30</v>
      </c>
      <c r="AM3" s="24" t="s">
        <v>72</v>
      </c>
      <c r="AN3" s="21" t="s">
        <v>85</v>
      </c>
      <c r="AO3" s="22" t="s">
        <v>86</v>
      </c>
      <c r="AP3" s="22" t="s">
        <v>87</v>
      </c>
      <c r="AQ3" s="22" t="s">
        <v>88</v>
      </c>
      <c r="AR3" s="22" t="s">
        <v>89</v>
      </c>
      <c r="AS3" s="22" t="s">
        <v>90</v>
      </c>
      <c r="AT3" s="23" t="s">
        <v>91</v>
      </c>
      <c r="AU3" s="24" t="s">
        <v>92</v>
      </c>
      <c r="AV3" s="24" t="s">
        <v>93</v>
      </c>
      <c r="AW3" s="24" t="s">
        <v>94</v>
      </c>
      <c r="AX3" s="24" t="s">
        <v>95</v>
      </c>
      <c r="AY3" s="24" t="s">
        <v>96</v>
      </c>
      <c r="AZ3" s="24" t="s">
        <v>97</v>
      </c>
      <c r="BA3" s="24" t="s">
        <v>98</v>
      </c>
      <c r="BB3" s="24" t="s">
        <v>80</v>
      </c>
    </row>
    <row r="4" spans="1:54" ht="15" customHeight="1">
      <c r="A4" s="80">
        <v>1</v>
      </c>
      <c r="B4" s="18" t="s">
        <v>0</v>
      </c>
      <c r="C4" s="17">
        <v>20187</v>
      </c>
      <c r="D4" s="74">
        <v>90</v>
      </c>
      <c r="E4" s="74">
        <v>0</v>
      </c>
      <c r="F4" s="74">
        <v>0</v>
      </c>
      <c r="G4" s="74">
        <v>51191</v>
      </c>
      <c r="H4" s="74">
        <v>251</v>
      </c>
      <c r="I4" s="74">
        <v>0</v>
      </c>
      <c r="J4" s="74">
        <v>156</v>
      </c>
      <c r="K4" s="74">
        <v>0</v>
      </c>
      <c r="L4" s="74">
        <v>3</v>
      </c>
      <c r="M4" s="74">
        <v>0</v>
      </c>
      <c r="N4" s="74">
        <v>11</v>
      </c>
      <c r="O4" s="74">
        <v>0</v>
      </c>
      <c r="P4" s="74">
        <v>0</v>
      </c>
      <c r="Q4" s="74">
        <v>0</v>
      </c>
      <c r="R4" s="74">
        <v>0</v>
      </c>
      <c r="S4" s="74">
        <v>0</v>
      </c>
      <c r="T4" s="74">
        <v>0</v>
      </c>
      <c r="U4" s="74">
        <v>1310</v>
      </c>
      <c r="V4" s="74">
        <v>605</v>
      </c>
      <c r="W4" s="74">
        <v>0</v>
      </c>
      <c r="X4" s="74">
        <v>0</v>
      </c>
      <c r="Y4" s="74">
        <v>0</v>
      </c>
      <c r="Z4" s="74">
        <v>89</v>
      </c>
      <c r="AA4" s="74">
        <v>0</v>
      </c>
      <c r="AB4" s="74">
        <v>1</v>
      </c>
      <c r="AC4" s="74">
        <v>10</v>
      </c>
      <c r="AD4" s="74">
        <v>0</v>
      </c>
      <c r="AE4" s="74">
        <v>12</v>
      </c>
      <c r="AF4" s="74">
        <v>190</v>
      </c>
      <c r="AG4" s="74">
        <v>1195</v>
      </c>
      <c r="AH4" s="74">
        <v>90</v>
      </c>
      <c r="AI4" s="74">
        <v>3</v>
      </c>
      <c r="AJ4" s="74">
        <v>5527</v>
      </c>
      <c r="AK4" s="74">
        <v>0</v>
      </c>
      <c r="AL4" s="18">
        <v>0</v>
      </c>
      <c r="AM4" s="46">
        <v>80921</v>
      </c>
      <c r="AN4" s="17">
        <v>476</v>
      </c>
      <c r="AO4" s="74">
        <v>21915</v>
      </c>
      <c r="AP4" s="74">
        <v>0</v>
      </c>
      <c r="AQ4" s="74">
        <v>0</v>
      </c>
      <c r="AR4" s="74">
        <v>1662</v>
      </c>
      <c r="AS4" s="74">
        <v>-808</v>
      </c>
      <c r="AT4" s="18">
        <v>11</v>
      </c>
      <c r="AU4" s="46">
        <v>23256</v>
      </c>
      <c r="AV4" s="46">
        <v>104177</v>
      </c>
      <c r="AW4" s="46">
        <v>64135</v>
      </c>
      <c r="AX4" s="46">
        <v>87391</v>
      </c>
      <c r="AY4" s="46">
        <v>168312</v>
      </c>
      <c r="AZ4" s="46">
        <v>-23233</v>
      </c>
      <c r="BA4" s="46">
        <v>64158</v>
      </c>
      <c r="BB4" s="46">
        <v>145079</v>
      </c>
    </row>
    <row r="5" spans="1:54" ht="15" customHeight="1">
      <c r="A5" s="81">
        <v>2</v>
      </c>
      <c r="B5" s="26" t="s">
        <v>1</v>
      </c>
      <c r="C5" s="47">
        <v>19</v>
      </c>
      <c r="D5" s="63">
        <v>4654</v>
      </c>
      <c r="E5" s="63">
        <v>11</v>
      </c>
      <c r="F5" s="63">
        <v>1</v>
      </c>
      <c r="G5" s="63">
        <v>63</v>
      </c>
      <c r="H5" s="63">
        <v>0</v>
      </c>
      <c r="I5" s="63">
        <v>10831</v>
      </c>
      <c r="J5" s="63">
        <v>10</v>
      </c>
      <c r="K5" s="63">
        <v>0</v>
      </c>
      <c r="L5" s="63">
        <v>0</v>
      </c>
      <c r="M5" s="63">
        <v>0</v>
      </c>
      <c r="N5" s="63">
        <v>0</v>
      </c>
      <c r="O5" s="63">
        <v>0</v>
      </c>
      <c r="P5" s="63">
        <v>0</v>
      </c>
      <c r="Q5" s="63">
        <v>0</v>
      </c>
      <c r="R5" s="63">
        <v>0</v>
      </c>
      <c r="S5" s="63">
        <v>0</v>
      </c>
      <c r="T5" s="63">
        <v>0</v>
      </c>
      <c r="U5" s="63">
        <v>4</v>
      </c>
      <c r="V5" s="63">
        <v>15</v>
      </c>
      <c r="W5" s="63">
        <v>0</v>
      </c>
      <c r="X5" s="63">
        <v>0</v>
      </c>
      <c r="Y5" s="63">
        <v>0</v>
      </c>
      <c r="Z5" s="63">
        <v>0</v>
      </c>
      <c r="AA5" s="63">
        <v>0</v>
      </c>
      <c r="AB5" s="63">
        <v>0</v>
      </c>
      <c r="AC5" s="63">
        <v>0</v>
      </c>
      <c r="AD5" s="63">
        <v>0</v>
      </c>
      <c r="AE5" s="63">
        <v>2</v>
      </c>
      <c r="AF5" s="63">
        <v>0</v>
      </c>
      <c r="AG5" s="63">
        <v>42</v>
      </c>
      <c r="AH5" s="63">
        <v>0</v>
      </c>
      <c r="AI5" s="63">
        <v>0</v>
      </c>
      <c r="AJ5" s="63">
        <v>401</v>
      </c>
      <c r="AK5" s="63">
        <v>0</v>
      </c>
      <c r="AL5" s="26">
        <v>0</v>
      </c>
      <c r="AM5" s="44">
        <v>16053</v>
      </c>
      <c r="AN5" s="47">
        <v>32</v>
      </c>
      <c r="AO5" s="63">
        <v>1445</v>
      </c>
      <c r="AP5" s="63">
        <v>0</v>
      </c>
      <c r="AQ5" s="63">
        <v>0</v>
      </c>
      <c r="AR5" s="63">
        <v>0</v>
      </c>
      <c r="AS5" s="63">
        <v>7521</v>
      </c>
      <c r="AT5" s="26">
        <v>6</v>
      </c>
      <c r="AU5" s="44">
        <v>9004</v>
      </c>
      <c r="AV5" s="44">
        <v>25057</v>
      </c>
      <c r="AW5" s="44">
        <v>11097</v>
      </c>
      <c r="AX5" s="44">
        <v>20101</v>
      </c>
      <c r="AY5" s="44">
        <v>36154</v>
      </c>
      <c r="AZ5" s="44">
        <v>-5915</v>
      </c>
      <c r="BA5" s="44">
        <v>14186</v>
      </c>
      <c r="BB5" s="44">
        <v>30239</v>
      </c>
    </row>
    <row r="6" spans="1:54" ht="15" customHeight="1">
      <c r="A6" s="81">
        <v>3</v>
      </c>
      <c r="B6" s="26" t="s">
        <v>2</v>
      </c>
      <c r="C6" s="47">
        <v>0</v>
      </c>
      <c r="D6" s="63">
        <v>0</v>
      </c>
      <c r="E6" s="63">
        <v>2156</v>
      </c>
      <c r="F6" s="63">
        <v>0</v>
      </c>
      <c r="G6" s="63">
        <v>11258</v>
      </c>
      <c r="H6" s="63">
        <v>0</v>
      </c>
      <c r="I6" s="63">
        <v>0</v>
      </c>
      <c r="J6" s="63">
        <v>4</v>
      </c>
      <c r="K6" s="63">
        <v>0</v>
      </c>
      <c r="L6" s="63">
        <v>0</v>
      </c>
      <c r="M6" s="63">
        <v>0</v>
      </c>
      <c r="N6" s="63">
        <v>0</v>
      </c>
      <c r="O6" s="63">
        <v>0</v>
      </c>
      <c r="P6" s="63">
        <v>0</v>
      </c>
      <c r="Q6" s="63">
        <v>0</v>
      </c>
      <c r="R6" s="63">
        <v>0</v>
      </c>
      <c r="S6" s="63">
        <v>0</v>
      </c>
      <c r="T6" s="63">
        <v>0</v>
      </c>
      <c r="U6" s="63">
        <v>9</v>
      </c>
      <c r="V6" s="63">
        <v>0</v>
      </c>
      <c r="W6" s="63">
        <v>0</v>
      </c>
      <c r="X6" s="63">
        <v>0</v>
      </c>
      <c r="Y6" s="63">
        <v>0</v>
      </c>
      <c r="Z6" s="63">
        <v>0</v>
      </c>
      <c r="AA6" s="63">
        <v>0</v>
      </c>
      <c r="AB6" s="63">
        <v>0</v>
      </c>
      <c r="AC6" s="63">
        <v>1</v>
      </c>
      <c r="AD6" s="63">
        <v>0</v>
      </c>
      <c r="AE6" s="63">
        <v>2</v>
      </c>
      <c r="AF6" s="63">
        <v>0</v>
      </c>
      <c r="AG6" s="63">
        <v>308</v>
      </c>
      <c r="AH6" s="63">
        <v>0</v>
      </c>
      <c r="AI6" s="63">
        <v>0</v>
      </c>
      <c r="AJ6" s="63">
        <v>1744</v>
      </c>
      <c r="AK6" s="63">
        <v>0</v>
      </c>
      <c r="AL6" s="26">
        <v>0</v>
      </c>
      <c r="AM6" s="44">
        <v>15482</v>
      </c>
      <c r="AN6" s="47">
        <v>138</v>
      </c>
      <c r="AO6" s="63">
        <v>2816</v>
      </c>
      <c r="AP6" s="63">
        <v>0</v>
      </c>
      <c r="AQ6" s="63">
        <v>0</v>
      </c>
      <c r="AR6" s="63">
        <v>0</v>
      </c>
      <c r="AS6" s="63">
        <v>485</v>
      </c>
      <c r="AT6" s="26">
        <v>58</v>
      </c>
      <c r="AU6" s="44">
        <v>3497</v>
      </c>
      <c r="AV6" s="44">
        <v>18979</v>
      </c>
      <c r="AW6" s="44">
        <v>35826</v>
      </c>
      <c r="AX6" s="44">
        <v>39323</v>
      </c>
      <c r="AY6" s="44">
        <v>54805</v>
      </c>
      <c r="AZ6" s="44">
        <v>-14708</v>
      </c>
      <c r="BA6" s="44">
        <v>24615</v>
      </c>
      <c r="BB6" s="44">
        <v>40097</v>
      </c>
    </row>
    <row r="7" spans="1:54" ht="15" customHeight="1">
      <c r="A7" s="81">
        <v>6</v>
      </c>
      <c r="B7" s="26" t="s">
        <v>3</v>
      </c>
      <c r="C7" s="47">
        <v>0</v>
      </c>
      <c r="D7" s="63">
        <v>5</v>
      </c>
      <c r="E7" s="63">
        <v>0</v>
      </c>
      <c r="F7" s="63">
        <v>170</v>
      </c>
      <c r="G7" s="63">
        <v>11</v>
      </c>
      <c r="H7" s="63">
        <v>0</v>
      </c>
      <c r="I7" s="63">
        <v>180</v>
      </c>
      <c r="J7" s="63">
        <v>2021</v>
      </c>
      <c r="K7" s="63">
        <v>492250</v>
      </c>
      <c r="L7" s="63">
        <v>9437</v>
      </c>
      <c r="M7" s="63">
        <v>148500</v>
      </c>
      <c r="N7" s="63">
        <v>248112</v>
      </c>
      <c r="O7" s="63">
        <v>6</v>
      </c>
      <c r="P7" s="63">
        <v>29</v>
      </c>
      <c r="Q7" s="63">
        <v>2</v>
      </c>
      <c r="R7" s="63">
        <v>2</v>
      </c>
      <c r="S7" s="63">
        <v>0</v>
      </c>
      <c r="T7" s="63">
        <v>19</v>
      </c>
      <c r="U7" s="63">
        <v>12</v>
      </c>
      <c r="V7" s="63">
        <v>3325</v>
      </c>
      <c r="W7" s="63">
        <v>119487</v>
      </c>
      <c r="X7" s="63">
        <v>0</v>
      </c>
      <c r="Y7" s="63">
        <v>0</v>
      </c>
      <c r="Z7" s="63">
        <v>0</v>
      </c>
      <c r="AA7" s="63">
        <v>0</v>
      </c>
      <c r="AB7" s="63">
        <v>0</v>
      </c>
      <c r="AC7" s="63">
        <v>0</v>
      </c>
      <c r="AD7" s="63">
        <v>0</v>
      </c>
      <c r="AE7" s="63">
        <v>3</v>
      </c>
      <c r="AF7" s="63">
        <v>5</v>
      </c>
      <c r="AG7" s="63">
        <v>0</v>
      </c>
      <c r="AH7" s="63">
        <v>0</v>
      </c>
      <c r="AI7" s="63">
        <v>0</v>
      </c>
      <c r="AJ7" s="63">
        <v>-5</v>
      </c>
      <c r="AK7" s="63">
        <v>0</v>
      </c>
      <c r="AL7" s="26">
        <v>2</v>
      </c>
      <c r="AM7" s="44">
        <v>1023573</v>
      </c>
      <c r="AN7" s="47">
        <v>-55</v>
      </c>
      <c r="AO7" s="63">
        <v>-51</v>
      </c>
      <c r="AP7" s="63">
        <v>0</v>
      </c>
      <c r="AQ7" s="63">
        <v>0</v>
      </c>
      <c r="AR7" s="63">
        <v>0</v>
      </c>
      <c r="AS7" s="63">
        <v>-3143</v>
      </c>
      <c r="AT7" s="26">
        <v>0</v>
      </c>
      <c r="AU7" s="44">
        <v>-3249</v>
      </c>
      <c r="AV7" s="44">
        <v>1020324</v>
      </c>
      <c r="AW7" s="44">
        <v>22196</v>
      </c>
      <c r="AX7" s="44">
        <v>18947</v>
      </c>
      <c r="AY7" s="44">
        <v>1042520</v>
      </c>
      <c r="AZ7" s="44">
        <v>-1017037</v>
      </c>
      <c r="BA7" s="44">
        <v>-998090</v>
      </c>
      <c r="BB7" s="44">
        <v>25483</v>
      </c>
    </row>
    <row r="8" spans="1:54" ht="15" customHeight="1">
      <c r="A8" s="82">
        <v>11</v>
      </c>
      <c r="B8" s="27" t="s">
        <v>4</v>
      </c>
      <c r="C8" s="51">
        <v>14662</v>
      </c>
      <c r="D8" s="64">
        <v>477</v>
      </c>
      <c r="E8" s="64">
        <v>5043</v>
      </c>
      <c r="F8" s="64">
        <v>0</v>
      </c>
      <c r="G8" s="64">
        <v>26421</v>
      </c>
      <c r="H8" s="64">
        <v>3</v>
      </c>
      <c r="I8" s="64">
        <v>45</v>
      </c>
      <c r="J8" s="64">
        <v>712</v>
      </c>
      <c r="K8" s="64">
        <v>2</v>
      </c>
      <c r="L8" s="64">
        <v>57</v>
      </c>
      <c r="M8" s="64">
        <v>0</v>
      </c>
      <c r="N8" s="64">
        <v>0</v>
      </c>
      <c r="O8" s="64">
        <v>0</v>
      </c>
      <c r="P8" s="64">
        <v>0</v>
      </c>
      <c r="Q8" s="64">
        <v>0</v>
      </c>
      <c r="R8" s="64">
        <v>0</v>
      </c>
      <c r="S8" s="64">
        <v>0</v>
      </c>
      <c r="T8" s="64">
        <v>0</v>
      </c>
      <c r="U8" s="64">
        <v>16</v>
      </c>
      <c r="V8" s="64">
        <v>9</v>
      </c>
      <c r="W8" s="64">
        <v>0</v>
      </c>
      <c r="X8" s="64">
        <v>0</v>
      </c>
      <c r="Y8" s="64">
        <v>0</v>
      </c>
      <c r="Z8" s="64">
        <v>77</v>
      </c>
      <c r="AA8" s="64">
        <v>0</v>
      </c>
      <c r="AB8" s="64">
        <v>0</v>
      </c>
      <c r="AC8" s="64">
        <v>41</v>
      </c>
      <c r="AD8" s="64">
        <v>0</v>
      </c>
      <c r="AE8" s="64">
        <v>133</v>
      </c>
      <c r="AF8" s="64">
        <v>214</v>
      </c>
      <c r="AG8" s="64">
        <v>4733</v>
      </c>
      <c r="AH8" s="64">
        <v>69</v>
      </c>
      <c r="AI8" s="64">
        <v>2</v>
      </c>
      <c r="AJ8" s="64">
        <v>40878</v>
      </c>
      <c r="AK8" s="64">
        <v>0</v>
      </c>
      <c r="AL8" s="27">
        <v>33</v>
      </c>
      <c r="AM8" s="50">
        <v>93627</v>
      </c>
      <c r="AN8" s="51">
        <v>8521</v>
      </c>
      <c r="AO8" s="64">
        <v>208369</v>
      </c>
      <c r="AP8" s="64">
        <v>2155</v>
      </c>
      <c r="AQ8" s="64">
        <v>0</v>
      </c>
      <c r="AR8" s="64">
        <v>0</v>
      </c>
      <c r="AS8" s="64">
        <v>1361</v>
      </c>
      <c r="AT8" s="27">
        <v>73</v>
      </c>
      <c r="AU8" s="50">
        <v>220479</v>
      </c>
      <c r="AV8" s="50">
        <v>314106</v>
      </c>
      <c r="AW8" s="50">
        <v>221907</v>
      </c>
      <c r="AX8" s="50">
        <v>442386</v>
      </c>
      <c r="AY8" s="50">
        <v>536013</v>
      </c>
      <c r="AZ8" s="50">
        <v>-251442</v>
      </c>
      <c r="BA8" s="50">
        <v>190944</v>
      </c>
      <c r="BB8" s="50">
        <v>284571</v>
      </c>
    </row>
    <row r="9" spans="1:54" ht="15" customHeight="1">
      <c r="A9" s="81">
        <v>15</v>
      </c>
      <c r="B9" s="26" t="s">
        <v>5</v>
      </c>
      <c r="C9" s="47">
        <v>412</v>
      </c>
      <c r="D9" s="63">
        <v>95</v>
      </c>
      <c r="E9" s="63">
        <v>564</v>
      </c>
      <c r="F9" s="63">
        <v>102</v>
      </c>
      <c r="G9" s="63">
        <v>118</v>
      </c>
      <c r="H9" s="63">
        <v>3104</v>
      </c>
      <c r="I9" s="63">
        <v>219</v>
      </c>
      <c r="J9" s="63">
        <v>155</v>
      </c>
      <c r="K9" s="63">
        <v>25</v>
      </c>
      <c r="L9" s="63">
        <v>179</v>
      </c>
      <c r="M9" s="63">
        <v>216</v>
      </c>
      <c r="N9" s="63">
        <v>98</v>
      </c>
      <c r="O9" s="63">
        <v>32</v>
      </c>
      <c r="P9" s="63">
        <v>338</v>
      </c>
      <c r="Q9" s="63">
        <v>1746</v>
      </c>
      <c r="R9" s="63">
        <v>84</v>
      </c>
      <c r="S9" s="63">
        <v>194</v>
      </c>
      <c r="T9" s="63">
        <v>845</v>
      </c>
      <c r="U9" s="63">
        <v>625</v>
      </c>
      <c r="V9" s="63">
        <v>1317</v>
      </c>
      <c r="W9" s="63">
        <v>31</v>
      </c>
      <c r="X9" s="63">
        <v>25</v>
      </c>
      <c r="Y9" s="63">
        <v>113</v>
      </c>
      <c r="Z9" s="63">
        <v>2385</v>
      </c>
      <c r="AA9" s="63">
        <v>310</v>
      </c>
      <c r="AB9" s="63">
        <v>10</v>
      </c>
      <c r="AC9" s="63">
        <v>1331</v>
      </c>
      <c r="AD9" s="63">
        <v>144</v>
      </c>
      <c r="AE9" s="63">
        <v>1484</v>
      </c>
      <c r="AF9" s="63">
        <v>65</v>
      </c>
      <c r="AG9" s="63">
        <v>2100</v>
      </c>
      <c r="AH9" s="63">
        <v>1264</v>
      </c>
      <c r="AI9" s="63">
        <v>553</v>
      </c>
      <c r="AJ9" s="63">
        <v>4083</v>
      </c>
      <c r="AK9" s="63">
        <v>177</v>
      </c>
      <c r="AL9" s="26">
        <v>17</v>
      </c>
      <c r="AM9" s="44">
        <v>24560</v>
      </c>
      <c r="AN9" s="47">
        <v>1055</v>
      </c>
      <c r="AO9" s="63">
        <v>31799</v>
      </c>
      <c r="AP9" s="63">
        <v>0</v>
      </c>
      <c r="AQ9" s="63">
        <v>8</v>
      </c>
      <c r="AR9" s="63">
        <v>1808</v>
      </c>
      <c r="AS9" s="63">
        <v>-1408</v>
      </c>
      <c r="AT9" s="26">
        <v>0</v>
      </c>
      <c r="AU9" s="44">
        <v>33262</v>
      </c>
      <c r="AV9" s="44">
        <v>57822</v>
      </c>
      <c r="AW9" s="44">
        <v>17417</v>
      </c>
      <c r="AX9" s="44">
        <v>50679</v>
      </c>
      <c r="AY9" s="44">
        <v>75239</v>
      </c>
      <c r="AZ9" s="44">
        <v>-55833</v>
      </c>
      <c r="BA9" s="44">
        <v>-5154</v>
      </c>
      <c r="BB9" s="44">
        <v>19406</v>
      </c>
    </row>
    <row r="10" spans="1:54" ht="15" customHeight="1">
      <c r="A10" s="81">
        <v>16</v>
      </c>
      <c r="B10" s="26" t="s">
        <v>6</v>
      </c>
      <c r="C10" s="47">
        <v>3456</v>
      </c>
      <c r="D10" s="63">
        <v>254</v>
      </c>
      <c r="E10" s="63">
        <v>183</v>
      </c>
      <c r="F10" s="63">
        <v>29</v>
      </c>
      <c r="G10" s="63">
        <v>3372</v>
      </c>
      <c r="H10" s="63">
        <v>126</v>
      </c>
      <c r="I10" s="63">
        <v>11024</v>
      </c>
      <c r="J10" s="63">
        <v>1779</v>
      </c>
      <c r="K10" s="63">
        <v>14</v>
      </c>
      <c r="L10" s="63">
        <v>2127</v>
      </c>
      <c r="M10" s="63">
        <v>128</v>
      </c>
      <c r="N10" s="63">
        <v>226</v>
      </c>
      <c r="O10" s="63">
        <v>83</v>
      </c>
      <c r="P10" s="63">
        <v>1811</v>
      </c>
      <c r="Q10" s="63">
        <v>1027</v>
      </c>
      <c r="R10" s="63">
        <v>182</v>
      </c>
      <c r="S10" s="63">
        <v>1055</v>
      </c>
      <c r="T10" s="63">
        <v>702</v>
      </c>
      <c r="U10" s="63">
        <v>2841</v>
      </c>
      <c r="V10" s="63">
        <v>18367</v>
      </c>
      <c r="W10" s="63">
        <v>639</v>
      </c>
      <c r="X10" s="63">
        <v>62</v>
      </c>
      <c r="Y10" s="63">
        <v>200</v>
      </c>
      <c r="Z10" s="63">
        <v>4349</v>
      </c>
      <c r="AA10" s="63">
        <v>897</v>
      </c>
      <c r="AB10" s="63">
        <v>217</v>
      </c>
      <c r="AC10" s="63">
        <v>1474</v>
      </c>
      <c r="AD10" s="63">
        <v>3400</v>
      </c>
      <c r="AE10" s="63">
        <v>546</v>
      </c>
      <c r="AF10" s="63">
        <v>1208</v>
      </c>
      <c r="AG10" s="63">
        <v>3638</v>
      </c>
      <c r="AH10" s="63">
        <v>891</v>
      </c>
      <c r="AI10" s="63">
        <v>1085</v>
      </c>
      <c r="AJ10" s="63">
        <v>5270</v>
      </c>
      <c r="AK10" s="63">
        <v>4711</v>
      </c>
      <c r="AL10" s="26">
        <v>58</v>
      </c>
      <c r="AM10" s="44">
        <v>77431</v>
      </c>
      <c r="AN10" s="47">
        <v>695</v>
      </c>
      <c r="AO10" s="63">
        <v>3706</v>
      </c>
      <c r="AP10" s="63">
        <v>6</v>
      </c>
      <c r="AQ10" s="63">
        <v>146</v>
      </c>
      <c r="AR10" s="63">
        <v>1862</v>
      </c>
      <c r="AS10" s="63">
        <v>-441</v>
      </c>
      <c r="AT10" s="26">
        <v>32</v>
      </c>
      <c r="AU10" s="44">
        <v>6006</v>
      </c>
      <c r="AV10" s="44">
        <v>83437</v>
      </c>
      <c r="AW10" s="44">
        <v>59048</v>
      </c>
      <c r="AX10" s="44">
        <v>65054</v>
      </c>
      <c r="AY10" s="44">
        <v>142485</v>
      </c>
      <c r="AZ10" s="44">
        <v>-69108</v>
      </c>
      <c r="BA10" s="44">
        <v>-4054</v>
      </c>
      <c r="BB10" s="44">
        <v>73377</v>
      </c>
    </row>
    <row r="11" spans="1:54" ht="15" customHeight="1">
      <c r="A11" s="81">
        <v>20</v>
      </c>
      <c r="B11" s="26" t="s">
        <v>7</v>
      </c>
      <c r="C11" s="47">
        <v>9198</v>
      </c>
      <c r="D11" s="63">
        <v>21</v>
      </c>
      <c r="E11" s="63">
        <v>653</v>
      </c>
      <c r="F11" s="63">
        <v>493</v>
      </c>
      <c r="G11" s="63">
        <v>1321</v>
      </c>
      <c r="H11" s="63">
        <v>1653</v>
      </c>
      <c r="I11" s="63">
        <v>1296</v>
      </c>
      <c r="J11" s="63">
        <v>261511</v>
      </c>
      <c r="K11" s="63">
        <v>522</v>
      </c>
      <c r="L11" s="63">
        <v>1223</v>
      </c>
      <c r="M11" s="63">
        <v>2633</v>
      </c>
      <c r="N11" s="63">
        <v>1534</v>
      </c>
      <c r="O11" s="63">
        <v>293</v>
      </c>
      <c r="P11" s="63">
        <v>4713</v>
      </c>
      <c r="Q11" s="63">
        <v>4944</v>
      </c>
      <c r="R11" s="63">
        <v>359</v>
      </c>
      <c r="S11" s="63">
        <v>3387</v>
      </c>
      <c r="T11" s="63">
        <v>4015</v>
      </c>
      <c r="U11" s="63">
        <v>16562</v>
      </c>
      <c r="V11" s="63">
        <v>2545</v>
      </c>
      <c r="W11" s="63">
        <v>218</v>
      </c>
      <c r="X11" s="63">
        <v>430</v>
      </c>
      <c r="Y11" s="63">
        <v>931</v>
      </c>
      <c r="Z11" s="63">
        <v>6</v>
      </c>
      <c r="AA11" s="63">
        <v>4</v>
      </c>
      <c r="AB11" s="63">
        <v>13</v>
      </c>
      <c r="AC11" s="63">
        <v>168</v>
      </c>
      <c r="AD11" s="63">
        <v>347</v>
      </c>
      <c r="AE11" s="63">
        <v>406</v>
      </c>
      <c r="AF11" s="63">
        <v>769</v>
      </c>
      <c r="AG11" s="63">
        <v>85037</v>
      </c>
      <c r="AH11" s="63">
        <v>120</v>
      </c>
      <c r="AI11" s="63">
        <v>1046</v>
      </c>
      <c r="AJ11" s="63">
        <v>2623</v>
      </c>
      <c r="AK11" s="63">
        <v>174</v>
      </c>
      <c r="AL11" s="26">
        <v>338</v>
      </c>
      <c r="AM11" s="44">
        <v>411506</v>
      </c>
      <c r="AN11" s="47">
        <v>1695</v>
      </c>
      <c r="AO11" s="63">
        <v>23342</v>
      </c>
      <c r="AP11" s="63">
        <v>0</v>
      </c>
      <c r="AQ11" s="63">
        <v>0</v>
      </c>
      <c r="AR11" s="63">
        <v>0</v>
      </c>
      <c r="AS11" s="63">
        <v>2099</v>
      </c>
      <c r="AT11" s="26">
        <v>2974</v>
      </c>
      <c r="AU11" s="44">
        <v>30110</v>
      </c>
      <c r="AV11" s="44">
        <v>441616</v>
      </c>
      <c r="AW11" s="44">
        <v>508893</v>
      </c>
      <c r="AX11" s="44">
        <v>539003</v>
      </c>
      <c r="AY11" s="44">
        <v>950509</v>
      </c>
      <c r="AZ11" s="44">
        <v>-270713</v>
      </c>
      <c r="BA11" s="44">
        <v>268290</v>
      </c>
      <c r="BB11" s="44">
        <v>679796</v>
      </c>
    </row>
    <row r="12" spans="1:54" ht="15" customHeight="1">
      <c r="A12" s="81">
        <v>21</v>
      </c>
      <c r="B12" s="26" t="s">
        <v>8</v>
      </c>
      <c r="C12" s="47">
        <v>1789</v>
      </c>
      <c r="D12" s="63">
        <v>671</v>
      </c>
      <c r="E12" s="63">
        <v>2628</v>
      </c>
      <c r="F12" s="63">
        <v>815</v>
      </c>
      <c r="G12" s="63">
        <v>662</v>
      </c>
      <c r="H12" s="63">
        <v>127</v>
      </c>
      <c r="I12" s="63">
        <v>333</v>
      </c>
      <c r="J12" s="63">
        <v>170945</v>
      </c>
      <c r="K12" s="63">
        <v>41695</v>
      </c>
      <c r="L12" s="63">
        <v>2637</v>
      </c>
      <c r="M12" s="63">
        <v>80864</v>
      </c>
      <c r="N12" s="63">
        <v>2225</v>
      </c>
      <c r="O12" s="63">
        <v>92</v>
      </c>
      <c r="P12" s="63">
        <v>458</v>
      </c>
      <c r="Q12" s="63">
        <v>829</v>
      </c>
      <c r="R12" s="63">
        <v>48</v>
      </c>
      <c r="S12" s="63">
        <v>35</v>
      </c>
      <c r="T12" s="63">
        <v>509</v>
      </c>
      <c r="U12" s="63">
        <v>344</v>
      </c>
      <c r="V12" s="63">
        <v>9097</v>
      </c>
      <c r="W12" s="63">
        <v>31752</v>
      </c>
      <c r="X12" s="63">
        <v>550</v>
      </c>
      <c r="Y12" s="63">
        <v>867</v>
      </c>
      <c r="Z12" s="63">
        <v>1646</v>
      </c>
      <c r="AA12" s="63">
        <v>124</v>
      </c>
      <c r="AB12" s="63">
        <v>273</v>
      </c>
      <c r="AC12" s="63">
        <v>62590</v>
      </c>
      <c r="AD12" s="63">
        <v>256</v>
      </c>
      <c r="AE12" s="63">
        <v>4228</v>
      </c>
      <c r="AF12" s="63">
        <v>949</v>
      </c>
      <c r="AG12" s="63">
        <v>2236</v>
      </c>
      <c r="AH12" s="63">
        <v>285</v>
      </c>
      <c r="AI12" s="63">
        <v>746</v>
      </c>
      <c r="AJ12" s="63">
        <v>7817</v>
      </c>
      <c r="AK12" s="63">
        <v>0</v>
      </c>
      <c r="AL12" s="26">
        <v>833</v>
      </c>
      <c r="AM12" s="44">
        <v>431955</v>
      </c>
      <c r="AN12" s="47">
        <v>258</v>
      </c>
      <c r="AO12" s="63">
        <v>69102</v>
      </c>
      <c r="AP12" s="63">
        <v>0</v>
      </c>
      <c r="AQ12" s="63">
        <v>0</v>
      </c>
      <c r="AR12" s="63">
        <v>0</v>
      </c>
      <c r="AS12" s="63">
        <v>7741</v>
      </c>
      <c r="AT12" s="26">
        <v>692</v>
      </c>
      <c r="AU12" s="44">
        <v>77793</v>
      </c>
      <c r="AV12" s="44">
        <v>509748</v>
      </c>
      <c r="AW12" s="44">
        <v>495719</v>
      </c>
      <c r="AX12" s="44">
        <v>573512</v>
      </c>
      <c r="AY12" s="44">
        <v>1005467</v>
      </c>
      <c r="AZ12" s="44">
        <v>-258371</v>
      </c>
      <c r="BA12" s="44">
        <v>315141</v>
      </c>
      <c r="BB12" s="44">
        <v>747096</v>
      </c>
    </row>
    <row r="13" spans="1:54" ht="15" customHeight="1">
      <c r="A13" s="82">
        <v>25</v>
      </c>
      <c r="B13" s="27" t="s">
        <v>9</v>
      </c>
      <c r="C13" s="51">
        <v>409</v>
      </c>
      <c r="D13" s="64">
        <v>21</v>
      </c>
      <c r="E13" s="64">
        <v>1</v>
      </c>
      <c r="F13" s="64">
        <v>2</v>
      </c>
      <c r="G13" s="64">
        <v>1037</v>
      </c>
      <c r="H13" s="64">
        <v>14</v>
      </c>
      <c r="I13" s="64">
        <v>258</v>
      </c>
      <c r="J13" s="64">
        <v>1058</v>
      </c>
      <c r="K13" s="64">
        <v>71</v>
      </c>
      <c r="L13" s="64">
        <v>5816</v>
      </c>
      <c r="M13" s="64">
        <v>4123</v>
      </c>
      <c r="N13" s="64">
        <v>497</v>
      </c>
      <c r="O13" s="64">
        <v>117</v>
      </c>
      <c r="P13" s="64">
        <v>1390</v>
      </c>
      <c r="Q13" s="64">
        <v>7158</v>
      </c>
      <c r="R13" s="64">
        <v>299</v>
      </c>
      <c r="S13" s="64">
        <v>1480</v>
      </c>
      <c r="T13" s="64">
        <v>4232</v>
      </c>
      <c r="U13" s="64">
        <v>391</v>
      </c>
      <c r="V13" s="64">
        <v>27855</v>
      </c>
      <c r="W13" s="64">
        <v>15</v>
      </c>
      <c r="X13" s="64">
        <v>131</v>
      </c>
      <c r="Y13" s="64">
        <v>31</v>
      </c>
      <c r="Z13" s="64">
        <v>141</v>
      </c>
      <c r="AA13" s="64">
        <v>2</v>
      </c>
      <c r="AB13" s="64">
        <v>35</v>
      </c>
      <c r="AC13" s="64">
        <v>32</v>
      </c>
      <c r="AD13" s="64">
        <v>1</v>
      </c>
      <c r="AE13" s="64">
        <v>82</v>
      </c>
      <c r="AF13" s="64">
        <v>410</v>
      </c>
      <c r="AG13" s="64">
        <v>455</v>
      </c>
      <c r="AH13" s="64">
        <v>21</v>
      </c>
      <c r="AI13" s="64">
        <v>313</v>
      </c>
      <c r="AJ13" s="64">
        <v>1040</v>
      </c>
      <c r="AK13" s="64">
        <v>60</v>
      </c>
      <c r="AL13" s="27">
        <v>203</v>
      </c>
      <c r="AM13" s="50">
        <v>59201</v>
      </c>
      <c r="AN13" s="51">
        <v>151</v>
      </c>
      <c r="AO13" s="64">
        <v>1004</v>
      </c>
      <c r="AP13" s="64">
        <v>0</v>
      </c>
      <c r="AQ13" s="64">
        <v>0</v>
      </c>
      <c r="AR13" s="64">
        <v>0</v>
      </c>
      <c r="AS13" s="64">
        <v>115</v>
      </c>
      <c r="AT13" s="27">
        <v>431</v>
      </c>
      <c r="AU13" s="50">
        <v>1701</v>
      </c>
      <c r="AV13" s="50">
        <v>60902</v>
      </c>
      <c r="AW13" s="50">
        <v>69001</v>
      </c>
      <c r="AX13" s="50">
        <v>70702</v>
      </c>
      <c r="AY13" s="50">
        <v>129903</v>
      </c>
      <c r="AZ13" s="50">
        <v>-34019</v>
      </c>
      <c r="BA13" s="50">
        <v>36683</v>
      </c>
      <c r="BB13" s="50">
        <v>95884</v>
      </c>
    </row>
    <row r="14" spans="1:54" ht="15" customHeight="1">
      <c r="A14" s="81">
        <v>26</v>
      </c>
      <c r="B14" s="26" t="s">
        <v>10</v>
      </c>
      <c r="C14" s="47">
        <v>6</v>
      </c>
      <c r="D14" s="63">
        <v>0</v>
      </c>
      <c r="E14" s="63">
        <v>20</v>
      </c>
      <c r="F14" s="63">
        <v>3</v>
      </c>
      <c r="G14" s="63">
        <v>0</v>
      </c>
      <c r="H14" s="63">
        <v>4</v>
      </c>
      <c r="I14" s="63">
        <v>247</v>
      </c>
      <c r="J14" s="63">
        <v>1</v>
      </c>
      <c r="K14" s="63">
        <v>-1</v>
      </c>
      <c r="L14" s="63">
        <v>684</v>
      </c>
      <c r="M14" s="63">
        <v>807729</v>
      </c>
      <c r="N14" s="63">
        <v>120</v>
      </c>
      <c r="O14" s="63">
        <v>8972</v>
      </c>
      <c r="P14" s="63">
        <v>10081</v>
      </c>
      <c r="Q14" s="63">
        <v>133</v>
      </c>
      <c r="R14" s="63">
        <v>1739</v>
      </c>
      <c r="S14" s="63">
        <v>4663</v>
      </c>
      <c r="T14" s="63">
        <v>29094</v>
      </c>
      <c r="U14" s="63">
        <v>343</v>
      </c>
      <c r="V14" s="63">
        <v>12373</v>
      </c>
      <c r="W14" s="63">
        <v>0</v>
      </c>
      <c r="X14" s="63">
        <v>13</v>
      </c>
      <c r="Y14" s="63">
        <v>0</v>
      </c>
      <c r="Z14" s="63">
        <v>0</v>
      </c>
      <c r="AA14" s="63">
        <v>0</v>
      </c>
      <c r="AB14" s="63">
        <v>0</v>
      </c>
      <c r="AC14" s="63">
        <v>22</v>
      </c>
      <c r="AD14" s="63">
        <v>0</v>
      </c>
      <c r="AE14" s="63">
        <v>9</v>
      </c>
      <c r="AF14" s="63">
        <v>0</v>
      </c>
      <c r="AG14" s="63">
        <v>2</v>
      </c>
      <c r="AH14" s="63">
        <v>0</v>
      </c>
      <c r="AI14" s="63">
        <v>33</v>
      </c>
      <c r="AJ14" s="63">
        <v>9</v>
      </c>
      <c r="AK14" s="63">
        <v>0</v>
      </c>
      <c r="AL14" s="26">
        <v>288</v>
      </c>
      <c r="AM14" s="44">
        <v>876587</v>
      </c>
      <c r="AN14" s="47">
        <v>0</v>
      </c>
      <c r="AO14" s="63">
        <v>1</v>
      </c>
      <c r="AP14" s="63">
        <v>0</v>
      </c>
      <c r="AQ14" s="63">
        <v>-402</v>
      </c>
      <c r="AR14" s="63">
        <v>0</v>
      </c>
      <c r="AS14" s="63">
        <v>6778</v>
      </c>
      <c r="AT14" s="26">
        <v>321</v>
      </c>
      <c r="AU14" s="44">
        <v>6698</v>
      </c>
      <c r="AV14" s="44">
        <v>883285</v>
      </c>
      <c r="AW14" s="44">
        <v>778985</v>
      </c>
      <c r="AX14" s="44">
        <v>785683</v>
      </c>
      <c r="AY14" s="44">
        <v>1662270</v>
      </c>
      <c r="AZ14" s="44">
        <v>-233913</v>
      </c>
      <c r="BA14" s="44">
        <v>551770</v>
      </c>
      <c r="BB14" s="44">
        <v>1428357</v>
      </c>
    </row>
    <row r="15" spans="1:54" ht="15" customHeight="1">
      <c r="A15" s="81">
        <v>27</v>
      </c>
      <c r="B15" s="26" t="s">
        <v>11</v>
      </c>
      <c r="C15" s="47">
        <v>0</v>
      </c>
      <c r="D15" s="63">
        <v>0</v>
      </c>
      <c r="E15" s="63">
        <v>0</v>
      </c>
      <c r="F15" s="63">
        <v>8</v>
      </c>
      <c r="G15" s="63">
        <v>264</v>
      </c>
      <c r="H15" s="63">
        <v>0</v>
      </c>
      <c r="I15" s="63">
        <v>81</v>
      </c>
      <c r="J15" s="63">
        <v>1009</v>
      </c>
      <c r="K15" s="63">
        <v>6</v>
      </c>
      <c r="L15" s="63">
        <v>988</v>
      </c>
      <c r="M15" s="63">
        <v>1883</v>
      </c>
      <c r="N15" s="63">
        <v>24465</v>
      </c>
      <c r="O15" s="63">
        <v>1608</v>
      </c>
      <c r="P15" s="63">
        <v>12355</v>
      </c>
      <c r="Q15" s="63">
        <v>12054</v>
      </c>
      <c r="R15" s="63">
        <v>2240</v>
      </c>
      <c r="S15" s="63">
        <v>10942</v>
      </c>
      <c r="T15" s="63">
        <v>5795</v>
      </c>
      <c r="U15" s="63">
        <v>374</v>
      </c>
      <c r="V15" s="63">
        <v>4775</v>
      </c>
      <c r="W15" s="63">
        <v>90</v>
      </c>
      <c r="X15" s="63">
        <v>11</v>
      </c>
      <c r="Y15" s="63">
        <v>0</v>
      </c>
      <c r="Z15" s="63">
        <v>7</v>
      </c>
      <c r="AA15" s="63">
        <v>0</v>
      </c>
      <c r="AB15" s="63">
        <v>0</v>
      </c>
      <c r="AC15" s="63">
        <v>20</v>
      </c>
      <c r="AD15" s="63">
        <v>20</v>
      </c>
      <c r="AE15" s="63">
        <v>82</v>
      </c>
      <c r="AF15" s="63">
        <v>7</v>
      </c>
      <c r="AG15" s="63">
        <v>984</v>
      </c>
      <c r="AH15" s="63">
        <v>12</v>
      </c>
      <c r="AI15" s="63">
        <v>121</v>
      </c>
      <c r="AJ15" s="63">
        <v>141</v>
      </c>
      <c r="AK15" s="63">
        <v>10</v>
      </c>
      <c r="AL15" s="26">
        <v>221</v>
      </c>
      <c r="AM15" s="44">
        <v>80573</v>
      </c>
      <c r="AN15" s="47">
        <v>14</v>
      </c>
      <c r="AO15" s="63">
        <v>1556</v>
      </c>
      <c r="AP15" s="63">
        <v>0</v>
      </c>
      <c r="AQ15" s="63">
        <v>0</v>
      </c>
      <c r="AR15" s="63">
        <v>7525</v>
      </c>
      <c r="AS15" s="63">
        <v>7292</v>
      </c>
      <c r="AT15" s="26">
        <v>3</v>
      </c>
      <c r="AU15" s="44">
        <v>16390</v>
      </c>
      <c r="AV15" s="44">
        <v>96963</v>
      </c>
      <c r="AW15" s="44">
        <v>410641</v>
      </c>
      <c r="AX15" s="44">
        <v>427031</v>
      </c>
      <c r="AY15" s="44">
        <v>507604</v>
      </c>
      <c r="AZ15" s="44">
        <v>-79237</v>
      </c>
      <c r="BA15" s="44">
        <v>347794</v>
      </c>
      <c r="BB15" s="44">
        <v>428367</v>
      </c>
    </row>
    <row r="16" spans="1:54" ht="15" customHeight="1">
      <c r="A16" s="81">
        <v>28</v>
      </c>
      <c r="B16" s="26" t="s">
        <v>12</v>
      </c>
      <c r="C16" s="47">
        <v>166</v>
      </c>
      <c r="D16" s="63">
        <v>17</v>
      </c>
      <c r="E16" s="63">
        <v>89</v>
      </c>
      <c r="F16" s="63">
        <v>346</v>
      </c>
      <c r="G16" s="63">
        <v>4390</v>
      </c>
      <c r="H16" s="63">
        <v>28</v>
      </c>
      <c r="I16" s="63">
        <v>498</v>
      </c>
      <c r="J16" s="63">
        <v>1560</v>
      </c>
      <c r="K16" s="63">
        <v>474</v>
      </c>
      <c r="L16" s="63">
        <v>861</v>
      </c>
      <c r="M16" s="63">
        <v>58</v>
      </c>
      <c r="N16" s="63">
        <v>152</v>
      </c>
      <c r="O16" s="63">
        <v>1551</v>
      </c>
      <c r="P16" s="63">
        <v>5046</v>
      </c>
      <c r="Q16" s="63">
        <v>3435</v>
      </c>
      <c r="R16" s="63">
        <v>1078</v>
      </c>
      <c r="S16" s="63">
        <v>5016</v>
      </c>
      <c r="T16" s="63">
        <v>4044</v>
      </c>
      <c r="U16" s="63">
        <v>1212</v>
      </c>
      <c r="V16" s="63">
        <v>42974</v>
      </c>
      <c r="W16" s="63">
        <v>117</v>
      </c>
      <c r="X16" s="63">
        <v>31</v>
      </c>
      <c r="Y16" s="63">
        <v>10</v>
      </c>
      <c r="Z16" s="63">
        <v>1551</v>
      </c>
      <c r="AA16" s="63">
        <v>22</v>
      </c>
      <c r="AB16" s="63">
        <v>166</v>
      </c>
      <c r="AC16" s="63">
        <v>822</v>
      </c>
      <c r="AD16" s="63">
        <v>104</v>
      </c>
      <c r="AE16" s="63">
        <v>1938</v>
      </c>
      <c r="AF16" s="63">
        <v>32</v>
      </c>
      <c r="AG16" s="63">
        <v>218</v>
      </c>
      <c r="AH16" s="63">
        <v>126</v>
      </c>
      <c r="AI16" s="63">
        <v>278</v>
      </c>
      <c r="AJ16" s="63">
        <v>876</v>
      </c>
      <c r="AK16" s="63">
        <v>4</v>
      </c>
      <c r="AL16" s="26">
        <v>110</v>
      </c>
      <c r="AM16" s="44">
        <v>79400</v>
      </c>
      <c r="AN16" s="47">
        <v>311</v>
      </c>
      <c r="AO16" s="63">
        <v>2470</v>
      </c>
      <c r="AP16" s="63">
        <v>1</v>
      </c>
      <c r="AQ16" s="63">
        <v>33</v>
      </c>
      <c r="AR16" s="63">
        <v>2086</v>
      </c>
      <c r="AS16" s="63">
        <v>-13</v>
      </c>
      <c r="AT16" s="26">
        <v>64</v>
      </c>
      <c r="AU16" s="44">
        <v>4952</v>
      </c>
      <c r="AV16" s="44">
        <v>84352</v>
      </c>
      <c r="AW16" s="44">
        <v>22917</v>
      </c>
      <c r="AX16" s="44">
        <v>27869</v>
      </c>
      <c r="AY16" s="44">
        <v>107269</v>
      </c>
      <c r="AZ16" s="44">
        <v>-74368</v>
      </c>
      <c r="BA16" s="44">
        <v>-46499</v>
      </c>
      <c r="BB16" s="44">
        <v>32901</v>
      </c>
    </row>
    <row r="17" spans="1:54" ht="15" customHeight="1">
      <c r="A17" s="81">
        <v>29</v>
      </c>
      <c r="B17" s="26" t="s">
        <v>13</v>
      </c>
      <c r="C17" s="47">
        <v>32</v>
      </c>
      <c r="D17" s="63">
        <v>3</v>
      </c>
      <c r="E17" s="63">
        <v>1</v>
      </c>
      <c r="F17" s="63">
        <v>49</v>
      </c>
      <c r="G17" s="63">
        <v>0</v>
      </c>
      <c r="H17" s="63">
        <v>0</v>
      </c>
      <c r="I17" s="63">
        <v>91</v>
      </c>
      <c r="J17" s="63">
        <v>3</v>
      </c>
      <c r="K17" s="63">
        <v>6</v>
      </c>
      <c r="L17" s="63">
        <v>325</v>
      </c>
      <c r="M17" s="63">
        <v>11</v>
      </c>
      <c r="N17" s="63">
        <v>0</v>
      </c>
      <c r="O17" s="63">
        <v>59</v>
      </c>
      <c r="P17" s="63">
        <v>31031</v>
      </c>
      <c r="Q17" s="63">
        <v>1505</v>
      </c>
      <c r="R17" s="63">
        <v>451</v>
      </c>
      <c r="S17" s="63">
        <v>2114</v>
      </c>
      <c r="T17" s="63">
        <v>3200</v>
      </c>
      <c r="U17" s="63">
        <v>204</v>
      </c>
      <c r="V17" s="63">
        <v>3107</v>
      </c>
      <c r="W17" s="63">
        <v>1</v>
      </c>
      <c r="X17" s="63">
        <v>174</v>
      </c>
      <c r="Y17" s="63">
        <v>1</v>
      </c>
      <c r="Z17" s="63">
        <v>497</v>
      </c>
      <c r="AA17" s="63">
        <v>3</v>
      </c>
      <c r="AB17" s="63">
        <v>0</v>
      </c>
      <c r="AC17" s="63">
        <v>63</v>
      </c>
      <c r="AD17" s="63">
        <v>18</v>
      </c>
      <c r="AE17" s="63">
        <v>4169</v>
      </c>
      <c r="AF17" s="63">
        <v>0</v>
      </c>
      <c r="AG17" s="63">
        <v>6138</v>
      </c>
      <c r="AH17" s="63">
        <v>0</v>
      </c>
      <c r="AI17" s="63">
        <v>5025</v>
      </c>
      <c r="AJ17" s="63">
        <v>2958</v>
      </c>
      <c r="AK17" s="63">
        <v>279</v>
      </c>
      <c r="AL17" s="26">
        <v>0</v>
      </c>
      <c r="AM17" s="44">
        <v>61518</v>
      </c>
      <c r="AN17" s="47">
        <v>26</v>
      </c>
      <c r="AO17" s="63">
        <v>1590</v>
      </c>
      <c r="AP17" s="63">
        <v>7</v>
      </c>
      <c r="AQ17" s="63">
        <v>4409</v>
      </c>
      <c r="AR17" s="63">
        <v>218861</v>
      </c>
      <c r="AS17" s="63">
        <v>2016</v>
      </c>
      <c r="AT17" s="26">
        <v>1621</v>
      </c>
      <c r="AU17" s="44">
        <v>228530</v>
      </c>
      <c r="AV17" s="44">
        <v>290048</v>
      </c>
      <c r="AW17" s="44">
        <v>227439</v>
      </c>
      <c r="AX17" s="44">
        <v>455969</v>
      </c>
      <c r="AY17" s="44">
        <v>517487</v>
      </c>
      <c r="AZ17" s="44">
        <v>-236549</v>
      </c>
      <c r="BA17" s="44">
        <v>219420</v>
      </c>
      <c r="BB17" s="44">
        <v>280938</v>
      </c>
    </row>
    <row r="18" spans="1:54" ht="15" customHeight="1">
      <c r="A18" s="82">
        <v>32</v>
      </c>
      <c r="B18" s="27" t="s">
        <v>16</v>
      </c>
      <c r="C18" s="51">
        <v>0</v>
      </c>
      <c r="D18" s="64">
        <v>0</v>
      </c>
      <c r="E18" s="64">
        <v>0</v>
      </c>
      <c r="F18" s="64">
        <v>2</v>
      </c>
      <c r="G18" s="64">
        <v>0</v>
      </c>
      <c r="H18" s="64">
        <v>0</v>
      </c>
      <c r="I18" s="64">
        <v>0</v>
      </c>
      <c r="J18" s="64">
        <v>0</v>
      </c>
      <c r="K18" s="64">
        <v>0</v>
      </c>
      <c r="L18" s="64">
        <v>0</v>
      </c>
      <c r="M18" s="64">
        <v>1</v>
      </c>
      <c r="N18" s="64">
        <v>25</v>
      </c>
      <c r="O18" s="64">
        <v>39</v>
      </c>
      <c r="P18" s="64">
        <v>34832</v>
      </c>
      <c r="Q18" s="64">
        <v>62088</v>
      </c>
      <c r="R18" s="64">
        <v>6044</v>
      </c>
      <c r="S18" s="64">
        <v>44464</v>
      </c>
      <c r="T18" s="64">
        <v>1166</v>
      </c>
      <c r="U18" s="64">
        <v>17</v>
      </c>
      <c r="V18" s="64">
        <v>121</v>
      </c>
      <c r="W18" s="64">
        <v>1</v>
      </c>
      <c r="X18" s="64">
        <v>0</v>
      </c>
      <c r="Y18" s="64">
        <v>0</v>
      </c>
      <c r="Z18" s="64">
        <v>16</v>
      </c>
      <c r="AA18" s="64">
        <v>6</v>
      </c>
      <c r="AB18" s="64">
        <v>0</v>
      </c>
      <c r="AC18" s="64">
        <v>1</v>
      </c>
      <c r="AD18" s="64">
        <v>128</v>
      </c>
      <c r="AE18" s="64">
        <v>846</v>
      </c>
      <c r="AF18" s="64">
        <v>130</v>
      </c>
      <c r="AG18" s="64">
        <v>3</v>
      </c>
      <c r="AH18" s="64">
        <v>0</v>
      </c>
      <c r="AI18" s="64">
        <v>2484</v>
      </c>
      <c r="AJ18" s="64">
        <v>2</v>
      </c>
      <c r="AK18" s="64">
        <v>317</v>
      </c>
      <c r="AL18" s="27">
        <v>0</v>
      </c>
      <c r="AM18" s="50">
        <v>152733</v>
      </c>
      <c r="AN18" s="51">
        <v>10</v>
      </c>
      <c r="AO18" s="64">
        <v>586</v>
      </c>
      <c r="AP18" s="64">
        <v>0</v>
      </c>
      <c r="AQ18" s="64">
        <v>0</v>
      </c>
      <c r="AR18" s="64">
        <v>0</v>
      </c>
      <c r="AS18" s="64">
        <v>4795</v>
      </c>
      <c r="AT18" s="27">
        <v>6197</v>
      </c>
      <c r="AU18" s="50">
        <v>11588</v>
      </c>
      <c r="AV18" s="50">
        <v>164321</v>
      </c>
      <c r="AW18" s="50">
        <v>266586</v>
      </c>
      <c r="AX18" s="50">
        <v>278174</v>
      </c>
      <c r="AY18" s="50">
        <v>430907</v>
      </c>
      <c r="AZ18" s="50">
        <v>-156272</v>
      </c>
      <c r="BA18" s="50">
        <v>121902</v>
      </c>
      <c r="BB18" s="50">
        <v>274635</v>
      </c>
    </row>
    <row r="19" spans="1:54" ht="15" customHeight="1">
      <c r="A19" s="81">
        <v>33</v>
      </c>
      <c r="B19" s="26" t="s">
        <v>14</v>
      </c>
      <c r="C19" s="47">
        <v>5</v>
      </c>
      <c r="D19" s="63">
        <v>0</v>
      </c>
      <c r="E19" s="63">
        <v>31</v>
      </c>
      <c r="F19" s="63">
        <v>14</v>
      </c>
      <c r="G19" s="63">
        <v>0</v>
      </c>
      <c r="H19" s="63">
        <v>0</v>
      </c>
      <c r="I19" s="63">
        <v>6</v>
      </c>
      <c r="J19" s="63">
        <v>0</v>
      </c>
      <c r="K19" s="63">
        <v>0</v>
      </c>
      <c r="L19" s="63">
        <v>7</v>
      </c>
      <c r="M19" s="63">
        <v>0</v>
      </c>
      <c r="N19" s="63">
        <v>5</v>
      </c>
      <c r="O19" s="63">
        <v>14</v>
      </c>
      <c r="P19" s="63">
        <v>4000</v>
      </c>
      <c r="Q19" s="63">
        <v>4489</v>
      </c>
      <c r="R19" s="63">
        <v>4680</v>
      </c>
      <c r="S19" s="63">
        <v>4784</v>
      </c>
      <c r="T19" s="63">
        <v>11595</v>
      </c>
      <c r="U19" s="63">
        <v>10</v>
      </c>
      <c r="V19" s="63">
        <v>3630</v>
      </c>
      <c r="W19" s="63">
        <v>1</v>
      </c>
      <c r="X19" s="63">
        <v>3</v>
      </c>
      <c r="Y19" s="63">
        <v>0</v>
      </c>
      <c r="Z19" s="63">
        <v>130</v>
      </c>
      <c r="AA19" s="63">
        <v>1</v>
      </c>
      <c r="AB19" s="63">
        <v>5</v>
      </c>
      <c r="AC19" s="63">
        <v>90</v>
      </c>
      <c r="AD19" s="63">
        <v>32</v>
      </c>
      <c r="AE19" s="63">
        <v>707</v>
      </c>
      <c r="AF19" s="63">
        <v>147</v>
      </c>
      <c r="AG19" s="63">
        <v>89</v>
      </c>
      <c r="AH19" s="63">
        <v>0</v>
      </c>
      <c r="AI19" s="63">
        <v>1555</v>
      </c>
      <c r="AJ19" s="63">
        <v>166</v>
      </c>
      <c r="AK19" s="63">
        <v>0</v>
      </c>
      <c r="AL19" s="26">
        <v>37</v>
      </c>
      <c r="AM19" s="44">
        <v>36233</v>
      </c>
      <c r="AN19" s="47">
        <v>541</v>
      </c>
      <c r="AO19" s="63">
        <v>14664</v>
      </c>
      <c r="AP19" s="63">
        <v>0</v>
      </c>
      <c r="AQ19" s="63">
        <v>5059</v>
      </c>
      <c r="AR19" s="63">
        <v>52349</v>
      </c>
      <c r="AS19" s="63">
        <v>641</v>
      </c>
      <c r="AT19" s="26">
        <v>120</v>
      </c>
      <c r="AU19" s="44">
        <v>73374</v>
      </c>
      <c r="AV19" s="44">
        <v>109607</v>
      </c>
      <c r="AW19" s="44">
        <v>36095</v>
      </c>
      <c r="AX19" s="44">
        <v>109469</v>
      </c>
      <c r="AY19" s="44">
        <v>145702</v>
      </c>
      <c r="AZ19" s="44">
        <v>-102064</v>
      </c>
      <c r="BA19" s="44">
        <v>7405</v>
      </c>
      <c r="BB19" s="44">
        <v>43638</v>
      </c>
    </row>
    <row r="20" spans="1:54" ht="15" customHeight="1">
      <c r="A20" s="81">
        <v>34</v>
      </c>
      <c r="B20" s="26" t="s">
        <v>15</v>
      </c>
      <c r="C20" s="47">
        <v>0</v>
      </c>
      <c r="D20" s="63">
        <v>2</v>
      </c>
      <c r="E20" s="63">
        <v>1</v>
      </c>
      <c r="F20" s="63">
        <v>0</v>
      </c>
      <c r="G20" s="63">
        <v>9</v>
      </c>
      <c r="H20" s="63">
        <v>0</v>
      </c>
      <c r="I20" s="63">
        <v>0</v>
      </c>
      <c r="J20" s="63">
        <v>6</v>
      </c>
      <c r="K20" s="63">
        <v>3</v>
      </c>
      <c r="L20" s="63">
        <v>1</v>
      </c>
      <c r="M20" s="63">
        <v>0</v>
      </c>
      <c r="N20" s="63">
        <v>1</v>
      </c>
      <c r="O20" s="63">
        <v>2</v>
      </c>
      <c r="P20" s="63">
        <v>107</v>
      </c>
      <c r="Q20" s="63">
        <v>50</v>
      </c>
      <c r="R20" s="63">
        <v>3</v>
      </c>
      <c r="S20" s="63">
        <v>7375</v>
      </c>
      <c r="T20" s="63">
        <v>4657</v>
      </c>
      <c r="U20" s="63">
        <v>2</v>
      </c>
      <c r="V20" s="63">
        <v>882</v>
      </c>
      <c r="W20" s="63">
        <v>8</v>
      </c>
      <c r="X20" s="63">
        <v>0</v>
      </c>
      <c r="Y20" s="63">
        <v>2</v>
      </c>
      <c r="Z20" s="63">
        <v>256</v>
      </c>
      <c r="AA20" s="63">
        <v>42</v>
      </c>
      <c r="AB20" s="63">
        <v>33</v>
      </c>
      <c r="AC20" s="63">
        <v>64</v>
      </c>
      <c r="AD20" s="63">
        <v>44</v>
      </c>
      <c r="AE20" s="63">
        <v>820</v>
      </c>
      <c r="AF20" s="63">
        <v>20</v>
      </c>
      <c r="AG20" s="63">
        <v>29</v>
      </c>
      <c r="AH20" s="63">
        <v>6</v>
      </c>
      <c r="AI20" s="63">
        <v>271</v>
      </c>
      <c r="AJ20" s="63">
        <v>219</v>
      </c>
      <c r="AK20" s="63">
        <v>0</v>
      </c>
      <c r="AL20" s="26">
        <v>0</v>
      </c>
      <c r="AM20" s="44">
        <v>14915</v>
      </c>
      <c r="AN20" s="47">
        <v>887</v>
      </c>
      <c r="AO20" s="63">
        <v>35178</v>
      </c>
      <c r="AP20" s="63">
        <v>0</v>
      </c>
      <c r="AQ20" s="63">
        <v>9893</v>
      </c>
      <c r="AR20" s="63">
        <v>24043</v>
      </c>
      <c r="AS20" s="63">
        <v>-1030</v>
      </c>
      <c r="AT20" s="26">
        <v>0</v>
      </c>
      <c r="AU20" s="44">
        <v>68971</v>
      </c>
      <c r="AV20" s="44">
        <v>83886</v>
      </c>
      <c r="AW20" s="44">
        <v>176138</v>
      </c>
      <c r="AX20" s="44">
        <v>245109</v>
      </c>
      <c r="AY20" s="44">
        <v>260024</v>
      </c>
      <c r="AZ20" s="44">
        <v>-76671</v>
      </c>
      <c r="BA20" s="44">
        <v>168438</v>
      </c>
      <c r="BB20" s="44">
        <v>183353</v>
      </c>
    </row>
    <row r="21" spans="1:54" ht="15" customHeight="1">
      <c r="A21" s="81">
        <v>35</v>
      </c>
      <c r="B21" s="26" t="s">
        <v>17</v>
      </c>
      <c r="C21" s="47">
        <v>0</v>
      </c>
      <c r="D21" s="63">
        <v>0</v>
      </c>
      <c r="E21" s="63">
        <v>1513</v>
      </c>
      <c r="F21" s="63">
        <v>0</v>
      </c>
      <c r="G21" s="63">
        <v>0</v>
      </c>
      <c r="H21" s="63">
        <v>0</v>
      </c>
      <c r="I21" s="63">
        <v>0</v>
      </c>
      <c r="J21" s="63">
        <v>0</v>
      </c>
      <c r="K21" s="63">
        <v>0</v>
      </c>
      <c r="L21" s="63">
        <v>0</v>
      </c>
      <c r="M21" s="63">
        <v>0</v>
      </c>
      <c r="N21" s="63">
        <v>0</v>
      </c>
      <c r="O21" s="63">
        <v>0</v>
      </c>
      <c r="P21" s="63">
        <v>1</v>
      </c>
      <c r="Q21" s="63">
        <v>0</v>
      </c>
      <c r="R21" s="63">
        <v>0</v>
      </c>
      <c r="S21" s="63">
        <v>0</v>
      </c>
      <c r="T21" s="63">
        <v>187250</v>
      </c>
      <c r="U21" s="63">
        <v>0</v>
      </c>
      <c r="V21" s="63">
        <v>0</v>
      </c>
      <c r="W21" s="63">
        <v>0</v>
      </c>
      <c r="X21" s="63">
        <v>0</v>
      </c>
      <c r="Y21" s="63">
        <v>0</v>
      </c>
      <c r="Z21" s="63">
        <v>0</v>
      </c>
      <c r="AA21" s="63">
        <v>0</v>
      </c>
      <c r="AB21" s="63">
        <v>0</v>
      </c>
      <c r="AC21" s="63">
        <v>5500</v>
      </c>
      <c r="AD21" s="63">
        <v>0</v>
      </c>
      <c r="AE21" s="63">
        <v>4119</v>
      </c>
      <c r="AF21" s="63">
        <v>16</v>
      </c>
      <c r="AG21" s="63">
        <v>0</v>
      </c>
      <c r="AH21" s="63">
        <v>0</v>
      </c>
      <c r="AI21" s="63">
        <v>7932</v>
      </c>
      <c r="AJ21" s="63">
        <v>7</v>
      </c>
      <c r="AK21" s="63">
        <v>0</v>
      </c>
      <c r="AL21" s="26">
        <v>0</v>
      </c>
      <c r="AM21" s="44">
        <v>206338</v>
      </c>
      <c r="AN21" s="47">
        <v>0</v>
      </c>
      <c r="AO21" s="63">
        <v>77185</v>
      </c>
      <c r="AP21" s="63">
        <v>0</v>
      </c>
      <c r="AQ21" s="63">
        <v>2551</v>
      </c>
      <c r="AR21" s="63">
        <v>26984</v>
      </c>
      <c r="AS21" s="63">
        <v>-3969</v>
      </c>
      <c r="AT21" s="26">
        <v>656</v>
      </c>
      <c r="AU21" s="44">
        <v>103407</v>
      </c>
      <c r="AV21" s="44">
        <v>309745</v>
      </c>
      <c r="AW21" s="44">
        <v>262243</v>
      </c>
      <c r="AX21" s="44">
        <v>365650</v>
      </c>
      <c r="AY21" s="44">
        <v>571988</v>
      </c>
      <c r="AZ21" s="44">
        <v>-173069</v>
      </c>
      <c r="BA21" s="44">
        <v>192581</v>
      </c>
      <c r="BB21" s="44">
        <v>398919</v>
      </c>
    </row>
    <row r="22" spans="1:54" ht="15" customHeight="1">
      <c r="A22" s="81">
        <v>39</v>
      </c>
      <c r="B22" s="26" t="s">
        <v>18</v>
      </c>
      <c r="C22" s="47">
        <v>1417</v>
      </c>
      <c r="D22" s="63">
        <v>665</v>
      </c>
      <c r="E22" s="63">
        <v>895</v>
      </c>
      <c r="F22" s="63">
        <v>235</v>
      </c>
      <c r="G22" s="63">
        <v>6013</v>
      </c>
      <c r="H22" s="63">
        <v>411</v>
      </c>
      <c r="I22" s="63">
        <v>1167</v>
      </c>
      <c r="J22" s="63">
        <v>3652</v>
      </c>
      <c r="K22" s="63">
        <v>4180</v>
      </c>
      <c r="L22" s="63">
        <v>1715</v>
      </c>
      <c r="M22" s="63">
        <v>15015</v>
      </c>
      <c r="N22" s="63">
        <v>3893</v>
      </c>
      <c r="O22" s="63">
        <v>157</v>
      </c>
      <c r="P22" s="63">
        <v>14800</v>
      </c>
      <c r="Q22" s="63">
        <v>10739</v>
      </c>
      <c r="R22" s="63">
        <v>1814</v>
      </c>
      <c r="S22" s="63">
        <v>9648</v>
      </c>
      <c r="T22" s="63">
        <v>14465</v>
      </c>
      <c r="U22" s="63">
        <v>19812</v>
      </c>
      <c r="V22" s="63">
        <v>8005</v>
      </c>
      <c r="W22" s="63">
        <v>2433</v>
      </c>
      <c r="X22" s="63">
        <v>1147</v>
      </c>
      <c r="Y22" s="63">
        <v>835</v>
      </c>
      <c r="Z22" s="63">
        <v>8319</v>
      </c>
      <c r="AA22" s="63">
        <v>4366</v>
      </c>
      <c r="AB22" s="63">
        <v>316</v>
      </c>
      <c r="AC22" s="63">
        <v>2463</v>
      </c>
      <c r="AD22" s="63">
        <v>4330</v>
      </c>
      <c r="AE22" s="63">
        <v>4828</v>
      </c>
      <c r="AF22" s="63">
        <v>4033</v>
      </c>
      <c r="AG22" s="63">
        <v>4448</v>
      </c>
      <c r="AH22" s="63">
        <v>2707</v>
      </c>
      <c r="AI22" s="63">
        <v>5093</v>
      </c>
      <c r="AJ22" s="63">
        <v>14829</v>
      </c>
      <c r="AK22" s="63">
        <v>2155</v>
      </c>
      <c r="AL22" s="26">
        <v>258</v>
      </c>
      <c r="AM22" s="44">
        <v>181258</v>
      </c>
      <c r="AN22" s="47">
        <v>2541</v>
      </c>
      <c r="AO22" s="63">
        <v>27395</v>
      </c>
      <c r="AP22" s="63">
        <v>19</v>
      </c>
      <c r="AQ22" s="63">
        <v>1086</v>
      </c>
      <c r="AR22" s="63">
        <v>6249</v>
      </c>
      <c r="AS22" s="63">
        <v>210</v>
      </c>
      <c r="AT22" s="26">
        <v>187</v>
      </c>
      <c r="AU22" s="44">
        <v>37687</v>
      </c>
      <c r="AV22" s="44">
        <v>218945</v>
      </c>
      <c r="AW22" s="44">
        <v>70914</v>
      </c>
      <c r="AX22" s="44">
        <v>108601</v>
      </c>
      <c r="AY22" s="44">
        <v>289859</v>
      </c>
      <c r="AZ22" s="44">
        <v>-173116</v>
      </c>
      <c r="BA22" s="44">
        <v>-64515</v>
      </c>
      <c r="BB22" s="44">
        <v>116743</v>
      </c>
    </row>
    <row r="23" spans="1:54" ht="15" customHeight="1">
      <c r="A23" s="82">
        <v>41</v>
      </c>
      <c r="B23" s="27" t="s">
        <v>19</v>
      </c>
      <c r="C23" s="51">
        <v>1005</v>
      </c>
      <c r="D23" s="64">
        <v>111</v>
      </c>
      <c r="E23" s="64">
        <v>129</v>
      </c>
      <c r="F23" s="64">
        <v>148</v>
      </c>
      <c r="G23" s="64">
        <v>264</v>
      </c>
      <c r="H23" s="64">
        <v>49</v>
      </c>
      <c r="I23" s="64">
        <v>429</v>
      </c>
      <c r="J23" s="64">
        <v>4156</v>
      </c>
      <c r="K23" s="64">
        <v>573</v>
      </c>
      <c r="L23" s="64">
        <v>1196</v>
      </c>
      <c r="M23" s="64">
        <v>8155</v>
      </c>
      <c r="N23" s="64">
        <v>2769</v>
      </c>
      <c r="O23" s="64">
        <v>230</v>
      </c>
      <c r="P23" s="64">
        <v>775</v>
      </c>
      <c r="Q23" s="64">
        <v>851</v>
      </c>
      <c r="R23" s="64">
        <v>167</v>
      </c>
      <c r="S23" s="64">
        <v>114</v>
      </c>
      <c r="T23" s="64">
        <v>473</v>
      </c>
      <c r="U23" s="64">
        <v>630</v>
      </c>
      <c r="V23" s="64">
        <v>579</v>
      </c>
      <c r="W23" s="64">
        <v>11326</v>
      </c>
      <c r="X23" s="64">
        <v>2171</v>
      </c>
      <c r="Y23" s="64">
        <v>423</v>
      </c>
      <c r="Z23" s="64">
        <v>4372</v>
      </c>
      <c r="AA23" s="64">
        <v>1299</v>
      </c>
      <c r="AB23" s="64">
        <v>21897</v>
      </c>
      <c r="AC23" s="64">
        <v>5441</v>
      </c>
      <c r="AD23" s="64">
        <v>2535</v>
      </c>
      <c r="AE23" s="64">
        <v>8525</v>
      </c>
      <c r="AF23" s="64">
        <v>3104</v>
      </c>
      <c r="AG23" s="64">
        <v>3412</v>
      </c>
      <c r="AH23" s="64">
        <v>207</v>
      </c>
      <c r="AI23" s="64">
        <v>728</v>
      </c>
      <c r="AJ23" s="64">
        <v>4711</v>
      </c>
      <c r="AK23" s="64">
        <v>0</v>
      </c>
      <c r="AL23" s="27">
        <v>0</v>
      </c>
      <c r="AM23" s="50">
        <v>92954</v>
      </c>
      <c r="AN23" s="51">
        <v>0</v>
      </c>
      <c r="AO23" s="64">
        <v>0</v>
      </c>
      <c r="AP23" s="64">
        <v>0</v>
      </c>
      <c r="AQ23" s="64">
        <v>195510</v>
      </c>
      <c r="AR23" s="64">
        <v>209991</v>
      </c>
      <c r="AS23" s="64">
        <v>0</v>
      </c>
      <c r="AT23" s="27">
        <v>0</v>
      </c>
      <c r="AU23" s="50">
        <v>405501</v>
      </c>
      <c r="AV23" s="50">
        <v>498455</v>
      </c>
      <c r="AW23" s="50">
        <v>0</v>
      </c>
      <c r="AX23" s="50">
        <v>405501</v>
      </c>
      <c r="AY23" s="50">
        <v>498455</v>
      </c>
      <c r="AZ23" s="50">
        <v>0</v>
      </c>
      <c r="BA23" s="50">
        <v>405501</v>
      </c>
      <c r="BB23" s="50">
        <v>498455</v>
      </c>
    </row>
    <row r="24" spans="1:54" ht="15" customHeight="1">
      <c r="A24" s="81">
        <v>46</v>
      </c>
      <c r="B24" s="26" t="s">
        <v>20</v>
      </c>
      <c r="C24" s="47">
        <v>1533</v>
      </c>
      <c r="D24" s="63">
        <v>259</v>
      </c>
      <c r="E24" s="63">
        <v>329</v>
      </c>
      <c r="F24" s="63">
        <v>940</v>
      </c>
      <c r="G24" s="63">
        <v>2153</v>
      </c>
      <c r="H24" s="63">
        <v>281</v>
      </c>
      <c r="I24" s="63">
        <v>2386</v>
      </c>
      <c r="J24" s="63">
        <v>14883</v>
      </c>
      <c r="K24" s="63">
        <v>4528</v>
      </c>
      <c r="L24" s="63">
        <v>6023</v>
      </c>
      <c r="M24" s="63">
        <v>18489</v>
      </c>
      <c r="N24" s="63">
        <v>12438</v>
      </c>
      <c r="O24" s="63">
        <v>504</v>
      </c>
      <c r="P24" s="63">
        <v>2732</v>
      </c>
      <c r="Q24" s="63">
        <v>9578</v>
      </c>
      <c r="R24" s="63">
        <v>345</v>
      </c>
      <c r="S24" s="63">
        <v>1028</v>
      </c>
      <c r="T24" s="63">
        <v>3522</v>
      </c>
      <c r="U24" s="63">
        <v>2178</v>
      </c>
      <c r="V24" s="63">
        <v>1991</v>
      </c>
      <c r="W24" s="63">
        <v>34075</v>
      </c>
      <c r="X24" s="63">
        <v>1373</v>
      </c>
      <c r="Y24" s="63">
        <v>2320</v>
      </c>
      <c r="Z24" s="63">
        <v>17381</v>
      </c>
      <c r="AA24" s="63">
        <v>881</v>
      </c>
      <c r="AB24" s="63">
        <v>1735</v>
      </c>
      <c r="AC24" s="63">
        <v>4125</v>
      </c>
      <c r="AD24" s="63">
        <v>2055</v>
      </c>
      <c r="AE24" s="63">
        <v>3991</v>
      </c>
      <c r="AF24" s="63">
        <v>4902</v>
      </c>
      <c r="AG24" s="63">
        <v>7239</v>
      </c>
      <c r="AH24" s="63">
        <v>205</v>
      </c>
      <c r="AI24" s="63">
        <v>1638</v>
      </c>
      <c r="AJ24" s="63">
        <v>22808</v>
      </c>
      <c r="AK24" s="63">
        <v>0</v>
      </c>
      <c r="AL24" s="26">
        <v>256</v>
      </c>
      <c r="AM24" s="44">
        <v>191104</v>
      </c>
      <c r="AN24" s="47">
        <v>52</v>
      </c>
      <c r="AO24" s="63">
        <v>49492</v>
      </c>
      <c r="AP24" s="63">
        <v>0</v>
      </c>
      <c r="AQ24" s="63">
        <v>0</v>
      </c>
      <c r="AR24" s="63">
        <v>0</v>
      </c>
      <c r="AS24" s="63">
        <v>0</v>
      </c>
      <c r="AT24" s="26">
        <v>0</v>
      </c>
      <c r="AU24" s="44">
        <v>49544</v>
      </c>
      <c r="AV24" s="44">
        <v>240648</v>
      </c>
      <c r="AW24" s="44">
        <v>101561</v>
      </c>
      <c r="AX24" s="44">
        <v>151105</v>
      </c>
      <c r="AY24" s="44">
        <v>342209</v>
      </c>
      <c r="AZ24" s="44">
        <v>-28884</v>
      </c>
      <c r="BA24" s="44">
        <v>122221</v>
      </c>
      <c r="BB24" s="44">
        <v>313325</v>
      </c>
    </row>
    <row r="25" spans="1:54" ht="15" customHeight="1">
      <c r="A25" s="81">
        <v>47</v>
      </c>
      <c r="B25" s="26" t="s">
        <v>55</v>
      </c>
      <c r="C25" s="47">
        <v>170</v>
      </c>
      <c r="D25" s="63">
        <v>12</v>
      </c>
      <c r="E25" s="63">
        <v>21</v>
      </c>
      <c r="F25" s="63">
        <v>59</v>
      </c>
      <c r="G25" s="63">
        <v>587</v>
      </c>
      <c r="H25" s="63">
        <v>19</v>
      </c>
      <c r="I25" s="63">
        <v>215</v>
      </c>
      <c r="J25" s="63">
        <v>1332</v>
      </c>
      <c r="K25" s="63">
        <v>566</v>
      </c>
      <c r="L25" s="63">
        <v>121</v>
      </c>
      <c r="M25" s="63">
        <v>1034</v>
      </c>
      <c r="N25" s="63">
        <v>332</v>
      </c>
      <c r="O25" s="63">
        <v>19</v>
      </c>
      <c r="P25" s="63">
        <v>160</v>
      </c>
      <c r="Q25" s="63">
        <v>387</v>
      </c>
      <c r="R25" s="63">
        <v>28</v>
      </c>
      <c r="S25" s="63">
        <v>28</v>
      </c>
      <c r="T25" s="63">
        <v>138</v>
      </c>
      <c r="U25" s="63">
        <v>135</v>
      </c>
      <c r="V25" s="63">
        <v>384</v>
      </c>
      <c r="W25" s="63">
        <v>180</v>
      </c>
      <c r="X25" s="63">
        <v>3081</v>
      </c>
      <c r="Y25" s="63">
        <v>610</v>
      </c>
      <c r="Z25" s="63">
        <v>2018</v>
      </c>
      <c r="AA25" s="63">
        <v>340</v>
      </c>
      <c r="AB25" s="63">
        <v>166</v>
      </c>
      <c r="AC25" s="63">
        <v>1639</v>
      </c>
      <c r="AD25" s="63">
        <v>842</v>
      </c>
      <c r="AE25" s="63">
        <v>1512</v>
      </c>
      <c r="AF25" s="63">
        <v>2411</v>
      </c>
      <c r="AG25" s="63">
        <v>3701</v>
      </c>
      <c r="AH25" s="63">
        <v>137</v>
      </c>
      <c r="AI25" s="63">
        <v>217</v>
      </c>
      <c r="AJ25" s="63">
        <v>6309</v>
      </c>
      <c r="AK25" s="63">
        <v>0</v>
      </c>
      <c r="AL25" s="26">
        <v>86</v>
      </c>
      <c r="AM25" s="44">
        <v>28996</v>
      </c>
      <c r="AN25" s="47">
        <v>28</v>
      </c>
      <c r="AO25" s="63">
        <v>8177</v>
      </c>
      <c r="AP25" s="63">
        <v>-2634</v>
      </c>
      <c r="AQ25" s="63">
        <v>0</v>
      </c>
      <c r="AR25" s="63">
        <v>0</v>
      </c>
      <c r="AS25" s="63">
        <v>0</v>
      </c>
      <c r="AT25" s="26">
        <v>0</v>
      </c>
      <c r="AU25" s="44">
        <v>5571</v>
      </c>
      <c r="AV25" s="44">
        <v>34567</v>
      </c>
      <c r="AW25" s="44">
        <v>95</v>
      </c>
      <c r="AX25" s="44">
        <v>5666</v>
      </c>
      <c r="AY25" s="44">
        <v>34662</v>
      </c>
      <c r="AZ25" s="44">
        <v>-5</v>
      </c>
      <c r="BA25" s="44">
        <v>5661</v>
      </c>
      <c r="BB25" s="44">
        <v>34657</v>
      </c>
    </row>
    <row r="26" spans="1:54" ht="15" customHeight="1">
      <c r="A26" s="81">
        <v>48</v>
      </c>
      <c r="B26" s="26" t="s">
        <v>56</v>
      </c>
      <c r="C26" s="47">
        <v>40</v>
      </c>
      <c r="D26" s="63">
        <v>0</v>
      </c>
      <c r="E26" s="63">
        <v>0</v>
      </c>
      <c r="F26" s="63">
        <v>16</v>
      </c>
      <c r="G26" s="63">
        <v>87</v>
      </c>
      <c r="H26" s="63">
        <v>0</v>
      </c>
      <c r="I26" s="63">
        <v>85</v>
      </c>
      <c r="J26" s="63">
        <v>829</v>
      </c>
      <c r="K26" s="63">
        <v>32</v>
      </c>
      <c r="L26" s="63">
        <v>181</v>
      </c>
      <c r="M26" s="63">
        <v>184</v>
      </c>
      <c r="N26" s="63">
        <v>21</v>
      </c>
      <c r="O26" s="63">
        <v>1</v>
      </c>
      <c r="P26" s="63">
        <v>20</v>
      </c>
      <c r="Q26" s="63">
        <v>172</v>
      </c>
      <c r="R26" s="63">
        <v>13</v>
      </c>
      <c r="S26" s="63">
        <v>3</v>
      </c>
      <c r="T26" s="63">
        <v>43</v>
      </c>
      <c r="U26" s="63">
        <v>10</v>
      </c>
      <c r="V26" s="63">
        <v>731</v>
      </c>
      <c r="W26" s="63">
        <v>2695</v>
      </c>
      <c r="X26" s="63">
        <v>48</v>
      </c>
      <c r="Y26" s="63">
        <v>0</v>
      </c>
      <c r="Z26" s="63">
        <v>792</v>
      </c>
      <c r="AA26" s="63">
        <v>475</v>
      </c>
      <c r="AB26" s="63">
        <v>4</v>
      </c>
      <c r="AC26" s="63">
        <v>727</v>
      </c>
      <c r="AD26" s="63">
        <v>905</v>
      </c>
      <c r="AE26" s="63">
        <v>8963</v>
      </c>
      <c r="AF26" s="63">
        <v>949</v>
      </c>
      <c r="AG26" s="63">
        <v>1780</v>
      </c>
      <c r="AH26" s="63">
        <v>2</v>
      </c>
      <c r="AI26" s="63">
        <v>63</v>
      </c>
      <c r="AJ26" s="63">
        <v>8092</v>
      </c>
      <c r="AK26" s="63">
        <v>0</v>
      </c>
      <c r="AL26" s="26">
        <v>98</v>
      </c>
      <c r="AM26" s="44">
        <v>28061</v>
      </c>
      <c r="AN26" s="47">
        <v>0</v>
      </c>
      <c r="AO26" s="63">
        <v>5764</v>
      </c>
      <c r="AP26" s="63">
        <v>6237</v>
      </c>
      <c r="AQ26" s="63">
        <v>0</v>
      </c>
      <c r="AR26" s="63">
        <v>0</v>
      </c>
      <c r="AS26" s="63">
        <v>0</v>
      </c>
      <c r="AT26" s="26">
        <v>0</v>
      </c>
      <c r="AU26" s="44">
        <v>12001</v>
      </c>
      <c r="AV26" s="44">
        <v>40062</v>
      </c>
      <c r="AW26" s="44">
        <v>20217</v>
      </c>
      <c r="AX26" s="44">
        <v>32218</v>
      </c>
      <c r="AY26" s="44">
        <v>60279</v>
      </c>
      <c r="AZ26" s="44">
        <v>-1</v>
      </c>
      <c r="BA26" s="44">
        <v>32217</v>
      </c>
      <c r="BB26" s="44">
        <v>60278</v>
      </c>
    </row>
    <row r="27" spans="1:54" ht="15" customHeight="1">
      <c r="A27" s="81">
        <v>51</v>
      </c>
      <c r="B27" s="26" t="s">
        <v>21</v>
      </c>
      <c r="C27" s="47">
        <v>8123</v>
      </c>
      <c r="D27" s="63">
        <v>773</v>
      </c>
      <c r="E27" s="63">
        <v>2699</v>
      </c>
      <c r="F27" s="63">
        <v>600</v>
      </c>
      <c r="G27" s="63">
        <v>15770</v>
      </c>
      <c r="H27" s="63">
        <v>1594</v>
      </c>
      <c r="I27" s="63">
        <v>6186</v>
      </c>
      <c r="J27" s="63">
        <v>16205</v>
      </c>
      <c r="K27" s="63">
        <v>6156</v>
      </c>
      <c r="L27" s="63">
        <v>3666</v>
      </c>
      <c r="M27" s="63">
        <v>13444</v>
      </c>
      <c r="N27" s="63">
        <v>6833</v>
      </c>
      <c r="O27" s="63">
        <v>2204</v>
      </c>
      <c r="P27" s="63">
        <v>17832</v>
      </c>
      <c r="Q27" s="63">
        <v>14418</v>
      </c>
      <c r="R27" s="63">
        <v>2479</v>
      </c>
      <c r="S27" s="63">
        <v>10589</v>
      </c>
      <c r="T27" s="63">
        <v>15779</v>
      </c>
      <c r="U27" s="63">
        <v>8595</v>
      </c>
      <c r="V27" s="63">
        <v>34532</v>
      </c>
      <c r="W27" s="63">
        <v>5156</v>
      </c>
      <c r="X27" s="63">
        <v>676</v>
      </c>
      <c r="Y27" s="63">
        <v>881</v>
      </c>
      <c r="Z27" s="63">
        <v>9821</v>
      </c>
      <c r="AA27" s="63">
        <v>1443</v>
      </c>
      <c r="AB27" s="63">
        <v>753</v>
      </c>
      <c r="AC27" s="63">
        <v>13850</v>
      </c>
      <c r="AD27" s="63">
        <v>2674</v>
      </c>
      <c r="AE27" s="63">
        <v>5130</v>
      </c>
      <c r="AF27" s="63">
        <v>3176</v>
      </c>
      <c r="AG27" s="63">
        <v>33416</v>
      </c>
      <c r="AH27" s="63">
        <v>2335</v>
      </c>
      <c r="AI27" s="63">
        <v>5372</v>
      </c>
      <c r="AJ27" s="63">
        <v>35492</v>
      </c>
      <c r="AK27" s="63">
        <v>2610</v>
      </c>
      <c r="AL27" s="26">
        <v>402</v>
      </c>
      <c r="AM27" s="44">
        <v>311664</v>
      </c>
      <c r="AN27" s="47">
        <v>15821</v>
      </c>
      <c r="AO27" s="63">
        <v>259213</v>
      </c>
      <c r="AP27" s="63">
        <v>67</v>
      </c>
      <c r="AQ27" s="63">
        <v>5041</v>
      </c>
      <c r="AR27" s="63">
        <v>60749</v>
      </c>
      <c r="AS27" s="63">
        <v>1066</v>
      </c>
      <c r="AT27" s="26">
        <v>0</v>
      </c>
      <c r="AU27" s="44">
        <v>341957</v>
      </c>
      <c r="AV27" s="44">
        <v>653621</v>
      </c>
      <c r="AW27" s="44">
        <v>127260</v>
      </c>
      <c r="AX27" s="44">
        <v>469217</v>
      </c>
      <c r="AY27" s="44">
        <v>780881</v>
      </c>
      <c r="AZ27" s="44">
        <v>-203645</v>
      </c>
      <c r="BA27" s="44">
        <v>265572</v>
      </c>
      <c r="BB27" s="44">
        <v>577236</v>
      </c>
    </row>
    <row r="28" spans="1:54" ht="15" customHeight="1">
      <c r="A28" s="82">
        <v>53</v>
      </c>
      <c r="B28" s="27" t="s">
        <v>22</v>
      </c>
      <c r="C28" s="51">
        <v>813</v>
      </c>
      <c r="D28" s="64">
        <v>180</v>
      </c>
      <c r="E28" s="64">
        <v>397</v>
      </c>
      <c r="F28" s="64">
        <v>905</v>
      </c>
      <c r="G28" s="64">
        <v>1669</v>
      </c>
      <c r="H28" s="64">
        <v>211</v>
      </c>
      <c r="I28" s="64">
        <v>570</v>
      </c>
      <c r="J28" s="64">
        <v>3611</v>
      </c>
      <c r="K28" s="64">
        <v>2100</v>
      </c>
      <c r="L28" s="64">
        <v>933</v>
      </c>
      <c r="M28" s="64">
        <v>3894</v>
      </c>
      <c r="N28" s="64">
        <v>2207</v>
      </c>
      <c r="O28" s="64">
        <v>325</v>
      </c>
      <c r="P28" s="64">
        <v>2235</v>
      </c>
      <c r="Q28" s="64">
        <v>2004</v>
      </c>
      <c r="R28" s="64">
        <v>189</v>
      </c>
      <c r="S28" s="64">
        <v>528</v>
      </c>
      <c r="T28" s="64">
        <v>1761</v>
      </c>
      <c r="U28" s="64">
        <v>509</v>
      </c>
      <c r="V28" s="64">
        <v>6793</v>
      </c>
      <c r="W28" s="64">
        <v>6575</v>
      </c>
      <c r="X28" s="64">
        <v>147</v>
      </c>
      <c r="Y28" s="64">
        <v>586</v>
      </c>
      <c r="Z28" s="64">
        <v>9229</v>
      </c>
      <c r="AA28" s="64">
        <v>11610</v>
      </c>
      <c r="AB28" s="64">
        <v>34569</v>
      </c>
      <c r="AC28" s="64">
        <v>9407</v>
      </c>
      <c r="AD28" s="64">
        <v>1523</v>
      </c>
      <c r="AE28" s="64">
        <v>16480</v>
      </c>
      <c r="AF28" s="64">
        <v>318</v>
      </c>
      <c r="AG28" s="64">
        <v>3811</v>
      </c>
      <c r="AH28" s="64">
        <v>3241</v>
      </c>
      <c r="AI28" s="64">
        <v>2868</v>
      </c>
      <c r="AJ28" s="64">
        <v>6388</v>
      </c>
      <c r="AK28" s="64">
        <v>0</v>
      </c>
      <c r="AL28" s="27">
        <v>129</v>
      </c>
      <c r="AM28" s="50">
        <v>138715</v>
      </c>
      <c r="AN28" s="51">
        <v>2</v>
      </c>
      <c r="AO28" s="64">
        <v>135396</v>
      </c>
      <c r="AP28" s="64">
        <v>0</v>
      </c>
      <c r="AQ28" s="64">
        <v>0</v>
      </c>
      <c r="AR28" s="64">
        <v>0</v>
      </c>
      <c r="AS28" s="64">
        <v>0</v>
      </c>
      <c r="AT28" s="27">
        <v>0</v>
      </c>
      <c r="AU28" s="50">
        <v>135398</v>
      </c>
      <c r="AV28" s="50">
        <v>274113</v>
      </c>
      <c r="AW28" s="50">
        <v>16503</v>
      </c>
      <c r="AX28" s="50">
        <v>151901</v>
      </c>
      <c r="AY28" s="50">
        <v>290616</v>
      </c>
      <c r="AZ28" s="50">
        <v>-82947</v>
      </c>
      <c r="BA28" s="50">
        <v>68954</v>
      </c>
      <c r="BB28" s="50">
        <v>207669</v>
      </c>
    </row>
    <row r="29" spans="1:54" ht="15" customHeight="1">
      <c r="A29" s="81">
        <v>55</v>
      </c>
      <c r="B29" s="26" t="s">
        <v>23</v>
      </c>
      <c r="C29" s="47">
        <v>124</v>
      </c>
      <c r="D29" s="63">
        <v>16</v>
      </c>
      <c r="E29" s="63">
        <v>21</v>
      </c>
      <c r="F29" s="63">
        <v>46</v>
      </c>
      <c r="G29" s="63">
        <v>190</v>
      </c>
      <c r="H29" s="63">
        <v>17</v>
      </c>
      <c r="I29" s="63">
        <v>53</v>
      </c>
      <c r="J29" s="63">
        <v>440</v>
      </c>
      <c r="K29" s="63">
        <v>89</v>
      </c>
      <c r="L29" s="63">
        <v>118</v>
      </c>
      <c r="M29" s="63">
        <v>581</v>
      </c>
      <c r="N29" s="63">
        <v>60</v>
      </c>
      <c r="O29" s="63">
        <v>63</v>
      </c>
      <c r="P29" s="63">
        <v>303</v>
      </c>
      <c r="Q29" s="63">
        <v>238</v>
      </c>
      <c r="R29" s="63">
        <v>40</v>
      </c>
      <c r="S29" s="63">
        <v>421</v>
      </c>
      <c r="T29" s="63">
        <v>268</v>
      </c>
      <c r="U29" s="63">
        <v>192</v>
      </c>
      <c r="V29" s="63">
        <v>993</v>
      </c>
      <c r="W29" s="63">
        <v>1218</v>
      </c>
      <c r="X29" s="63">
        <v>41</v>
      </c>
      <c r="Y29" s="63">
        <v>105</v>
      </c>
      <c r="Z29" s="63">
        <v>10080</v>
      </c>
      <c r="AA29" s="63">
        <v>2855</v>
      </c>
      <c r="AB29" s="63">
        <v>7011</v>
      </c>
      <c r="AC29" s="63">
        <v>8016</v>
      </c>
      <c r="AD29" s="63">
        <v>1829</v>
      </c>
      <c r="AE29" s="63">
        <v>260</v>
      </c>
      <c r="AF29" s="63">
        <v>697</v>
      </c>
      <c r="AG29" s="63">
        <v>6433</v>
      </c>
      <c r="AH29" s="63">
        <v>739</v>
      </c>
      <c r="AI29" s="63">
        <v>1309</v>
      </c>
      <c r="AJ29" s="63">
        <v>5681</v>
      </c>
      <c r="AK29" s="63">
        <v>0</v>
      </c>
      <c r="AL29" s="26">
        <v>556</v>
      </c>
      <c r="AM29" s="44">
        <v>51103</v>
      </c>
      <c r="AN29" s="47">
        <v>0</v>
      </c>
      <c r="AO29" s="63">
        <v>421781</v>
      </c>
      <c r="AP29" s="63">
        <v>239</v>
      </c>
      <c r="AQ29" s="63">
        <v>0</v>
      </c>
      <c r="AR29" s="63">
        <v>0</v>
      </c>
      <c r="AS29" s="63">
        <v>0</v>
      </c>
      <c r="AT29" s="26">
        <v>0</v>
      </c>
      <c r="AU29" s="44">
        <v>422020</v>
      </c>
      <c r="AV29" s="44">
        <v>473123</v>
      </c>
      <c r="AW29" s="44">
        <v>425</v>
      </c>
      <c r="AX29" s="44">
        <v>422445</v>
      </c>
      <c r="AY29" s="44">
        <v>473548</v>
      </c>
      <c r="AZ29" s="44">
        <v>-8405</v>
      </c>
      <c r="BA29" s="44">
        <v>414040</v>
      </c>
      <c r="BB29" s="44">
        <v>465143</v>
      </c>
    </row>
    <row r="30" spans="1:54" ht="15" customHeight="1">
      <c r="A30" s="81">
        <v>57</v>
      </c>
      <c r="B30" s="26" t="s">
        <v>65</v>
      </c>
      <c r="C30" s="47">
        <v>7655</v>
      </c>
      <c r="D30" s="63">
        <v>1652</v>
      </c>
      <c r="E30" s="63">
        <v>1736</v>
      </c>
      <c r="F30" s="63">
        <v>7999</v>
      </c>
      <c r="G30" s="63">
        <v>7514</v>
      </c>
      <c r="H30" s="63">
        <v>354</v>
      </c>
      <c r="I30" s="63">
        <v>2546</v>
      </c>
      <c r="J30" s="63">
        <v>11733</v>
      </c>
      <c r="K30" s="63">
        <v>17124</v>
      </c>
      <c r="L30" s="63">
        <v>5080</v>
      </c>
      <c r="M30" s="63">
        <v>19166</v>
      </c>
      <c r="N30" s="63">
        <v>22282</v>
      </c>
      <c r="O30" s="63">
        <v>979</v>
      </c>
      <c r="P30" s="63">
        <v>6584</v>
      </c>
      <c r="Q30" s="63">
        <v>5764</v>
      </c>
      <c r="R30" s="63">
        <v>799</v>
      </c>
      <c r="S30" s="63">
        <v>2422</v>
      </c>
      <c r="T30" s="63">
        <v>7239</v>
      </c>
      <c r="U30" s="63">
        <v>7503</v>
      </c>
      <c r="V30" s="63">
        <v>21497</v>
      </c>
      <c r="W30" s="63">
        <v>13271</v>
      </c>
      <c r="X30" s="63">
        <v>548</v>
      </c>
      <c r="Y30" s="63">
        <v>3594</v>
      </c>
      <c r="Z30" s="63">
        <v>29379</v>
      </c>
      <c r="AA30" s="63">
        <v>7182</v>
      </c>
      <c r="AB30" s="63">
        <v>1139</v>
      </c>
      <c r="AC30" s="63">
        <v>78589</v>
      </c>
      <c r="AD30" s="63">
        <v>5442</v>
      </c>
      <c r="AE30" s="63">
        <v>13573</v>
      </c>
      <c r="AF30" s="63">
        <v>5430</v>
      </c>
      <c r="AG30" s="63">
        <v>10207</v>
      </c>
      <c r="AH30" s="63">
        <v>1841</v>
      </c>
      <c r="AI30" s="63">
        <v>3981</v>
      </c>
      <c r="AJ30" s="63">
        <v>23951</v>
      </c>
      <c r="AK30" s="63">
        <v>530</v>
      </c>
      <c r="AL30" s="26">
        <v>3013</v>
      </c>
      <c r="AM30" s="44">
        <v>359298</v>
      </c>
      <c r="AN30" s="47">
        <v>4070</v>
      </c>
      <c r="AO30" s="63">
        <v>86531</v>
      </c>
      <c r="AP30" s="63">
        <v>-296</v>
      </c>
      <c r="AQ30" s="63">
        <v>392</v>
      </c>
      <c r="AR30" s="63">
        <v>7159</v>
      </c>
      <c r="AS30" s="63">
        <v>442</v>
      </c>
      <c r="AT30" s="26">
        <v>0</v>
      </c>
      <c r="AU30" s="44">
        <v>98298</v>
      </c>
      <c r="AV30" s="44">
        <v>457596</v>
      </c>
      <c r="AW30" s="44">
        <v>204802</v>
      </c>
      <c r="AX30" s="44">
        <v>303100</v>
      </c>
      <c r="AY30" s="44">
        <v>662398</v>
      </c>
      <c r="AZ30" s="44">
        <v>-173122</v>
      </c>
      <c r="BA30" s="44">
        <v>129978</v>
      </c>
      <c r="BB30" s="44">
        <v>489276</v>
      </c>
    </row>
    <row r="31" spans="1:54" ht="15" customHeight="1">
      <c r="A31" s="81">
        <v>59</v>
      </c>
      <c r="B31" s="26" t="s">
        <v>24</v>
      </c>
      <c r="C31" s="47">
        <v>423</v>
      </c>
      <c r="D31" s="63">
        <v>51</v>
      </c>
      <c r="E31" s="63">
        <v>241</v>
      </c>
      <c r="F31" s="63">
        <v>251</v>
      </c>
      <c r="G31" s="63">
        <v>1107</v>
      </c>
      <c r="H31" s="63">
        <v>99</v>
      </c>
      <c r="I31" s="63">
        <v>290</v>
      </c>
      <c r="J31" s="63">
        <v>3026</v>
      </c>
      <c r="K31" s="63">
        <v>460</v>
      </c>
      <c r="L31" s="63">
        <v>685</v>
      </c>
      <c r="M31" s="63">
        <v>1964</v>
      </c>
      <c r="N31" s="63">
        <v>1049</v>
      </c>
      <c r="O31" s="63">
        <v>192</v>
      </c>
      <c r="P31" s="63">
        <v>1755</v>
      </c>
      <c r="Q31" s="63">
        <v>2730</v>
      </c>
      <c r="R31" s="63">
        <v>603</v>
      </c>
      <c r="S31" s="63">
        <v>2236</v>
      </c>
      <c r="T31" s="63">
        <v>1071</v>
      </c>
      <c r="U31" s="63">
        <v>677</v>
      </c>
      <c r="V31" s="63">
        <v>4585</v>
      </c>
      <c r="W31" s="63">
        <v>3949</v>
      </c>
      <c r="X31" s="63">
        <v>1357</v>
      </c>
      <c r="Y31" s="63">
        <v>587</v>
      </c>
      <c r="Z31" s="63">
        <v>24659</v>
      </c>
      <c r="AA31" s="63">
        <v>12486</v>
      </c>
      <c r="AB31" s="63">
        <v>1671</v>
      </c>
      <c r="AC31" s="63">
        <v>6701</v>
      </c>
      <c r="AD31" s="63">
        <v>46858</v>
      </c>
      <c r="AE31" s="63">
        <v>10614</v>
      </c>
      <c r="AF31" s="63">
        <v>4042</v>
      </c>
      <c r="AG31" s="63">
        <v>9750</v>
      </c>
      <c r="AH31" s="63">
        <v>3456</v>
      </c>
      <c r="AI31" s="63">
        <v>13411</v>
      </c>
      <c r="AJ31" s="63">
        <v>14201</v>
      </c>
      <c r="AK31" s="63">
        <v>0</v>
      </c>
      <c r="AL31" s="26">
        <v>1121</v>
      </c>
      <c r="AM31" s="44">
        <v>178358</v>
      </c>
      <c r="AN31" s="47">
        <v>1645</v>
      </c>
      <c r="AO31" s="63">
        <v>132330</v>
      </c>
      <c r="AP31" s="63">
        <v>76</v>
      </c>
      <c r="AQ31" s="63">
        <v>13570</v>
      </c>
      <c r="AR31" s="63">
        <v>70790</v>
      </c>
      <c r="AS31" s="63">
        <v>-114</v>
      </c>
      <c r="AT31" s="26">
        <v>1</v>
      </c>
      <c r="AU31" s="44">
        <v>218298</v>
      </c>
      <c r="AV31" s="44">
        <v>396656</v>
      </c>
      <c r="AW31" s="44">
        <v>29552</v>
      </c>
      <c r="AX31" s="44">
        <v>247850</v>
      </c>
      <c r="AY31" s="44">
        <v>426208</v>
      </c>
      <c r="AZ31" s="44">
        <v>-195413</v>
      </c>
      <c r="BA31" s="44">
        <v>52437</v>
      </c>
      <c r="BB31" s="44">
        <v>230795</v>
      </c>
    </row>
    <row r="32" spans="1:54" ht="15" customHeight="1">
      <c r="A32" s="81">
        <v>61</v>
      </c>
      <c r="B32" s="26" t="s">
        <v>25</v>
      </c>
      <c r="C32" s="47">
        <v>0</v>
      </c>
      <c r="D32" s="63">
        <v>0</v>
      </c>
      <c r="E32" s="63">
        <v>0</v>
      </c>
      <c r="F32" s="63">
        <v>0</v>
      </c>
      <c r="G32" s="63">
        <v>0</v>
      </c>
      <c r="H32" s="63">
        <v>0</v>
      </c>
      <c r="I32" s="63">
        <v>0</v>
      </c>
      <c r="J32" s="63">
        <v>0</v>
      </c>
      <c r="K32" s="63">
        <v>0</v>
      </c>
      <c r="L32" s="63">
        <v>0</v>
      </c>
      <c r="M32" s="63">
        <v>0</v>
      </c>
      <c r="N32" s="63">
        <v>0</v>
      </c>
      <c r="O32" s="63">
        <v>0</v>
      </c>
      <c r="P32" s="63">
        <v>0</v>
      </c>
      <c r="Q32" s="63">
        <v>0</v>
      </c>
      <c r="R32" s="63">
        <v>0</v>
      </c>
      <c r="S32" s="63">
        <v>0</v>
      </c>
      <c r="T32" s="63">
        <v>0</v>
      </c>
      <c r="U32" s="63">
        <v>0</v>
      </c>
      <c r="V32" s="63">
        <v>0</v>
      </c>
      <c r="W32" s="63">
        <v>0</v>
      </c>
      <c r="X32" s="63">
        <v>0</v>
      </c>
      <c r="Y32" s="63">
        <v>0</v>
      </c>
      <c r="Z32" s="63">
        <v>0</v>
      </c>
      <c r="AA32" s="63">
        <v>0</v>
      </c>
      <c r="AB32" s="63">
        <v>0</v>
      </c>
      <c r="AC32" s="63">
        <v>0</v>
      </c>
      <c r="AD32" s="63">
        <v>0</v>
      </c>
      <c r="AE32" s="63">
        <v>0</v>
      </c>
      <c r="AF32" s="63">
        <v>0</v>
      </c>
      <c r="AG32" s="63">
        <v>0</v>
      </c>
      <c r="AH32" s="63">
        <v>0</v>
      </c>
      <c r="AI32" s="63">
        <v>0</v>
      </c>
      <c r="AJ32" s="63">
        <v>0</v>
      </c>
      <c r="AK32" s="63">
        <v>0</v>
      </c>
      <c r="AL32" s="26">
        <v>6003</v>
      </c>
      <c r="AM32" s="44">
        <v>6003</v>
      </c>
      <c r="AN32" s="47">
        <v>0</v>
      </c>
      <c r="AO32" s="63">
        <v>9728</v>
      </c>
      <c r="AP32" s="63">
        <v>384796</v>
      </c>
      <c r="AQ32" s="63">
        <v>0</v>
      </c>
      <c r="AR32" s="63">
        <v>0</v>
      </c>
      <c r="AS32" s="63">
        <v>0</v>
      </c>
      <c r="AT32" s="26">
        <v>0</v>
      </c>
      <c r="AU32" s="44">
        <v>394524</v>
      </c>
      <c r="AV32" s="44">
        <v>400527</v>
      </c>
      <c r="AW32" s="44">
        <v>0</v>
      </c>
      <c r="AX32" s="44">
        <v>394524</v>
      </c>
      <c r="AY32" s="44">
        <v>400527</v>
      </c>
      <c r="AZ32" s="44">
        <v>0</v>
      </c>
      <c r="BA32" s="44">
        <v>394524</v>
      </c>
      <c r="BB32" s="44">
        <v>400527</v>
      </c>
    </row>
    <row r="33" spans="1:54" ht="15" customHeight="1">
      <c r="A33" s="82">
        <v>63</v>
      </c>
      <c r="B33" s="27" t="s">
        <v>26</v>
      </c>
      <c r="C33" s="51">
        <v>56</v>
      </c>
      <c r="D33" s="64">
        <v>156</v>
      </c>
      <c r="E33" s="64">
        <v>63</v>
      </c>
      <c r="F33" s="64">
        <v>92</v>
      </c>
      <c r="G33" s="64">
        <v>941</v>
      </c>
      <c r="H33" s="64">
        <v>183</v>
      </c>
      <c r="I33" s="64">
        <v>211</v>
      </c>
      <c r="J33" s="64">
        <v>20946</v>
      </c>
      <c r="K33" s="64">
        <v>1434</v>
      </c>
      <c r="L33" s="64">
        <v>1789</v>
      </c>
      <c r="M33" s="64">
        <v>5761</v>
      </c>
      <c r="N33" s="64">
        <v>2819</v>
      </c>
      <c r="O33" s="64">
        <v>260</v>
      </c>
      <c r="P33" s="64">
        <v>11504</v>
      </c>
      <c r="Q33" s="64">
        <v>19060</v>
      </c>
      <c r="R33" s="64">
        <v>2110</v>
      </c>
      <c r="S33" s="64">
        <v>6351</v>
      </c>
      <c r="T33" s="64">
        <v>15215</v>
      </c>
      <c r="U33" s="64">
        <v>2313</v>
      </c>
      <c r="V33" s="64">
        <v>916</v>
      </c>
      <c r="W33" s="64">
        <v>1777</v>
      </c>
      <c r="X33" s="64">
        <v>6</v>
      </c>
      <c r="Y33" s="64">
        <v>15</v>
      </c>
      <c r="Z33" s="64">
        <v>1856</v>
      </c>
      <c r="AA33" s="64">
        <v>153</v>
      </c>
      <c r="AB33" s="64">
        <v>0</v>
      </c>
      <c r="AC33" s="64">
        <v>894</v>
      </c>
      <c r="AD33" s="64">
        <v>4083</v>
      </c>
      <c r="AE33" s="64">
        <v>83</v>
      </c>
      <c r="AF33" s="64">
        <v>414</v>
      </c>
      <c r="AG33" s="64">
        <v>2089</v>
      </c>
      <c r="AH33" s="64">
        <v>0</v>
      </c>
      <c r="AI33" s="64">
        <v>665</v>
      </c>
      <c r="AJ33" s="64">
        <v>273</v>
      </c>
      <c r="AK33" s="64">
        <v>0</v>
      </c>
      <c r="AL33" s="27">
        <v>664</v>
      </c>
      <c r="AM33" s="50">
        <v>105152</v>
      </c>
      <c r="AN33" s="51">
        <v>0</v>
      </c>
      <c r="AO33" s="64">
        <v>33152</v>
      </c>
      <c r="AP33" s="64">
        <v>173598</v>
      </c>
      <c r="AQ33" s="64">
        <v>0</v>
      </c>
      <c r="AR33" s="64">
        <v>0</v>
      </c>
      <c r="AS33" s="64">
        <v>0</v>
      </c>
      <c r="AT33" s="27">
        <v>0</v>
      </c>
      <c r="AU33" s="50">
        <v>206750</v>
      </c>
      <c r="AV33" s="50">
        <v>311902</v>
      </c>
      <c r="AW33" s="50">
        <v>17815</v>
      </c>
      <c r="AX33" s="50">
        <v>224565</v>
      </c>
      <c r="AY33" s="50">
        <v>329717</v>
      </c>
      <c r="AZ33" s="50">
        <v>-86259</v>
      </c>
      <c r="BA33" s="50">
        <v>138306</v>
      </c>
      <c r="BB33" s="50">
        <v>243458</v>
      </c>
    </row>
    <row r="34" spans="1:54" ht="15" customHeight="1">
      <c r="A34" s="81">
        <v>64</v>
      </c>
      <c r="B34" s="26" t="s">
        <v>60</v>
      </c>
      <c r="C34" s="47">
        <v>37</v>
      </c>
      <c r="D34" s="63">
        <v>0</v>
      </c>
      <c r="E34" s="63">
        <v>0</v>
      </c>
      <c r="F34" s="63">
        <v>0</v>
      </c>
      <c r="G34" s="63">
        <v>0</v>
      </c>
      <c r="H34" s="63">
        <v>0</v>
      </c>
      <c r="I34" s="63">
        <v>0</v>
      </c>
      <c r="J34" s="63">
        <v>2</v>
      </c>
      <c r="K34" s="63">
        <v>0</v>
      </c>
      <c r="L34" s="63">
        <v>0</v>
      </c>
      <c r="M34" s="63">
        <v>2</v>
      </c>
      <c r="N34" s="63">
        <v>0</v>
      </c>
      <c r="O34" s="63">
        <v>0</v>
      </c>
      <c r="P34" s="63">
        <v>0</v>
      </c>
      <c r="Q34" s="63">
        <v>0</v>
      </c>
      <c r="R34" s="63">
        <v>0</v>
      </c>
      <c r="S34" s="63">
        <v>0</v>
      </c>
      <c r="T34" s="63">
        <v>0</v>
      </c>
      <c r="U34" s="63">
        <v>0</v>
      </c>
      <c r="V34" s="63">
        <v>0</v>
      </c>
      <c r="W34" s="63">
        <v>0</v>
      </c>
      <c r="X34" s="63">
        <v>9</v>
      </c>
      <c r="Y34" s="63">
        <v>0</v>
      </c>
      <c r="Z34" s="63">
        <v>14</v>
      </c>
      <c r="AA34" s="63">
        <v>24</v>
      </c>
      <c r="AB34" s="63">
        <v>3</v>
      </c>
      <c r="AC34" s="63">
        <v>1139</v>
      </c>
      <c r="AD34" s="63">
        <v>174</v>
      </c>
      <c r="AE34" s="63">
        <v>9</v>
      </c>
      <c r="AF34" s="63">
        <v>7</v>
      </c>
      <c r="AG34" s="63">
        <v>19041</v>
      </c>
      <c r="AH34" s="63">
        <v>0</v>
      </c>
      <c r="AI34" s="63">
        <v>4</v>
      </c>
      <c r="AJ34" s="63">
        <v>16</v>
      </c>
      <c r="AK34" s="63">
        <v>0</v>
      </c>
      <c r="AL34" s="26">
        <v>85</v>
      </c>
      <c r="AM34" s="44">
        <v>20566</v>
      </c>
      <c r="AN34" s="47">
        <v>6063</v>
      </c>
      <c r="AO34" s="63">
        <v>115397</v>
      </c>
      <c r="AP34" s="63">
        <v>510389</v>
      </c>
      <c r="AQ34" s="63">
        <v>0</v>
      </c>
      <c r="AR34" s="63">
        <v>0</v>
      </c>
      <c r="AS34" s="63">
        <v>0</v>
      </c>
      <c r="AT34" s="26">
        <v>0</v>
      </c>
      <c r="AU34" s="44">
        <v>631849</v>
      </c>
      <c r="AV34" s="44">
        <v>652415</v>
      </c>
      <c r="AW34" s="44">
        <v>39997</v>
      </c>
      <c r="AX34" s="44">
        <v>671846</v>
      </c>
      <c r="AY34" s="44">
        <v>692412</v>
      </c>
      <c r="AZ34" s="44">
        <v>-26787</v>
      </c>
      <c r="BA34" s="44">
        <v>645059</v>
      </c>
      <c r="BB34" s="44">
        <v>665625</v>
      </c>
    </row>
    <row r="35" spans="1:54" ht="15" customHeight="1">
      <c r="A35" s="81">
        <v>65</v>
      </c>
      <c r="B35" s="26" t="s">
        <v>61</v>
      </c>
      <c r="C35" s="47">
        <v>9</v>
      </c>
      <c r="D35" s="63">
        <v>3</v>
      </c>
      <c r="E35" s="63">
        <v>380</v>
      </c>
      <c r="F35" s="63">
        <v>80</v>
      </c>
      <c r="G35" s="63">
        <v>265</v>
      </c>
      <c r="H35" s="63">
        <v>22</v>
      </c>
      <c r="I35" s="63">
        <v>37</v>
      </c>
      <c r="J35" s="63">
        <v>572</v>
      </c>
      <c r="K35" s="63">
        <v>119</v>
      </c>
      <c r="L35" s="63">
        <v>109</v>
      </c>
      <c r="M35" s="63">
        <v>1172</v>
      </c>
      <c r="N35" s="63">
        <v>159</v>
      </c>
      <c r="O35" s="63">
        <v>29</v>
      </c>
      <c r="P35" s="63">
        <v>330</v>
      </c>
      <c r="Q35" s="63">
        <v>249</v>
      </c>
      <c r="R35" s="63">
        <v>22</v>
      </c>
      <c r="S35" s="63">
        <v>7</v>
      </c>
      <c r="T35" s="63">
        <v>122</v>
      </c>
      <c r="U35" s="63">
        <v>69</v>
      </c>
      <c r="V35" s="63">
        <v>606</v>
      </c>
      <c r="W35" s="63">
        <v>374</v>
      </c>
      <c r="X35" s="63">
        <v>324</v>
      </c>
      <c r="Y35" s="63">
        <v>126</v>
      </c>
      <c r="Z35" s="63">
        <v>395</v>
      </c>
      <c r="AA35" s="63">
        <v>649</v>
      </c>
      <c r="AB35" s="63">
        <v>169</v>
      </c>
      <c r="AC35" s="63">
        <v>804</v>
      </c>
      <c r="AD35" s="63">
        <v>322</v>
      </c>
      <c r="AE35" s="63">
        <v>1</v>
      </c>
      <c r="AF35" s="63">
        <v>214</v>
      </c>
      <c r="AG35" s="63">
        <v>703</v>
      </c>
      <c r="AH35" s="63">
        <v>0</v>
      </c>
      <c r="AI35" s="63">
        <v>619</v>
      </c>
      <c r="AJ35" s="63">
        <v>7574</v>
      </c>
      <c r="AK35" s="63">
        <v>0</v>
      </c>
      <c r="AL35" s="26">
        <v>54</v>
      </c>
      <c r="AM35" s="44">
        <v>16689</v>
      </c>
      <c r="AN35" s="47">
        <v>0</v>
      </c>
      <c r="AO35" s="63">
        <v>40229</v>
      </c>
      <c r="AP35" s="63">
        <v>0</v>
      </c>
      <c r="AQ35" s="63">
        <v>0</v>
      </c>
      <c r="AR35" s="63">
        <v>0</v>
      </c>
      <c r="AS35" s="63">
        <v>0</v>
      </c>
      <c r="AT35" s="26">
        <v>0</v>
      </c>
      <c r="AU35" s="44">
        <v>40229</v>
      </c>
      <c r="AV35" s="44">
        <v>56918</v>
      </c>
      <c r="AW35" s="44">
        <v>832</v>
      </c>
      <c r="AX35" s="44">
        <v>41061</v>
      </c>
      <c r="AY35" s="44">
        <v>57750</v>
      </c>
      <c r="AZ35" s="44">
        <v>-3448</v>
      </c>
      <c r="BA35" s="44">
        <v>37613</v>
      </c>
      <c r="BB35" s="44">
        <v>54302</v>
      </c>
    </row>
    <row r="36" spans="1:54" ht="15" customHeight="1">
      <c r="A36" s="81">
        <v>66</v>
      </c>
      <c r="B36" s="26" t="s">
        <v>27</v>
      </c>
      <c r="C36" s="47">
        <v>3489</v>
      </c>
      <c r="D36" s="63">
        <v>981</v>
      </c>
      <c r="E36" s="63">
        <v>557</v>
      </c>
      <c r="F36" s="63">
        <v>986</v>
      </c>
      <c r="G36" s="63">
        <v>8145</v>
      </c>
      <c r="H36" s="63">
        <v>387</v>
      </c>
      <c r="I36" s="63">
        <v>1445</v>
      </c>
      <c r="J36" s="63">
        <v>13204</v>
      </c>
      <c r="K36" s="63">
        <v>3395</v>
      </c>
      <c r="L36" s="63">
        <v>4004</v>
      </c>
      <c r="M36" s="63">
        <v>9110</v>
      </c>
      <c r="N36" s="63">
        <v>4033</v>
      </c>
      <c r="O36" s="63">
        <v>769</v>
      </c>
      <c r="P36" s="63">
        <v>8188</v>
      </c>
      <c r="Q36" s="63">
        <v>14799</v>
      </c>
      <c r="R36" s="63">
        <v>1647</v>
      </c>
      <c r="S36" s="63">
        <v>4190</v>
      </c>
      <c r="T36" s="63">
        <v>9558</v>
      </c>
      <c r="U36" s="63">
        <v>4773</v>
      </c>
      <c r="V36" s="63">
        <v>51342</v>
      </c>
      <c r="W36" s="63">
        <v>21834</v>
      </c>
      <c r="X36" s="63">
        <v>4601</v>
      </c>
      <c r="Y36" s="63">
        <v>3335</v>
      </c>
      <c r="Z36" s="63">
        <v>46902</v>
      </c>
      <c r="AA36" s="63">
        <v>22500</v>
      </c>
      <c r="AB36" s="63">
        <v>11842</v>
      </c>
      <c r="AC36" s="63">
        <v>52743</v>
      </c>
      <c r="AD36" s="63">
        <v>28772</v>
      </c>
      <c r="AE36" s="63">
        <v>30518</v>
      </c>
      <c r="AF36" s="63">
        <v>11395</v>
      </c>
      <c r="AG36" s="63">
        <v>34628</v>
      </c>
      <c r="AH36" s="63">
        <v>4078</v>
      </c>
      <c r="AI36" s="63">
        <v>29366</v>
      </c>
      <c r="AJ36" s="63">
        <v>26296</v>
      </c>
      <c r="AK36" s="63">
        <v>0</v>
      </c>
      <c r="AL36" s="26">
        <v>1394</v>
      </c>
      <c r="AM36" s="44">
        <v>475206</v>
      </c>
      <c r="AN36" s="47">
        <v>715</v>
      </c>
      <c r="AO36" s="63">
        <v>49150</v>
      </c>
      <c r="AP36" s="63">
        <v>0</v>
      </c>
      <c r="AQ36" s="63">
        <v>2204</v>
      </c>
      <c r="AR36" s="63">
        <v>34849</v>
      </c>
      <c r="AS36" s="63">
        <v>0</v>
      </c>
      <c r="AT36" s="26">
        <v>0</v>
      </c>
      <c r="AU36" s="44">
        <v>86918</v>
      </c>
      <c r="AV36" s="44">
        <v>562124</v>
      </c>
      <c r="AW36" s="44">
        <v>26301</v>
      </c>
      <c r="AX36" s="44">
        <v>113219</v>
      </c>
      <c r="AY36" s="44">
        <v>588425</v>
      </c>
      <c r="AZ36" s="44">
        <v>-341173</v>
      </c>
      <c r="BA36" s="44">
        <v>-227954</v>
      </c>
      <c r="BB36" s="44">
        <v>247252</v>
      </c>
    </row>
    <row r="37" spans="1:54" ht="15" customHeight="1">
      <c r="A37" s="81">
        <v>67</v>
      </c>
      <c r="B37" s="26" t="s">
        <v>28</v>
      </c>
      <c r="C37" s="47">
        <v>17</v>
      </c>
      <c r="D37" s="63">
        <v>10</v>
      </c>
      <c r="E37" s="63">
        <v>39</v>
      </c>
      <c r="F37" s="63">
        <v>3</v>
      </c>
      <c r="G37" s="63">
        <v>1369</v>
      </c>
      <c r="H37" s="63">
        <v>0</v>
      </c>
      <c r="I37" s="63">
        <v>3</v>
      </c>
      <c r="J37" s="63">
        <v>39</v>
      </c>
      <c r="K37" s="63">
        <v>12</v>
      </c>
      <c r="L37" s="63">
        <v>4</v>
      </c>
      <c r="M37" s="63">
        <v>69</v>
      </c>
      <c r="N37" s="63">
        <v>18</v>
      </c>
      <c r="O37" s="63">
        <v>0</v>
      </c>
      <c r="P37" s="63">
        <v>44</v>
      </c>
      <c r="Q37" s="63">
        <v>76</v>
      </c>
      <c r="R37" s="63">
        <v>1</v>
      </c>
      <c r="S37" s="63">
        <v>42</v>
      </c>
      <c r="T37" s="63">
        <v>36</v>
      </c>
      <c r="U37" s="63">
        <v>9</v>
      </c>
      <c r="V37" s="63">
        <v>134</v>
      </c>
      <c r="W37" s="63">
        <v>25</v>
      </c>
      <c r="X37" s="63">
        <v>9</v>
      </c>
      <c r="Y37" s="63">
        <v>4</v>
      </c>
      <c r="Z37" s="63">
        <v>510</v>
      </c>
      <c r="AA37" s="63">
        <v>50</v>
      </c>
      <c r="AB37" s="63">
        <v>270</v>
      </c>
      <c r="AC37" s="63">
        <v>176</v>
      </c>
      <c r="AD37" s="63">
        <v>1830</v>
      </c>
      <c r="AE37" s="63">
        <v>219</v>
      </c>
      <c r="AF37" s="63">
        <v>198</v>
      </c>
      <c r="AG37" s="63">
        <v>14203</v>
      </c>
      <c r="AH37" s="63">
        <v>147</v>
      </c>
      <c r="AI37" s="63">
        <v>355</v>
      </c>
      <c r="AJ37" s="63">
        <v>5721</v>
      </c>
      <c r="AK37" s="63">
        <v>0</v>
      </c>
      <c r="AL37" s="26">
        <v>80</v>
      </c>
      <c r="AM37" s="44">
        <v>25722</v>
      </c>
      <c r="AN37" s="47">
        <v>93251</v>
      </c>
      <c r="AO37" s="63">
        <v>364259</v>
      </c>
      <c r="AP37" s="63">
        <v>0</v>
      </c>
      <c r="AQ37" s="63">
        <v>0</v>
      </c>
      <c r="AR37" s="63">
        <v>0</v>
      </c>
      <c r="AS37" s="63">
        <v>0</v>
      </c>
      <c r="AT37" s="26">
        <v>12</v>
      </c>
      <c r="AU37" s="44">
        <v>457522</v>
      </c>
      <c r="AV37" s="44">
        <v>483244</v>
      </c>
      <c r="AW37" s="44">
        <v>397489</v>
      </c>
      <c r="AX37" s="44">
        <v>855011</v>
      </c>
      <c r="AY37" s="44">
        <v>880733</v>
      </c>
      <c r="AZ37" s="44">
        <v>-203214</v>
      </c>
      <c r="BA37" s="44">
        <v>651797</v>
      </c>
      <c r="BB37" s="44">
        <v>677519</v>
      </c>
    </row>
    <row r="38" spans="1:54" ht="15" customHeight="1">
      <c r="A38" s="82">
        <v>68</v>
      </c>
      <c r="B38" s="27" t="s">
        <v>29</v>
      </c>
      <c r="C38" s="51">
        <v>54</v>
      </c>
      <c r="D38" s="64">
        <v>37</v>
      </c>
      <c r="E38" s="64">
        <v>45</v>
      </c>
      <c r="F38" s="64">
        <v>45</v>
      </c>
      <c r="G38" s="64">
        <v>122</v>
      </c>
      <c r="H38" s="64">
        <v>16</v>
      </c>
      <c r="I38" s="64">
        <v>24</v>
      </c>
      <c r="J38" s="64">
        <v>135</v>
      </c>
      <c r="K38" s="64">
        <v>15</v>
      </c>
      <c r="L38" s="64">
        <v>81</v>
      </c>
      <c r="M38" s="64">
        <v>111</v>
      </c>
      <c r="N38" s="64">
        <v>55</v>
      </c>
      <c r="O38" s="64">
        <v>9</v>
      </c>
      <c r="P38" s="64">
        <v>404</v>
      </c>
      <c r="Q38" s="64">
        <v>163</v>
      </c>
      <c r="R38" s="64">
        <v>44</v>
      </c>
      <c r="S38" s="64">
        <v>55</v>
      </c>
      <c r="T38" s="64">
        <v>84</v>
      </c>
      <c r="U38" s="64">
        <v>43</v>
      </c>
      <c r="V38" s="64">
        <v>489</v>
      </c>
      <c r="W38" s="64">
        <v>11</v>
      </c>
      <c r="X38" s="64">
        <v>26</v>
      </c>
      <c r="Y38" s="64">
        <v>201</v>
      </c>
      <c r="Z38" s="64">
        <v>1447</v>
      </c>
      <c r="AA38" s="64">
        <v>789</v>
      </c>
      <c r="AB38" s="64">
        <v>136</v>
      </c>
      <c r="AC38" s="64">
        <v>1023</v>
      </c>
      <c r="AD38" s="64">
        <v>499</v>
      </c>
      <c r="AE38" s="64">
        <v>1165</v>
      </c>
      <c r="AF38" s="64">
        <v>680</v>
      </c>
      <c r="AG38" s="64">
        <v>1495</v>
      </c>
      <c r="AH38" s="64">
        <v>248</v>
      </c>
      <c r="AI38" s="64">
        <v>378</v>
      </c>
      <c r="AJ38" s="64">
        <v>893</v>
      </c>
      <c r="AK38" s="64">
        <v>0</v>
      </c>
      <c r="AL38" s="27">
        <v>10</v>
      </c>
      <c r="AM38" s="50">
        <v>11032</v>
      </c>
      <c r="AN38" s="51">
        <v>0</v>
      </c>
      <c r="AO38" s="64">
        <v>0</v>
      </c>
      <c r="AP38" s="64">
        <v>0</v>
      </c>
      <c r="AQ38" s="64">
        <v>0</v>
      </c>
      <c r="AR38" s="64">
        <v>0</v>
      </c>
      <c r="AS38" s="64">
        <v>0</v>
      </c>
      <c r="AT38" s="27">
        <v>0</v>
      </c>
      <c r="AU38" s="50">
        <v>0</v>
      </c>
      <c r="AV38" s="50">
        <v>11032</v>
      </c>
      <c r="AW38" s="50">
        <v>0</v>
      </c>
      <c r="AX38" s="50">
        <v>0</v>
      </c>
      <c r="AY38" s="50">
        <v>11032</v>
      </c>
      <c r="AZ38" s="50">
        <v>0</v>
      </c>
      <c r="BA38" s="50">
        <v>0</v>
      </c>
      <c r="BB38" s="50">
        <v>11032</v>
      </c>
    </row>
    <row r="39" spans="1:54" ht="15" customHeight="1">
      <c r="A39" s="81">
        <v>69</v>
      </c>
      <c r="B39" s="26" t="s">
        <v>30</v>
      </c>
      <c r="C39" s="47">
        <v>2164</v>
      </c>
      <c r="D39" s="63">
        <v>387</v>
      </c>
      <c r="E39" s="63">
        <v>615</v>
      </c>
      <c r="F39" s="63">
        <v>211</v>
      </c>
      <c r="G39" s="63">
        <v>992</v>
      </c>
      <c r="H39" s="63">
        <v>66</v>
      </c>
      <c r="I39" s="63">
        <v>325</v>
      </c>
      <c r="J39" s="63">
        <v>1455</v>
      </c>
      <c r="K39" s="63">
        <v>367</v>
      </c>
      <c r="L39" s="63">
        <v>743</v>
      </c>
      <c r="M39" s="63">
        <v>2680</v>
      </c>
      <c r="N39" s="63">
        <v>1602</v>
      </c>
      <c r="O39" s="63">
        <v>167</v>
      </c>
      <c r="P39" s="63">
        <v>1876</v>
      </c>
      <c r="Q39" s="63">
        <v>511</v>
      </c>
      <c r="R39" s="63">
        <v>253</v>
      </c>
      <c r="S39" s="63">
        <v>955</v>
      </c>
      <c r="T39" s="63">
        <v>783</v>
      </c>
      <c r="U39" s="63">
        <v>516</v>
      </c>
      <c r="V39" s="63">
        <v>8699</v>
      </c>
      <c r="W39" s="63">
        <v>1807</v>
      </c>
      <c r="X39" s="63">
        <v>337</v>
      </c>
      <c r="Y39" s="63">
        <v>85</v>
      </c>
      <c r="Z39" s="63">
        <v>11188</v>
      </c>
      <c r="AA39" s="63">
        <v>2153</v>
      </c>
      <c r="AB39" s="63">
        <v>6138</v>
      </c>
      <c r="AC39" s="63">
        <v>12580</v>
      </c>
      <c r="AD39" s="63">
        <v>3166</v>
      </c>
      <c r="AE39" s="63">
        <v>666</v>
      </c>
      <c r="AF39" s="63">
        <v>3549</v>
      </c>
      <c r="AG39" s="63">
        <v>7289</v>
      </c>
      <c r="AH39" s="63">
        <v>596</v>
      </c>
      <c r="AI39" s="63">
        <v>3428</v>
      </c>
      <c r="AJ39" s="63">
        <v>4807</v>
      </c>
      <c r="AK39" s="63">
        <v>5</v>
      </c>
      <c r="AL39" s="26">
        <v>0</v>
      </c>
      <c r="AM39" s="44">
        <v>83161</v>
      </c>
      <c r="AN39" s="47">
        <v>0</v>
      </c>
      <c r="AO39" s="63">
        <v>160</v>
      </c>
      <c r="AP39" s="63">
        <v>0</v>
      </c>
      <c r="AQ39" s="63">
        <v>0</v>
      </c>
      <c r="AR39" s="63">
        <v>0</v>
      </c>
      <c r="AS39" s="63">
        <v>0</v>
      </c>
      <c r="AT39" s="26">
        <v>0</v>
      </c>
      <c r="AU39" s="44">
        <v>160</v>
      </c>
      <c r="AV39" s="44">
        <v>83321</v>
      </c>
      <c r="AW39" s="44">
        <v>3081</v>
      </c>
      <c r="AX39" s="44">
        <v>3241</v>
      </c>
      <c r="AY39" s="44">
        <v>86402</v>
      </c>
      <c r="AZ39" s="44">
        <v>-59940</v>
      </c>
      <c r="BA39" s="44">
        <v>-56699</v>
      </c>
      <c r="BB39" s="44">
        <v>26462</v>
      </c>
    </row>
    <row r="40" spans="1:54" ht="15" customHeight="1">
      <c r="A40" s="83">
        <v>70</v>
      </c>
      <c r="B40" s="30" t="s">
        <v>72</v>
      </c>
      <c r="C40" s="39">
        <v>77470</v>
      </c>
      <c r="D40" s="45">
        <v>11603</v>
      </c>
      <c r="E40" s="45">
        <v>21061</v>
      </c>
      <c r="F40" s="45">
        <v>14650</v>
      </c>
      <c r="G40" s="45">
        <v>147305</v>
      </c>
      <c r="H40" s="45">
        <v>9019</v>
      </c>
      <c r="I40" s="45">
        <v>41081</v>
      </c>
      <c r="J40" s="45">
        <v>537150</v>
      </c>
      <c r="K40" s="45">
        <v>576217</v>
      </c>
      <c r="L40" s="45">
        <v>50793</v>
      </c>
      <c r="M40" s="45">
        <v>1146977</v>
      </c>
      <c r="N40" s="45">
        <v>338041</v>
      </c>
      <c r="O40" s="45">
        <v>18776</v>
      </c>
      <c r="P40" s="45">
        <v>175734</v>
      </c>
      <c r="Q40" s="45">
        <v>181199</v>
      </c>
      <c r="R40" s="45">
        <v>27763</v>
      </c>
      <c r="S40" s="45">
        <v>124126</v>
      </c>
      <c r="T40" s="45">
        <v>327680</v>
      </c>
      <c r="U40" s="45">
        <v>72240</v>
      </c>
      <c r="V40" s="45">
        <v>273273</v>
      </c>
      <c r="W40" s="45">
        <v>259066</v>
      </c>
      <c r="X40" s="45">
        <v>17331</v>
      </c>
      <c r="Y40" s="45">
        <v>15862</v>
      </c>
      <c r="Z40" s="45">
        <v>189512</v>
      </c>
      <c r="AA40" s="45">
        <v>70666</v>
      </c>
      <c r="AB40" s="45">
        <v>88572</v>
      </c>
      <c r="AC40" s="45">
        <v>272546</v>
      </c>
      <c r="AD40" s="45">
        <v>112333</v>
      </c>
      <c r="AE40" s="45">
        <v>126125</v>
      </c>
      <c r="AF40" s="45">
        <v>49681</v>
      </c>
      <c r="AG40" s="45">
        <v>270852</v>
      </c>
      <c r="AH40" s="45">
        <v>22823</v>
      </c>
      <c r="AI40" s="45">
        <v>90942</v>
      </c>
      <c r="AJ40" s="45">
        <v>261798</v>
      </c>
      <c r="AK40" s="45">
        <v>11032</v>
      </c>
      <c r="AL40" s="30">
        <v>16349</v>
      </c>
      <c r="AM40" s="49">
        <v>6047648</v>
      </c>
      <c r="AN40" s="39">
        <v>138943</v>
      </c>
      <c r="AO40" s="45">
        <v>2234831</v>
      </c>
      <c r="AP40" s="45">
        <v>1074660</v>
      </c>
      <c r="AQ40" s="45">
        <v>239500</v>
      </c>
      <c r="AR40" s="45">
        <v>726967</v>
      </c>
      <c r="AS40" s="45">
        <v>31636</v>
      </c>
      <c r="AT40" s="30">
        <v>13459</v>
      </c>
      <c r="AU40" s="49">
        <v>4459996</v>
      </c>
      <c r="AV40" s="49">
        <v>10507644</v>
      </c>
      <c r="AW40" s="49">
        <v>4743127</v>
      </c>
      <c r="AX40" s="49">
        <v>9203123</v>
      </c>
      <c r="AY40" s="49">
        <v>15250771</v>
      </c>
      <c r="AZ40" s="49">
        <v>-4718881</v>
      </c>
      <c r="BA40" s="49">
        <v>4484242</v>
      </c>
      <c r="BB40" s="49">
        <v>10531890</v>
      </c>
    </row>
    <row r="41" spans="1:54" ht="15" customHeight="1">
      <c r="A41" s="81">
        <v>71</v>
      </c>
      <c r="B41" s="26" t="s">
        <v>73</v>
      </c>
      <c r="C41" s="47">
        <v>343</v>
      </c>
      <c r="D41" s="63">
        <v>298</v>
      </c>
      <c r="E41" s="63">
        <v>913</v>
      </c>
      <c r="F41" s="63">
        <v>1792</v>
      </c>
      <c r="G41" s="63">
        <v>3246</v>
      </c>
      <c r="H41" s="63">
        <v>463</v>
      </c>
      <c r="I41" s="63">
        <v>1299</v>
      </c>
      <c r="J41" s="63">
        <v>6852</v>
      </c>
      <c r="K41" s="63">
        <v>3255</v>
      </c>
      <c r="L41" s="63">
        <v>1999</v>
      </c>
      <c r="M41" s="63">
        <v>9242</v>
      </c>
      <c r="N41" s="63">
        <v>7179</v>
      </c>
      <c r="O41" s="63">
        <v>904</v>
      </c>
      <c r="P41" s="63">
        <v>4151</v>
      </c>
      <c r="Q41" s="63">
        <v>6638</v>
      </c>
      <c r="R41" s="63">
        <v>676</v>
      </c>
      <c r="S41" s="63">
        <v>573</v>
      </c>
      <c r="T41" s="63">
        <v>3525</v>
      </c>
      <c r="U41" s="63">
        <v>2140</v>
      </c>
      <c r="V41" s="63">
        <v>9119</v>
      </c>
      <c r="W41" s="63">
        <v>2616</v>
      </c>
      <c r="X41" s="63">
        <v>448</v>
      </c>
      <c r="Y41" s="63">
        <v>1395</v>
      </c>
      <c r="Z41" s="63">
        <v>11729</v>
      </c>
      <c r="AA41" s="63">
        <v>6467</v>
      </c>
      <c r="AB41" s="63">
        <v>1736</v>
      </c>
      <c r="AC41" s="63">
        <v>8662</v>
      </c>
      <c r="AD41" s="63">
        <v>3098</v>
      </c>
      <c r="AE41" s="63">
        <v>3945</v>
      </c>
      <c r="AF41" s="63">
        <v>2970</v>
      </c>
      <c r="AG41" s="63">
        <v>7226</v>
      </c>
      <c r="AH41" s="63">
        <v>3635</v>
      </c>
      <c r="AI41" s="63">
        <v>4378</v>
      </c>
      <c r="AJ41" s="63">
        <v>15954</v>
      </c>
      <c r="AK41" s="63">
        <v>0</v>
      </c>
      <c r="AL41" s="26">
        <v>77</v>
      </c>
      <c r="AM41" s="44">
        <v>138943</v>
      </c>
    </row>
    <row r="42" spans="1:54" ht="15" customHeight="1">
      <c r="A42" s="81">
        <v>91</v>
      </c>
      <c r="B42" s="26" t="s">
        <v>74</v>
      </c>
      <c r="C42" s="47">
        <v>12515</v>
      </c>
      <c r="D42" s="63">
        <v>4168</v>
      </c>
      <c r="E42" s="63">
        <v>4591</v>
      </c>
      <c r="F42" s="63">
        <v>8578</v>
      </c>
      <c r="G42" s="63">
        <v>42129</v>
      </c>
      <c r="H42" s="63">
        <v>3774</v>
      </c>
      <c r="I42" s="63">
        <v>15170</v>
      </c>
      <c r="J42" s="63">
        <v>15398</v>
      </c>
      <c r="K42" s="63">
        <v>3320</v>
      </c>
      <c r="L42" s="63">
        <v>17488</v>
      </c>
      <c r="M42" s="63">
        <v>23869</v>
      </c>
      <c r="N42" s="63">
        <v>9191</v>
      </c>
      <c r="O42" s="63">
        <v>12155</v>
      </c>
      <c r="P42" s="63">
        <v>30551</v>
      </c>
      <c r="Q42" s="63">
        <v>58003</v>
      </c>
      <c r="R42" s="63">
        <v>9537</v>
      </c>
      <c r="S42" s="63">
        <v>36377</v>
      </c>
      <c r="T42" s="63">
        <v>41303</v>
      </c>
      <c r="U42" s="63">
        <v>26969</v>
      </c>
      <c r="V42" s="63">
        <v>173921</v>
      </c>
      <c r="W42" s="63">
        <v>23569</v>
      </c>
      <c r="X42" s="63">
        <v>4432</v>
      </c>
      <c r="Y42" s="63">
        <v>12869</v>
      </c>
      <c r="Z42" s="63">
        <v>247744</v>
      </c>
      <c r="AA42" s="63">
        <v>66976</v>
      </c>
      <c r="AB42" s="63">
        <v>17696</v>
      </c>
      <c r="AC42" s="63">
        <v>112400</v>
      </c>
      <c r="AD42" s="63">
        <v>37670</v>
      </c>
      <c r="AE42" s="63">
        <v>147311</v>
      </c>
      <c r="AF42" s="63">
        <v>154320</v>
      </c>
      <c r="AG42" s="63">
        <v>324609</v>
      </c>
      <c r="AH42" s="63">
        <v>17466</v>
      </c>
      <c r="AI42" s="63">
        <v>117365</v>
      </c>
      <c r="AJ42" s="63">
        <v>95405</v>
      </c>
      <c r="AK42" s="63">
        <v>0</v>
      </c>
      <c r="AL42" s="26">
        <v>945</v>
      </c>
      <c r="AM42" s="44">
        <v>1929784</v>
      </c>
    </row>
    <row r="43" spans="1:54" ht="15" customHeight="1">
      <c r="A43" s="81">
        <v>92</v>
      </c>
      <c r="B43" s="26" t="s">
        <v>75</v>
      </c>
      <c r="C43" s="47">
        <v>34342</v>
      </c>
      <c r="D43" s="63">
        <v>11822</v>
      </c>
      <c r="E43" s="63">
        <v>7343</v>
      </c>
      <c r="F43" s="63">
        <v>-2120</v>
      </c>
      <c r="G43" s="63">
        <v>19456</v>
      </c>
      <c r="H43" s="63">
        <v>2319</v>
      </c>
      <c r="I43" s="63">
        <v>8792</v>
      </c>
      <c r="J43" s="63">
        <v>58735</v>
      </c>
      <c r="K43" s="63">
        <v>-9222</v>
      </c>
      <c r="L43" s="63">
        <v>11742</v>
      </c>
      <c r="M43" s="63">
        <v>115310</v>
      </c>
      <c r="N43" s="63">
        <v>60069</v>
      </c>
      <c r="O43" s="63">
        <v>-2242</v>
      </c>
      <c r="P43" s="63">
        <v>45180</v>
      </c>
      <c r="Q43" s="63">
        <v>-23857</v>
      </c>
      <c r="R43" s="63">
        <v>1629</v>
      </c>
      <c r="S43" s="63">
        <v>-9154</v>
      </c>
      <c r="T43" s="63">
        <v>6282</v>
      </c>
      <c r="U43" s="63">
        <v>2191</v>
      </c>
      <c r="V43" s="63">
        <v>9686</v>
      </c>
      <c r="W43" s="63">
        <v>-42819</v>
      </c>
      <c r="X43" s="63">
        <v>4586</v>
      </c>
      <c r="Y43" s="63">
        <v>19950</v>
      </c>
      <c r="Z43" s="63">
        <v>66468</v>
      </c>
      <c r="AA43" s="63">
        <v>43349</v>
      </c>
      <c r="AB43" s="63">
        <v>206237</v>
      </c>
      <c r="AC43" s="63">
        <v>30542</v>
      </c>
      <c r="AD43" s="63">
        <v>47913</v>
      </c>
      <c r="AE43" s="63">
        <v>0</v>
      </c>
      <c r="AF43" s="63">
        <v>614</v>
      </c>
      <c r="AG43" s="63">
        <v>11871</v>
      </c>
      <c r="AH43" s="63">
        <v>1876</v>
      </c>
      <c r="AI43" s="63">
        <v>-4409</v>
      </c>
      <c r="AJ43" s="63">
        <v>203454</v>
      </c>
      <c r="AK43" s="63">
        <v>0</v>
      </c>
      <c r="AL43" s="26">
        <v>7393</v>
      </c>
      <c r="AM43" s="44">
        <v>945328</v>
      </c>
    </row>
    <row r="44" spans="1:54" ht="15" customHeight="1">
      <c r="A44" s="81">
        <v>93</v>
      </c>
      <c r="B44" s="26" t="s">
        <v>76</v>
      </c>
      <c r="C44" s="47">
        <v>21425</v>
      </c>
      <c r="D44" s="63">
        <v>3486</v>
      </c>
      <c r="E44" s="63">
        <v>4470</v>
      </c>
      <c r="F44" s="63">
        <v>1819</v>
      </c>
      <c r="G44" s="63">
        <v>18331</v>
      </c>
      <c r="H44" s="63">
        <v>2629</v>
      </c>
      <c r="I44" s="63">
        <v>4139</v>
      </c>
      <c r="J44" s="63">
        <v>47610</v>
      </c>
      <c r="K44" s="63">
        <v>46128</v>
      </c>
      <c r="L44" s="63">
        <v>10335</v>
      </c>
      <c r="M44" s="63">
        <v>116873</v>
      </c>
      <c r="N44" s="63">
        <v>9581</v>
      </c>
      <c r="O44" s="63">
        <v>2197</v>
      </c>
      <c r="P44" s="63">
        <v>20996</v>
      </c>
      <c r="Q44" s="63">
        <v>47976</v>
      </c>
      <c r="R44" s="63">
        <v>3666</v>
      </c>
      <c r="S44" s="63">
        <v>30147</v>
      </c>
      <c r="T44" s="63">
        <v>21318</v>
      </c>
      <c r="U44" s="63">
        <v>8994</v>
      </c>
      <c r="V44" s="63">
        <v>16122</v>
      </c>
      <c r="W44" s="63">
        <v>58915</v>
      </c>
      <c r="X44" s="63">
        <v>8531</v>
      </c>
      <c r="Y44" s="63">
        <v>6139</v>
      </c>
      <c r="Z44" s="63">
        <v>41104</v>
      </c>
      <c r="AA44" s="63">
        <v>22422</v>
      </c>
      <c r="AB44" s="63">
        <v>126569</v>
      </c>
      <c r="AC44" s="63">
        <v>44976</v>
      </c>
      <c r="AD44" s="63">
        <v>25585</v>
      </c>
      <c r="AE44" s="63">
        <v>122001</v>
      </c>
      <c r="AF44" s="63">
        <v>32858</v>
      </c>
      <c r="AG44" s="63">
        <v>50428</v>
      </c>
      <c r="AH44" s="63">
        <v>7048</v>
      </c>
      <c r="AI44" s="63">
        <v>29995</v>
      </c>
      <c r="AJ44" s="63">
        <v>80126</v>
      </c>
      <c r="AK44" s="63">
        <v>0</v>
      </c>
      <c r="AL44" s="26">
        <v>1453</v>
      </c>
      <c r="AM44" s="44">
        <v>1096392</v>
      </c>
    </row>
    <row r="45" spans="1:54" ht="15" customHeight="1">
      <c r="A45" s="81">
        <v>94</v>
      </c>
      <c r="B45" s="85" t="s">
        <v>77</v>
      </c>
      <c r="C45" s="47">
        <v>6378</v>
      </c>
      <c r="D45" s="63">
        <v>882</v>
      </c>
      <c r="E45" s="63">
        <v>1726</v>
      </c>
      <c r="F45" s="63">
        <v>765</v>
      </c>
      <c r="G45" s="63">
        <v>54652</v>
      </c>
      <c r="H45" s="63">
        <v>1202</v>
      </c>
      <c r="I45" s="63">
        <v>2898</v>
      </c>
      <c r="J45" s="63">
        <v>14055</v>
      </c>
      <c r="K45" s="63">
        <v>129009</v>
      </c>
      <c r="L45" s="63">
        <v>3529</v>
      </c>
      <c r="M45" s="63">
        <v>16098</v>
      </c>
      <c r="N45" s="63">
        <v>4307</v>
      </c>
      <c r="O45" s="63">
        <v>1111</v>
      </c>
      <c r="P45" s="63">
        <v>4332</v>
      </c>
      <c r="Q45" s="63">
        <v>4682</v>
      </c>
      <c r="R45" s="63">
        <v>367</v>
      </c>
      <c r="S45" s="63">
        <v>1289</v>
      </c>
      <c r="T45" s="63">
        <v>-1183</v>
      </c>
      <c r="U45" s="63">
        <v>4211</v>
      </c>
      <c r="V45" s="63">
        <v>18454</v>
      </c>
      <c r="W45" s="63">
        <v>12086</v>
      </c>
      <c r="X45" s="63">
        <v>1383</v>
      </c>
      <c r="Y45" s="63">
        <v>4064</v>
      </c>
      <c r="Z45" s="63">
        <v>20890</v>
      </c>
      <c r="AA45" s="63">
        <v>3394</v>
      </c>
      <c r="AB45" s="63">
        <v>24718</v>
      </c>
      <c r="AC45" s="63">
        <v>22067</v>
      </c>
      <c r="AD45" s="63">
        <v>4202</v>
      </c>
      <c r="AE45" s="63">
        <v>1145</v>
      </c>
      <c r="AF45" s="63">
        <v>3030</v>
      </c>
      <c r="AG45" s="63">
        <v>10159</v>
      </c>
      <c r="AH45" s="63">
        <v>2827</v>
      </c>
      <c r="AI45" s="63">
        <v>9031</v>
      </c>
      <c r="AJ45" s="63">
        <v>20798</v>
      </c>
      <c r="AK45" s="63">
        <v>0</v>
      </c>
      <c r="AL45" s="26">
        <v>245</v>
      </c>
      <c r="AM45" s="44">
        <v>408803</v>
      </c>
    </row>
    <row r="46" spans="1:54" ht="15" customHeight="1">
      <c r="A46" s="81">
        <v>95</v>
      </c>
      <c r="B46" s="26" t="s">
        <v>78</v>
      </c>
      <c r="C46" s="47">
        <v>-7394</v>
      </c>
      <c r="D46" s="63">
        <v>-2020</v>
      </c>
      <c r="E46" s="63">
        <v>-7</v>
      </c>
      <c r="F46" s="63">
        <v>-1</v>
      </c>
      <c r="G46" s="63">
        <v>-548</v>
      </c>
      <c r="H46" s="63">
        <v>0</v>
      </c>
      <c r="I46" s="63">
        <v>-2</v>
      </c>
      <c r="J46" s="63">
        <v>-4</v>
      </c>
      <c r="K46" s="63">
        <v>-1611</v>
      </c>
      <c r="L46" s="63">
        <v>-2</v>
      </c>
      <c r="M46" s="63">
        <v>-12</v>
      </c>
      <c r="N46" s="63">
        <v>-1</v>
      </c>
      <c r="O46" s="63">
        <v>0</v>
      </c>
      <c r="P46" s="63">
        <v>-6</v>
      </c>
      <c r="Q46" s="63">
        <v>-6</v>
      </c>
      <c r="R46" s="63">
        <v>0</v>
      </c>
      <c r="S46" s="63">
        <v>-5</v>
      </c>
      <c r="T46" s="63">
        <v>-6</v>
      </c>
      <c r="U46" s="63">
        <v>-2</v>
      </c>
      <c r="V46" s="63">
        <v>-2120</v>
      </c>
      <c r="W46" s="63">
        <v>-108</v>
      </c>
      <c r="X46" s="63">
        <v>-2054</v>
      </c>
      <c r="Y46" s="63">
        <v>-1</v>
      </c>
      <c r="Z46" s="63">
        <v>-211</v>
      </c>
      <c r="AA46" s="63">
        <v>-5605</v>
      </c>
      <c r="AB46" s="63">
        <v>-385</v>
      </c>
      <c r="AC46" s="63">
        <v>-1917</v>
      </c>
      <c r="AD46" s="63">
        <v>-6</v>
      </c>
      <c r="AE46" s="63">
        <v>0</v>
      </c>
      <c r="AF46" s="63">
        <v>-15</v>
      </c>
      <c r="AG46" s="63">
        <v>-9520</v>
      </c>
      <c r="AH46" s="63">
        <v>-1373</v>
      </c>
      <c r="AI46" s="63">
        <v>-50</v>
      </c>
      <c r="AJ46" s="63">
        <v>-16</v>
      </c>
      <c r="AK46" s="63">
        <v>0</v>
      </c>
      <c r="AL46" s="26">
        <v>0</v>
      </c>
      <c r="AM46" s="44">
        <v>-35008</v>
      </c>
    </row>
    <row r="47" spans="1:54" ht="15" customHeight="1">
      <c r="A47" s="83">
        <v>96</v>
      </c>
      <c r="B47" s="30" t="s">
        <v>79</v>
      </c>
      <c r="C47" s="39">
        <v>67609</v>
      </c>
      <c r="D47" s="45">
        <v>18636</v>
      </c>
      <c r="E47" s="45">
        <v>19036</v>
      </c>
      <c r="F47" s="45">
        <v>10833</v>
      </c>
      <c r="G47" s="45">
        <v>137266</v>
      </c>
      <c r="H47" s="45">
        <v>10387</v>
      </c>
      <c r="I47" s="45">
        <v>32296</v>
      </c>
      <c r="J47" s="45">
        <v>142646</v>
      </c>
      <c r="K47" s="45">
        <v>170879</v>
      </c>
      <c r="L47" s="45">
        <v>45091</v>
      </c>
      <c r="M47" s="45">
        <v>281380</v>
      </c>
      <c r="N47" s="45">
        <v>90326</v>
      </c>
      <c r="O47" s="45">
        <v>14125</v>
      </c>
      <c r="P47" s="45">
        <v>105204</v>
      </c>
      <c r="Q47" s="45">
        <v>93436</v>
      </c>
      <c r="R47" s="45">
        <v>15875</v>
      </c>
      <c r="S47" s="45">
        <v>59227</v>
      </c>
      <c r="T47" s="45">
        <v>71239</v>
      </c>
      <c r="U47" s="45">
        <v>44503</v>
      </c>
      <c r="V47" s="45">
        <v>225182</v>
      </c>
      <c r="W47" s="45">
        <v>54259</v>
      </c>
      <c r="X47" s="45">
        <v>17326</v>
      </c>
      <c r="Y47" s="45">
        <v>44416</v>
      </c>
      <c r="Z47" s="45">
        <v>387724</v>
      </c>
      <c r="AA47" s="45">
        <v>137003</v>
      </c>
      <c r="AB47" s="45">
        <v>376571</v>
      </c>
      <c r="AC47" s="45">
        <v>216730</v>
      </c>
      <c r="AD47" s="45">
        <v>118462</v>
      </c>
      <c r="AE47" s="45">
        <v>274402</v>
      </c>
      <c r="AF47" s="45">
        <v>193777</v>
      </c>
      <c r="AG47" s="45">
        <v>394773</v>
      </c>
      <c r="AH47" s="45">
        <v>31479</v>
      </c>
      <c r="AI47" s="45">
        <v>156310</v>
      </c>
      <c r="AJ47" s="45">
        <v>415721</v>
      </c>
      <c r="AK47" s="45">
        <v>0</v>
      </c>
      <c r="AL47" s="30">
        <v>10113</v>
      </c>
      <c r="AM47" s="49">
        <v>4484242</v>
      </c>
    </row>
    <row r="48" spans="1:54" ht="15" customHeight="1">
      <c r="A48" s="83">
        <v>97</v>
      </c>
      <c r="B48" s="30" t="s">
        <v>80</v>
      </c>
      <c r="C48" s="39">
        <v>145079</v>
      </c>
      <c r="D48" s="45">
        <v>30239</v>
      </c>
      <c r="E48" s="45">
        <v>40097</v>
      </c>
      <c r="F48" s="45">
        <v>25483</v>
      </c>
      <c r="G48" s="45">
        <v>284571</v>
      </c>
      <c r="H48" s="45">
        <v>19406</v>
      </c>
      <c r="I48" s="45">
        <v>73377</v>
      </c>
      <c r="J48" s="45">
        <v>679796</v>
      </c>
      <c r="K48" s="45">
        <v>747096</v>
      </c>
      <c r="L48" s="45">
        <v>95884</v>
      </c>
      <c r="M48" s="45">
        <v>1428357</v>
      </c>
      <c r="N48" s="45">
        <v>428367</v>
      </c>
      <c r="O48" s="45">
        <v>32901</v>
      </c>
      <c r="P48" s="45">
        <v>280938</v>
      </c>
      <c r="Q48" s="45">
        <v>274635</v>
      </c>
      <c r="R48" s="45">
        <v>43638</v>
      </c>
      <c r="S48" s="45">
        <v>183353</v>
      </c>
      <c r="T48" s="45">
        <v>398919</v>
      </c>
      <c r="U48" s="45">
        <v>116743</v>
      </c>
      <c r="V48" s="45">
        <v>498455</v>
      </c>
      <c r="W48" s="45">
        <v>313325</v>
      </c>
      <c r="X48" s="45">
        <v>34657</v>
      </c>
      <c r="Y48" s="45">
        <v>60278</v>
      </c>
      <c r="Z48" s="45">
        <v>577236</v>
      </c>
      <c r="AA48" s="45">
        <v>207669</v>
      </c>
      <c r="AB48" s="45">
        <v>465143</v>
      </c>
      <c r="AC48" s="45">
        <v>489276</v>
      </c>
      <c r="AD48" s="45">
        <v>230795</v>
      </c>
      <c r="AE48" s="45">
        <v>400527</v>
      </c>
      <c r="AF48" s="45">
        <v>243458</v>
      </c>
      <c r="AG48" s="45">
        <v>665625</v>
      </c>
      <c r="AH48" s="45">
        <v>54302</v>
      </c>
      <c r="AI48" s="45">
        <v>247252</v>
      </c>
      <c r="AJ48" s="45">
        <v>677519</v>
      </c>
      <c r="AK48" s="45">
        <v>11032</v>
      </c>
      <c r="AL48" s="30">
        <v>26462</v>
      </c>
      <c r="AM48" s="49">
        <v>10531890</v>
      </c>
    </row>
    <row r="50" spans="3:38">
      <c r="C50" s="122"/>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row>
    <row r="51" spans="3:38">
      <c r="C51" s="122"/>
      <c r="D51" s="122"/>
      <c r="E51" s="122"/>
      <c r="F51" s="122"/>
      <c r="G51" s="122"/>
      <c r="H51" s="122"/>
      <c r="I51" s="122"/>
      <c r="J51" s="122"/>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c r="AI51" s="122"/>
      <c r="AJ51" s="122"/>
      <c r="AK51" s="122"/>
      <c r="AL51" s="122"/>
    </row>
  </sheetData>
  <sheetProtection sheet="1"/>
  <phoneticPr fontId="4"/>
  <pageMargins left="0.70866141732283472" right="0.70866141732283472" top="0.74803149606299213" bottom="0.74803149606299213" header="0.31496062992125984" footer="0.31496062992125984"/>
  <pageSetup paperSize="9" scale="70" orientation="landscape" horizontalDpi="300" verticalDpi="300" r:id="rId1"/>
  <colBreaks count="1" manualBreakCount="1">
    <brk id="39" max="1048575"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sheetPr>
  <dimension ref="B1:N55"/>
  <sheetViews>
    <sheetView showGridLines="0" zoomScaleNormal="100" workbookViewId="0">
      <selection activeCell="D27" sqref="D27"/>
    </sheetView>
  </sheetViews>
  <sheetFormatPr defaultRowHeight="11.25"/>
  <cols>
    <col min="1" max="1" width="1.83203125" customWidth="1"/>
    <col min="2" max="2" width="4" customWidth="1"/>
    <col min="3" max="3" width="4" style="62" customWidth="1"/>
    <col min="4" max="4" width="14.33203125" customWidth="1"/>
    <col min="5" max="5" width="12.83203125" customWidth="1"/>
    <col min="6" max="6" width="4.5" customWidth="1"/>
    <col min="7" max="7" width="15.33203125" customWidth="1"/>
    <col min="8" max="8" width="16.83203125" customWidth="1"/>
    <col min="9" max="9" width="11.5" customWidth="1"/>
    <col min="11" max="11" width="7.83203125" customWidth="1"/>
    <col min="15" max="15" width="1.83203125" customWidth="1"/>
  </cols>
  <sheetData>
    <row r="1" spans="2:14" ht="9.9499999999999993" customHeight="1"/>
    <row r="2" spans="2:14" ht="24.95" customHeight="1">
      <c r="B2" s="256" t="s">
        <v>166</v>
      </c>
      <c r="C2" s="256"/>
      <c r="D2" s="256"/>
      <c r="E2" s="256"/>
      <c r="F2" s="256"/>
      <c r="G2" s="256"/>
      <c r="H2" s="256"/>
      <c r="I2" s="256"/>
      <c r="J2" s="256"/>
      <c r="K2" s="256"/>
      <c r="L2" s="256"/>
      <c r="M2" s="256"/>
      <c r="N2" s="256"/>
    </row>
    <row r="3" spans="2:14" ht="15" customHeight="1">
      <c r="B3" s="103"/>
    </row>
    <row r="4" spans="2:14" ht="20.100000000000001" customHeight="1">
      <c r="B4" s="103"/>
      <c r="C4" s="150" t="s">
        <v>111</v>
      </c>
      <c r="D4" s="154"/>
    </row>
    <row r="5" spans="2:14" ht="12" customHeight="1"/>
    <row r="6" spans="2:14" ht="33.75" customHeight="1">
      <c r="C6" s="268" t="s">
        <v>39</v>
      </c>
      <c r="D6" s="269"/>
      <c r="E6" s="270" t="s">
        <v>190</v>
      </c>
      <c r="F6" s="271"/>
      <c r="G6" s="271"/>
      <c r="H6" s="271"/>
      <c r="I6" s="271"/>
      <c r="J6" s="271"/>
      <c r="K6" s="272"/>
    </row>
    <row r="7" spans="2:14" ht="20.100000000000001" customHeight="1">
      <c r="C7" s="116"/>
      <c r="D7" s="116"/>
      <c r="E7" s="85"/>
      <c r="F7" s="85"/>
      <c r="G7" s="85"/>
      <c r="H7" s="85"/>
      <c r="I7" s="85"/>
      <c r="J7" s="85"/>
      <c r="K7" s="85"/>
    </row>
    <row r="8" spans="2:14" ht="20.100000000000001" customHeight="1">
      <c r="C8" s="150" t="s">
        <v>142</v>
      </c>
      <c r="D8" s="155"/>
      <c r="E8" s="72"/>
      <c r="F8" s="152"/>
    </row>
    <row r="9" spans="2:14" ht="12" customHeight="1">
      <c r="D9" s="119"/>
      <c r="E9" s="72"/>
      <c r="F9" s="153"/>
    </row>
    <row r="10" spans="2:14" ht="15" customHeight="1">
      <c r="C10" s="257" t="s">
        <v>139</v>
      </c>
      <c r="D10" s="258"/>
      <c r="E10" s="259"/>
      <c r="F10" s="263" t="s">
        <v>114</v>
      </c>
      <c r="G10" s="264"/>
      <c r="H10" s="265"/>
    </row>
    <row r="11" spans="2:14" ht="15" customHeight="1">
      <c r="C11" s="260"/>
      <c r="D11" s="261"/>
      <c r="E11" s="262"/>
      <c r="F11" s="266" t="s">
        <v>140</v>
      </c>
      <c r="G11" s="267"/>
      <c r="H11" s="186" t="s">
        <v>141</v>
      </c>
    </row>
    <row r="12" spans="2:14" ht="20.100000000000001" customHeight="1">
      <c r="C12" s="54">
        <v>1</v>
      </c>
      <c r="D12" s="6" t="s">
        <v>0</v>
      </c>
      <c r="E12" s="6"/>
      <c r="F12" s="232"/>
      <c r="G12" s="159"/>
      <c r="H12" s="222"/>
    </row>
    <row r="13" spans="2:14" ht="20.100000000000001" customHeight="1">
      <c r="C13" s="54">
        <v>2</v>
      </c>
      <c r="D13" s="6" t="s">
        <v>1</v>
      </c>
      <c r="E13" s="6"/>
      <c r="F13" s="233"/>
      <c r="G13" s="159"/>
      <c r="H13" s="223"/>
    </row>
    <row r="14" spans="2:14" ht="20.100000000000001" customHeight="1">
      <c r="C14" s="54">
        <v>3</v>
      </c>
      <c r="D14" s="6" t="s">
        <v>2</v>
      </c>
      <c r="E14" s="6"/>
      <c r="F14" s="233"/>
      <c r="G14" s="159"/>
      <c r="H14" s="223"/>
    </row>
    <row r="15" spans="2:14" ht="20.100000000000001" customHeight="1">
      <c r="C15" s="54">
        <v>4</v>
      </c>
      <c r="D15" s="6" t="s">
        <v>3</v>
      </c>
      <c r="E15" s="6"/>
      <c r="F15" s="233"/>
      <c r="G15" s="159"/>
      <c r="H15" s="223"/>
    </row>
    <row r="16" spans="2:14" ht="20.100000000000001" customHeight="1">
      <c r="C16" s="54">
        <v>5</v>
      </c>
      <c r="D16" s="6" t="s">
        <v>4</v>
      </c>
      <c r="E16" s="6"/>
      <c r="F16" s="233"/>
      <c r="G16" s="159"/>
      <c r="H16" s="223"/>
    </row>
    <row r="17" spans="3:8" ht="20.100000000000001" customHeight="1">
      <c r="C17" s="55">
        <v>6</v>
      </c>
      <c r="D17" s="7" t="s">
        <v>5</v>
      </c>
      <c r="E17" s="7"/>
      <c r="F17" s="234"/>
      <c r="G17" s="160"/>
      <c r="H17" s="224"/>
    </row>
    <row r="18" spans="3:8" ht="20.100000000000001" customHeight="1">
      <c r="C18" s="54">
        <v>7</v>
      </c>
      <c r="D18" s="6" t="s">
        <v>6</v>
      </c>
      <c r="E18" s="6"/>
      <c r="F18" s="233"/>
      <c r="G18" s="159"/>
      <c r="H18" s="223"/>
    </row>
    <row r="19" spans="3:8" ht="20.100000000000001" customHeight="1">
      <c r="C19" s="54">
        <v>8</v>
      </c>
      <c r="D19" s="6" t="s">
        <v>7</v>
      </c>
      <c r="E19" s="6"/>
      <c r="F19" s="233"/>
      <c r="G19" s="159"/>
      <c r="H19" s="223"/>
    </row>
    <row r="20" spans="3:8" ht="20.100000000000001" customHeight="1">
      <c r="C20" s="54">
        <v>9</v>
      </c>
      <c r="D20" s="6" t="s">
        <v>8</v>
      </c>
      <c r="E20" s="6"/>
      <c r="F20" s="233"/>
      <c r="G20" s="159"/>
      <c r="H20" s="223"/>
    </row>
    <row r="21" spans="3:8" ht="20.100000000000001" customHeight="1">
      <c r="C21" s="56">
        <v>10</v>
      </c>
      <c r="D21" s="8" t="s">
        <v>9</v>
      </c>
      <c r="E21" s="8"/>
      <c r="F21" s="235"/>
      <c r="G21" s="161"/>
      <c r="H21" s="225"/>
    </row>
    <row r="22" spans="3:8" ht="20.100000000000001" customHeight="1">
      <c r="C22" s="54">
        <v>11</v>
      </c>
      <c r="D22" s="6" t="s">
        <v>10</v>
      </c>
      <c r="E22" s="6"/>
      <c r="F22" s="233"/>
      <c r="G22" s="159"/>
      <c r="H22" s="223"/>
    </row>
    <row r="23" spans="3:8" ht="20.100000000000001" customHeight="1">
      <c r="C23" s="54">
        <v>12</v>
      </c>
      <c r="D23" s="6" t="s">
        <v>11</v>
      </c>
      <c r="E23" s="6"/>
      <c r="F23" s="233"/>
      <c r="G23" s="159"/>
      <c r="H23" s="223"/>
    </row>
    <row r="24" spans="3:8" ht="20.100000000000001" customHeight="1">
      <c r="C24" s="54">
        <v>13</v>
      </c>
      <c r="D24" s="6" t="s">
        <v>12</v>
      </c>
      <c r="E24" s="6"/>
      <c r="F24" s="233"/>
      <c r="G24" s="159"/>
      <c r="H24" s="223"/>
    </row>
    <row r="25" spans="3:8" ht="20.100000000000001" customHeight="1">
      <c r="C25" s="54">
        <v>14</v>
      </c>
      <c r="D25" s="6" t="s">
        <v>13</v>
      </c>
      <c r="E25" s="6"/>
      <c r="F25" s="233"/>
      <c r="G25" s="159"/>
      <c r="H25" s="223"/>
    </row>
    <row r="26" spans="3:8" ht="20.100000000000001" customHeight="1">
      <c r="C26" s="54">
        <v>15</v>
      </c>
      <c r="D26" s="6" t="s">
        <v>16</v>
      </c>
      <c r="E26" s="6"/>
      <c r="F26" s="233"/>
      <c r="G26" s="159"/>
      <c r="H26" s="223"/>
    </row>
    <row r="27" spans="3:8" ht="20.100000000000001" customHeight="1">
      <c r="C27" s="55">
        <v>16</v>
      </c>
      <c r="D27" s="7" t="s">
        <v>54</v>
      </c>
      <c r="E27" s="7"/>
      <c r="F27" s="234"/>
      <c r="G27" s="160"/>
      <c r="H27" s="224"/>
    </row>
    <row r="28" spans="3:8" ht="20.100000000000001" customHeight="1">
      <c r="C28" s="54">
        <v>17</v>
      </c>
      <c r="D28" s="6" t="s">
        <v>15</v>
      </c>
      <c r="E28" s="6"/>
      <c r="F28" s="233"/>
      <c r="G28" s="159"/>
      <c r="H28" s="223"/>
    </row>
    <row r="29" spans="3:8" ht="20.100000000000001" customHeight="1">
      <c r="C29" s="54">
        <v>18</v>
      </c>
      <c r="D29" s="6" t="s">
        <v>17</v>
      </c>
      <c r="E29" s="6"/>
      <c r="F29" s="233"/>
      <c r="G29" s="159"/>
      <c r="H29" s="223"/>
    </row>
    <row r="30" spans="3:8" ht="20.100000000000001" customHeight="1">
      <c r="C30" s="54">
        <v>19</v>
      </c>
      <c r="D30" s="6" t="s">
        <v>184</v>
      </c>
      <c r="E30" s="6"/>
      <c r="F30" s="233"/>
      <c r="G30" s="159"/>
      <c r="H30" s="223"/>
    </row>
    <row r="31" spans="3:8" ht="20.100000000000001" customHeight="1">
      <c r="C31" s="56">
        <v>20</v>
      </c>
      <c r="D31" s="8" t="s">
        <v>19</v>
      </c>
      <c r="E31" s="8"/>
      <c r="F31" s="235"/>
      <c r="G31" s="161"/>
      <c r="H31" s="223"/>
    </row>
    <row r="32" spans="3:8" ht="20.100000000000001" customHeight="1">
      <c r="C32" s="54">
        <v>21</v>
      </c>
      <c r="D32" s="6" t="s">
        <v>20</v>
      </c>
      <c r="E32" s="6"/>
      <c r="F32" s="233"/>
      <c r="G32" s="159"/>
      <c r="H32" s="224"/>
    </row>
    <row r="33" spans="3:8" ht="20.100000000000001" customHeight="1">
      <c r="C33" s="54">
        <v>22</v>
      </c>
      <c r="D33" s="6" t="s">
        <v>55</v>
      </c>
      <c r="E33" s="6"/>
      <c r="F33" s="233"/>
      <c r="G33" s="159"/>
      <c r="H33" s="223"/>
    </row>
    <row r="34" spans="3:8" ht="20.100000000000001" customHeight="1">
      <c r="C34" s="54">
        <v>23</v>
      </c>
      <c r="D34" s="6" t="s">
        <v>56</v>
      </c>
      <c r="E34" s="6"/>
      <c r="F34" s="233"/>
      <c r="G34" s="159"/>
      <c r="H34" s="223"/>
    </row>
    <row r="35" spans="3:8" ht="20.100000000000001" customHeight="1">
      <c r="C35" s="54">
        <v>24</v>
      </c>
      <c r="D35" s="6" t="s">
        <v>21</v>
      </c>
      <c r="E35" s="6"/>
      <c r="F35" s="233"/>
      <c r="G35" s="159"/>
      <c r="H35" s="223"/>
    </row>
    <row r="36" spans="3:8" ht="20.100000000000001" customHeight="1">
      <c r="C36" s="54">
        <v>25</v>
      </c>
      <c r="D36" s="6" t="s">
        <v>22</v>
      </c>
      <c r="E36" s="6"/>
      <c r="F36" s="233"/>
      <c r="G36" s="159"/>
      <c r="H36" s="225"/>
    </row>
    <row r="37" spans="3:8" ht="20.100000000000001" customHeight="1">
      <c r="C37" s="55">
        <v>26</v>
      </c>
      <c r="D37" s="7" t="s">
        <v>23</v>
      </c>
      <c r="E37" s="7"/>
      <c r="F37" s="234"/>
      <c r="G37" s="160"/>
      <c r="H37" s="223"/>
    </row>
    <row r="38" spans="3:8" ht="20.100000000000001" customHeight="1">
      <c r="C38" s="54">
        <v>27</v>
      </c>
      <c r="D38" s="6" t="s">
        <v>191</v>
      </c>
      <c r="E38" s="6"/>
      <c r="F38" s="233"/>
      <c r="G38" s="159"/>
      <c r="H38" s="223"/>
    </row>
    <row r="39" spans="3:8" ht="20.100000000000001" customHeight="1">
      <c r="C39" s="54">
        <v>28</v>
      </c>
      <c r="D39" s="6" t="s">
        <v>24</v>
      </c>
      <c r="E39" s="6"/>
      <c r="F39" s="233"/>
      <c r="G39" s="159"/>
      <c r="H39" s="223"/>
    </row>
    <row r="40" spans="3:8" ht="20.100000000000001" customHeight="1">
      <c r="C40" s="54">
        <v>29</v>
      </c>
      <c r="D40" s="6" t="s">
        <v>25</v>
      </c>
      <c r="E40" s="6"/>
      <c r="F40" s="233"/>
      <c r="G40" s="159"/>
      <c r="H40" s="223"/>
    </row>
    <row r="41" spans="3:8" ht="20.100000000000001" customHeight="1">
      <c r="C41" s="56">
        <v>30</v>
      </c>
      <c r="D41" s="8" t="s">
        <v>26</v>
      </c>
      <c r="E41" s="8"/>
      <c r="F41" s="235"/>
      <c r="G41" s="161"/>
      <c r="H41" s="225"/>
    </row>
    <row r="42" spans="3:8" ht="20.100000000000001" customHeight="1">
      <c r="C42" s="55">
        <v>31</v>
      </c>
      <c r="D42" s="7" t="s">
        <v>57</v>
      </c>
      <c r="E42" s="7"/>
      <c r="F42" s="234"/>
      <c r="G42" s="160"/>
      <c r="H42" s="223"/>
    </row>
    <row r="43" spans="3:8" ht="20.100000000000001" customHeight="1">
      <c r="C43" s="54">
        <v>32</v>
      </c>
      <c r="D43" s="6" t="s">
        <v>58</v>
      </c>
      <c r="E43" s="6"/>
      <c r="F43" s="233"/>
      <c r="G43" s="159"/>
      <c r="H43" s="223"/>
    </row>
    <row r="44" spans="3:8" ht="20.100000000000001" customHeight="1">
      <c r="C44" s="54">
        <v>33</v>
      </c>
      <c r="D44" s="6" t="s">
        <v>27</v>
      </c>
      <c r="E44" s="6"/>
      <c r="F44" s="233"/>
      <c r="G44" s="159"/>
      <c r="H44" s="223"/>
    </row>
    <row r="45" spans="3:8" ht="20.100000000000001" customHeight="1">
      <c r="C45" s="54">
        <v>34</v>
      </c>
      <c r="D45" s="6" t="s">
        <v>28</v>
      </c>
      <c r="E45" s="6"/>
      <c r="F45" s="233"/>
      <c r="G45" s="159"/>
      <c r="H45" s="223"/>
    </row>
    <row r="46" spans="3:8" ht="20.100000000000001" customHeight="1">
      <c r="C46" s="56">
        <v>35</v>
      </c>
      <c r="D46" s="8" t="s">
        <v>29</v>
      </c>
      <c r="E46" s="8"/>
      <c r="F46" s="235"/>
      <c r="G46" s="161"/>
      <c r="H46" s="223"/>
    </row>
    <row r="47" spans="3:8" ht="20.100000000000001" customHeight="1">
      <c r="C47" s="57">
        <v>36</v>
      </c>
      <c r="D47" s="9" t="s">
        <v>30</v>
      </c>
      <c r="E47" s="9"/>
      <c r="F47" s="236"/>
      <c r="G47" s="162"/>
      <c r="H47" s="226"/>
    </row>
    <row r="48" spans="3:8" ht="20.100000000000001" customHeight="1">
      <c r="C48" s="61"/>
      <c r="D48" s="84" t="s">
        <v>34</v>
      </c>
      <c r="E48" s="84"/>
      <c r="F48" s="187"/>
      <c r="G48" s="158">
        <f>SUM(G12:G47)</f>
        <v>0</v>
      </c>
      <c r="H48" s="188">
        <f>SUM(H12:H47)</f>
        <v>0</v>
      </c>
    </row>
    <row r="49" spans="3:7" ht="24.95" customHeight="1">
      <c r="C49" s="73"/>
      <c r="D49" s="85"/>
      <c r="E49" s="85"/>
      <c r="F49" s="63"/>
      <c r="G49" t="s">
        <v>185</v>
      </c>
    </row>
    <row r="50" spans="3:7" ht="20.100000000000001" customHeight="1">
      <c r="D50" s="120"/>
    </row>
    <row r="51" spans="3:7">
      <c r="D51" s="120"/>
    </row>
    <row r="52" spans="3:7">
      <c r="D52" s="121"/>
    </row>
    <row r="53" spans="3:7">
      <c r="D53" s="121"/>
    </row>
    <row r="54" spans="3:7">
      <c r="D54" s="121"/>
    </row>
    <row r="55" spans="3:7">
      <c r="D55" s="5"/>
    </row>
  </sheetData>
  <sheetProtection sheet="1" objects="1" scenarios="1"/>
  <mergeCells count="6">
    <mergeCell ref="B2:N2"/>
    <mergeCell ref="C10:E11"/>
    <mergeCell ref="F10:H10"/>
    <mergeCell ref="F11:G11"/>
    <mergeCell ref="C6:D6"/>
    <mergeCell ref="E6:K6"/>
  </mergeCells>
  <phoneticPr fontId="4"/>
  <dataValidations count="1">
    <dataValidation type="custom" allowBlank="1" showInputMessage="1" showErrorMessage="1" sqref="G13:G47">
      <formula1>$B$2&lt;&gt;""</formula1>
    </dataValidation>
  </dataValidations>
  <printOptions horizontalCentered="1"/>
  <pageMargins left="0.70866141732283472" right="0.70866141732283472" top="0.74803149606299213" bottom="0.74803149606299213" header="0.31496062992125984" footer="0.31496062992125984"/>
  <pageSetup paperSize="9" scale="83" orientation="portrait" horizontalDpi="300" verticalDpi="300" r:id="rId1"/>
  <rowBreaks count="1" manualBreakCount="1">
    <brk id="49"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5" r:id="rId4" name="Option Button 15">
              <controlPr locked="0" defaultSize="0" autoFill="0" autoLine="0" autoPict="0">
                <anchor moveWithCells="1">
                  <from>
                    <xdr:col>5</xdr:col>
                    <xdr:colOff>19050</xdr:colOff>
                    <xdr:row>11</xdr:row>
                    <xdr:rowOff>9525</xdr:rowOff>
                  </from>
                  <to>
                    <xdr:col>5</xdr:col>
                    <xdr:colOff>238125</xdr:colOff>
                    <xdr:row>11</xdr:row>
                    <xdr:rowOff>228600</xdr:rowOff>
                  </to>
                </anchor>
              </controlPr>
            </control>
          </mc:Choice>
        </mc:AlternateContent>
        <mc:AlternateContent xmlns:mc="http://schemas.openxmlformats.org/markup-compatibility/2006">
          <mc:Choice Requires="x14">
            <control shapeId="20496" r:id="rId5" name="Option Button 16">
              <controlPr defaultSize="0" autoFill="0" autoLine="0" autoPict="0">
                <anchor moveWithCells="1">
                  <from>
                    <xdr:col>5</xdr:col>
                    <xdr:colOff>19050</xdr:colOff>
                    <xdr:row>12</xdr:row>
                    <xdr:rowOff>9525</xdr:rowOff>
                  </from>
                  <to>
                    <xdr:col>5</xdr:col>
                    <xdr:colOff>238125</xdr:colOff>
                    <xdr:row>12</xdr:row>
                    <xdr:rowOff>228600</xdr:rowOff>
                  </to>
                </anchor>
              </controlPr>
            </control>
          </mc:Choice>
        </mc:AlternateContent>
        <mc:AlternateContent xmlns:mc="http://schemas.openxmlformats.org/markup-compatibility/2006">
          <mc:Choice Requires="x14">
            <control shapeId="20497" r:id="rId6" name="Option Button 17">
              <controlPr defaultSize="0" autoFill="0" autoLine="0" autoPict="0">
                <anchor moveWithCells="1">
                  <from>
                    <xdr:col>5</xdr:col>
                    <xdr:colOff>19050</xdr:colOff>
                    <xdr:row>13</xdr:row>
                    <xdr:rowOff>9525</xdr:rowOff>
                  </from>
                  <to>
                    <xdr:col>5</xdr:col>
                    <xdr:colOff>238125</xdr:colOff>
                    <xdr:row>13</xdr:row>
                    <xdr:rowOff>228600</xdr:rowOff>
                  </to>
                </anchor>
              </controlPr>
            </control>
          </mc:Choice>
        </mc:AlternateContent>
        <mc:AlternateContent xmlns:mc="http://schemas.openxmlformats.org/markup-compatibility/2006">
          <mc:Choice Requires="x14">
            <control shapeId="20498" r:id="rId7" name="Option Button 18">
              <controlPr defaultSize="0" autoFill="0" autoLine="0" autoPict="0">
                <anchor moveWithCells="1">
                  <from>
                    <xdr:col>5</xdr:col>
                    <xdr:colOff>19050</xdr:colOff>
                    <xdr:row>14</xdr:row>
                    <xdr:rowOff>19050</xdr:rowOff>
                  </from>
                  <to>
                    <xdr:col>5</xdr:col>
                    <xdr:colOff>238125</xdr:colOff>
                    <xdr:row>14</xdr:row>
                    <xdr:rowOff>238125</xdr:rowOff>
                  </to>
                </anchor>
              </controlPr>
            </control>
          </mc:Choice>
        </mc:AlternateContent>
        <mc:AlternateContent xmlns:mc="http://schemas.openxmlformats.org/markup-compatibility/2006">
          <mc:Choice Requires="x14">
            <control shapeId="20499" r:id="rId8" name="Option Button 19">
              <controlPr defaultSize="0" autoFill="0" autoLine="0" autoPict="0">
                <anchor moveWithCells="1">
                  <from>
                    <xdr:col>5</xdr:col>
                    <xdr:colOff>19050</xdr:colOff>
                    <xdr:row>15</xdr:row>
                    <xdr:rowOff>19050</xdr:rowOff>
                  </from>
                  <to>
                    <xdr:col>5</xdr:col>
                    <xdr:colOff>238125</xdr:colOff>
                    <xdr:row>15</xdr:row>
                    <xdr:rowOff>238125</xdr:rowOff>
                  </to>
                </anchor>
              </controlPr>
            </control>
          </mc:Choice>
        </mc:AlternateContent>
        <mc:AlternateContent xmlns:mc="http://schemas.openxmlformats.org/markup-compatibility/2006">
          <mc:Choice Requires="x14">
            <control shapeId="20500" r:id="rId9" name="Option Button 20">
              <controlPr defaultSize="0" autoFill="0" autoLine="0" autoPict="0">
                <anchor moveWithCells="1">
                  <from>
                    <xdr:col>5</xdr:col>
                    <xdr:colOff>19050</xdr:colOff>
                    <xdr:row>16</xdr:row>
                    <xdr:rowOff>28575</xdr:rowOff>
                  </from>
                  <to>
                    <xdr:col>5</xdr:col>
                    <xdr:colOff>238125</xdr:colOff>
                    <xdr:row>17</xdr:row>
                    <xdr:rowOff>0</xdr:rowOff>
                  </to>
                </anchor>
              </controlPr>
            </control>
          </mc:Choice>
        </mc:AlternateContent>
        <mc:AlternateContent xmlns:mc="http://schemas.openxmlformats.org/markup-compatibility/2006">
          <mc:Choice Requires="x14">
            <control shapeId="20501" r:id="rId10" name="Option Button 21">
              <controlPr defaultSize="0" autoFill="0" autoLine="0" autoPict="0">
                <anchor moveWithCells="1">
                  <from>
                    <xdr:col>5</xdr:col>
                    <xdr:colOff>19050</xdr:colOff>
                    <xdr:row>17</xdr:row>
                    <xdr:rowOff>19050</xdr:rowOff>
                  </from>
                  <to>
                    <xdr:col>5</xdr:col>
                    <xdr:colOff>238125</xdr:colOff>
                    <xdr:row>17</xdr:row>
                    <xdr:rowOff>238125</xdr:rowOff>
                  </to>
                </anchor>
              </controlPr>
            </control>
          </mc:Choice>
        </mc:AlternateContent>
        <mc:AlternateContent xmlns:mc="http://schemas.openxmlformats.org/markup-compatibility/2006">
          <mc:Choice Requires="x14">
            <control shapeId="20502" r:id="rId11" name="Option Button 22">
              <controlPr defaultSize="0" autoFill="0" autoLine="0" autoPict="0">
                <anchor moveWithCells="1">
                  <from>
                    <xdr:col>5</xdr:col>
                    <xdr:colOff>19050</xdr:colOff>
                    <xdr:row>18</xdr:row>
                    <xdr:rowOff>9525</xdr:rowOff>
                  </from>
                  <to>
                    <xdr:col>5</xdr:col>
                    <xdr:colOff>238125</xdr:colOff>
                    <xdr:row>18</xdr:row>
                    <xdr:rowOff>228600</xdr:rowOff>
                  </to>
                </anchor>
              </controlPr>
            </control>
          </mc:Choice>
        </mc:AlternateContent>
        <mc:AlternateContent xmlns:mc="http://schemas.openxmlformats.org/markup-compatibility/2006">
          <mc:Choice Requires="x14">
            <control shapeId="20503" r:id="rId12" name="Option Button 23">
              <controlPr defaultSize="0" autoFill="0" autoLine="0" autoPict="0">
                <anchor moveWithCells="1">
                  <from>
                    <xdr:col>5</xdr:col>
                    <xdr:colOff>19050</xdr:colOff>
                    <xdr:row>19</xdr:row>
                    <xdr:rowOff>19050</xdr:rowOff>
                  </from>
                  <to>
                    <xdr:col>5</xdr:col>
                    <xdr:colOff>238125</xdr:colOff>
                    <xdr:row>19</xdr:row>
                    <xdr:rowOff>238125</xdr:rowOff>
                  </to>
                </anchor>
              </controlPr>
            </control>
          </mc:Choice>
        </mc:AlternateContent>
        <mc:AlternateContent xmlns:mc="http://schemas.openxmlformats.org/markup-compatibility/2006">
          <mc:Choice Requires="x14">
            <control shapeId="20504" r:id="rId13" name="Option Button 24">
              <controlPr defaultSize="0" autoFill="0" autoLine="0" autoPict="0">
                <anchor moveWithCells="1">
                  <from>
                    <xdr:col>5</xdr:col>
                    <xdr:colOff>19050</xdr:colOff>
                    <xdr:row>20</xdr:row>
                    <xdr:rowOff>19050</xdr:rowOff>
                  </from>
                  <to>
                    <xdr:col>5</xdr:col>
                    <xdr:colOff>238125</xdr:colOff>
                    <xdr:row>20</xdr:row>
                    <xdr:rowOff>238125</xdr:rowOff>
                  </to>
                </anchor>
              </controlPr>
            </control>
          </mc:Choice>
        </mc:AlternateContent>
        <mc:AlternateContent xmlns:mc="http://schemas.openxmlformats.org/markup-compatibility/2006">
          <mc:Choice Requires="x14">
            <control shapeId="20505" r:id="rId14" name="Option Button 25">
              <controlPr defaultSize="0" autoFill="0" autoLine="0" autoPict="0">
                <anchor moveWithCells="1">
                  <from>
                    <xdr:col>5</xdr:col>
                    <xdr:colOff>19050</xdr:colOff>
                    <xdr:row>21</xdr:row>
                    <xdr:rowOff>19050</xdr:rowOff>
                  </from>
                  <to>
                    <xdr:col>5</xdr:col>
                    <xdr:colOff>238125</xdr:colOff>
                    <xdr:row>21</xdr:row>
                    <xdr:rowOff>238125</xdr:rowOff>
                  </to>
                </anchor>
              </controlPr>
            </control>
          </mc:Choice>
        </mc:AlternateContent>
        <mc:AlternateContent xmlns:mc="http://schemas.openxmlformats.org/markup-compatibility/2006">
          <mc:Choice Requires="x14">
            <control shapeId="20506" r:id="rId15" name="Option Button 26">
              <controlPr defaultSize="0" autoFill="0" autoLine="0" autoPict="0">
                <anchor moveWithCells="1">
                  <from>
                    <xdr:col>5</xdr:col>
                    <xdr:colOff>19050</xdr:colOff>
                    <xdr:row>22</xdr:row>
                    <xdr:rowOff>19050</xdr:rowOff>
                  </from>
                  <to>
                    <xdr:col>5</xdr:col>
                    <xdr:colOff>238125</xdr:colOff>
                    <xdr:row>22</xdr:row>
                    <xdr:rowOff>238125</xdr:rowOff>
                  </to>
                </anchor>
              </controlPr>
            </control>
          </mc:Choice>
        </mc:AlternateContent>
        <mc:AlternateContent xmlns:mc="http://schemas.openxmlformats.org/markup-compatibility/2006">
          <mc:Choice Requires="x14">
            <control shapeId="20507" r:id="rId16" name="Option Button 27">
              <controlPr defaultSize="0" autoFill="0" autoLine="0" autoPict="0">
                <anchor moveWithCells="1">
                  <from>
                    <xdr:col>5</xdr:col>
                    <xdr:colOff>19050</xdr:colOff>
                    <xdr:row>23</xdr:row>
                    <xdr:rowOff>9525</xdr:rowOff>
                  </from>
                  <to>
                    <xdr:col>5</xdr:col>
                    <xdr:colOff>238125</xdr:colOff>
                    <xdr:row>23</xdr:row>
                    <xdr:rowOff>228600</xdr:rowOff>
                  </to>
                </anchor>
              </controlPr>
            </control>
          </mc:Choice>
        </mc:AlternateContent>
        <mc:AlternateContent xmlns:mc="http://schemas.openxmlformats.org/markup-compatibility/2006">
          <mc:Choice Requires="x14">
            <control shapeId="20508" r:id="rId17" name="Option Button 28">
              <controlPr defaultSize="0" autoFill="0" autoLine="0" autoPict="0">
                <anchor moveWithCells="1">
                  <from>
                    <xdr:col>5</xdr:col>
                    <xdr:colOff>19050</xdr:colOff>
                    <xdr:row>24</xdr:row>
                    <xdr:rowOff>9525</xdr:rowOff>
                  </from>
                  <to>
                    <xdr:col>5</xdr:col>
                    <xdr:colOff>238125</xdr:colOff>
                    <xdr:row>24</xdr:row>
                    <xdr:rowOff>228600</xdr:rowOff>
                  </to>
                </anchor>
              </controlPr>
            </control>
          </mc:Choice>
        </mc:AlternateContent>
        <mc:AlternateContent xmlns:mc="http://schemas.openxmlformats.org/markup-compatibility/2006">
          <mc:Choice Requires="x14">
            <control shapeId="20509" r:id="rId18" name="Option Button 29">
              <controlPr defaultSize="0" autoFill="0" autoLine="0" autoPict="0">
                <anchor moveWithCells="1">
                  <from>
                    <xdr:col>5</xdr:col>
                    <xdr:colOff>19050</xdr:colOff>
                    <xdr:row>25</xdr:row>
                    <xdr:rowOff>9525</xdr:rowOff>
                  </from>
                  <to>
                    <xdr:col>5</xdr:col>
                    <xdr:colOff>238125</xdr:colOff>
                    <xdr:row>25</xdr:row>
                    <xdr:rowOff>228600</xdr:rowOff>
                  </to>
                </anchor>
              </controlPr>
            </control>
          </mc:Choice>
        </mc:AlternateContent>
        <mc:AlternateContent xmlns:mc="http://schemas.openxmlformats.org/markup-compatibility/2006">
          <mc:Choice Requires="x14">
            <control shapeId="20510" r:id="rId19" name="Option Button 30">
              <controlPr defaultSize="0" autoFill="0" autoLine="0" autoPict="0">
                <anchor moveWithCells="1">
                  <from>
                    <xdr:col>5</xdr:col>
                    <xdr:colOff>19050</xdr:colOff>
                    <xdr:row>26</xdr:row>
                    <xdr:rowOff>19050</xdr:rowOff>
                  </from>
                  <to>
                    <xdr:col>5</xdr:col>
                    <xdr:colOff>238125</xdr:colOff>
                    <xdr:row>26</xdr:row>
                    <xdr:rowOff>238125</xdr:rowOff>
                  </to>
                </anchor>
              </controlPr>
            </control>
          </mc:Choice>
        </mc:AlternateContent>
        <mc:AlternateContent xmlns:mc="http://schemas.openxmlformats.org/markup-compatibility/2006">
          <mc:Choice Requires="x14">
            <control shapeId="20511" r:id="rId20" name="Option Button 31">
              <controlPr defaultSize="0" autoFill="0" autoLine="0" autoPict="0">
                <anchor moveWithCells="1">
                  <from>
                    <xdr:col>5</xdr:col>
                    <xdr:colOff>19050</xdr:colOff>
                    <xdr:row>27</xdr:row>
                    <xdr:rowOff>19050</xdr:rowOff>
                  </from>
                  <to>
                    <xdr:col>5</xdr:col>
                    <xdr:colOff>238125</xdr:colOff>
                    <xdr:row>27</xdr:row>
                    <xdr:rowOff>238125</xdr:rowOff>
                  </to>
                </anchor>
              </controlPr>
            </control>
          </mc:Choice>
        </mc:AlternateContent>
        <mc:AlternateContent xmlns:mc="http://schemas.openxmlformats.org/markup-compatibility/2006">
          <mc:Choice Requires="x14">
            <control shapeId="20512" r:id="rId21" name="Option Button 32">
              <controlPr defaultSize="0" autoFill="0" autoLine="0" autoPict="0">
                <anchor moveWithCells="1">
                  <from>
                    <xdr:col>5</xdr:col>
                    <xdr:colOff>19050</xdr:colOff>
                    <xdr:row>28</xdr:row>
                    <xdr:rowOff>19050</xdr:rowOff>
                  </from>
                  <to>
                    <xdr:col>5</xdr:col>
                    <xdr:colOff>238125</xdr:colOff>
                    <xdr:row>28</xdr:row>
                    <xdr:rowOff>238125</xdr:rowOff>
                  </to>
                </anchor>
              </controlPr>
            </control>
          </mc:Choice>
        </mc:AlternateContent>
        <mc:AlternateContent xmlns:mc="http://schemas.openxmlformats.org/markup-compatibility/2006">
          <mc:Choice Requires="x14">
            <control shapeId="20513" r:id="rId22" name="Option Button 33">
              <controlPr defaultSize="0" autoFill="0" autoLine="0" autoPict="0">
                <anchor moveWithCells="1">
                  <from>
                    <xdr:col>5</xdr:col>
                    <xdr:colOff>19050</xdr:colOff>
                    <xdr:row>29</xdr:row>
                    <xdr:rowOff>19050</xdr:rowOff>
                  </from>
                  <to>
                    <xdr:col>5</xdr:col>
                    <xdr:colOff>238125</xdr:colOff>
                    <xdr:row>29</xdr:row>
                    <xdr:rowOff>238125</xdr:rowOff>
                  </to>
                </anchor>
              </controlPr>
            </control>
          </mc:Choice>
        </mc:AlternateContent>
        <mc:AlternateContent xmlns:mc="http://schemas.openxmlformats.org/markup-compatibility/2006">
          <mc:Choice Requires="x14">
            <control shapeId="20514" r:id="rId23" name="Option Button 34">
              <controlPr defaultSize="0" autoFill="0" autoLine="0" autoPict="0">
                <anchor moveWithCells="1">
                  <from>
                    <xdr:col>5</xdr:col>
                    <xdr:colOff>19050</xdr:colOff>
                    <xdr:row>30</xdr:row>
                    <xdr:rowOff>9525</xdr:rowOff>
                  </from>
                  <to>
                    <xdr:col>5</xdr:col>
                    <xdr:colOff>238125</xdr:colOff>
                    <xdr:row>30</xdr:row>
                    <xdr:rowOff>228600</xdr:rowOff>
                  </to>
                </anchor>
              </controlPr>
            </control>
          </mc:Choice>
        </mc:AlternateContent>
        <mc:AlternateContent xmlns:mc="http://schemas.openxmlformats.org/markup-compatibility/2006">
          <mc:Choice Requires="x14">
            <control shapeId="20515" r:id="rId24" name="Option Button 35">
              <controlPr defaultSize="0" autoFill="0" autoLine="0" autoPict="0">
                <anchor moveWithCells="1">
                  <from>
                    <xdr:col>5</xdr:col>
                    <xdr:colOff>19050</xdr:colOff>
                    <xdr:row>31</xdr:row>
                    <xdr:rowOff>28575</xdr:rowOff>
                  </from>
                  <to>
                    <xdr:col>5</xdr:col>
                    <xdr:colOff>238125</xdr:colOff>
                    <xdr:row>32</xdr:row>
                    <xdr:rowOff>0</xdr:rowOff>
                  </to>
                </anchor>
              </controlPr>
            </control>
          </mc:Choice>
        </mc:AlternateContent>
        <mc:AlternateContent xmlns:mc="http://schemas.openxmlformats.org/markup-compatibility/2006">
          <mc:Choice Requires="x14">
            <control shapeId="20516" r:id="rId25" name="Option Button 36">
              <controlPr defaultSize="0" autoFill="0" autoLine="0" autoPict="0">
                <anchor moveWithCells="1">
                  <from>
                    <xdr:col>5</xdr:col>
                    <xdr:colOff>19050</xdr:colOff>
                    <xdr:row>32</xdr:row>
                    <xdr:rowOff>19050</xdr:rowOff>
                  </from>
                  <to>
                    <xdr:col>5</xdr:col>
                    <xdr:colOff>238125</xdr:colOff>
                    <xdr:row>32</xdr:row>
                    <xdr:rowOff>238125</xdr:rowOff>
                  </to>
                </anchor>
              </controlPr>
            </control>
          </mc:Choice>
        </mc:AlternateContent>
        <mc:AlternateContent xmlns:mc="http://schemas.openxmlformats.org/markup-compatibility/2006">
          <mc:Choice Requires="x14">
            <control shapeId="20517" r:id="rId26" name="Option Button 37">
              <controlPr defaultSize="0" autoFill="0" autoLine="0" autoPict="0">
                <anchor moveWithCells="1">
                  <from>
                    <xdr:col>5</xdr:col>
                    <xdr:colOff>19050</xdr:colOff>
                    <xdr:row>33</xdr:row>
                    <xdr:rowOff>19050</xdr:rowOff>
                  </from>
                  <to>
                    <xdr:col>5</xdr:col>
                    <xdr:colOff>238125</xdr:colOff>
                    <xdr:row>33</xdr:row>
                    <xdr:rowOff>238125</xdr:rowOff>
                  </to>
                </anchor>
              </controlPr>
            </control>
          </mc:Choice>
        </mc:AlternateContent>
        <mc:AlternateContent xmlns:mc="http://schemas.openxmlformats.org/markup-compatibility/2006">
          <mc:Choice Requires="x14">
            <control shapeId="20518" r:id="rId27" name="Option Button 38">
              <controlPr defaultSize="0" autoFill="0" autoLine="0" autoPict="0">
                <anchor moveWithCells="1">
                  <from>
                    <xdr:col>5</xdr:col>
                    <xdr:colOff>19050</xdr:colOff>
                    <xdr:row>34</xdr:row>
                    <xdr:rowOff>19050</xdr:rowOff>
                  </from>
                  <to>
                    <xdr:col>5</xdr:col>
                    <xdr:colOff>238125</xdr:colOff>
                    <xdr:row>34</xdr:row>
                    <xdr:rowOff>238125</xdr:rowOff>
                  </to>
                </anchor>
              </controlPr>
            </control>
          </mc:Choice>
        </mc:AlternateContent>
        <mc:AlternateContent xmlns:mc="http://schemas.openxmlformats.org/markup-compatibility/2006">
          <mc:Choice Requires="x14">
            <control shapeId="20519" r:id="rId28" name="Option Button 39">
              <controlPr defaultSize="0" autoFill="0" autoLine="0" autoPict="0">
                <anchor moveWithCells="1">
                  <from>
                    <xdr:col>5</xdr:col>
                    <xdr:colOff>19050</xdr:colOff>
                    <xdr:row>35</xdr:row>
                    <xdr:rowOff>19050</xdr:rowOff>
                  </from>
                  <to>
                    <xdr:col>5</xdr:col>
                    <xdr:colOff>238125</xdr:colOff>
                    <xdr:row>35</xdr:row>
                    <xdr:rowOff>238125</xdr:rowOff>
                  </to>
                </anchor>
              </controlPr>
            </control>
          </mc:Choice>
        </mc:AlternateContent>
        <mc:AlternateContent xmlns:mc="http://schemas.openxmlformats.org/markup-compatibility/2006">
          <mc:Choice Requires="x14">
            <control shapeId="20520" r:id="rId29" name="Option Button 40">
              <controlPr defaultSize="0" autoFill="0" autoLine="0" autoPict="0">
                <anchor moveWithCells="1">
                  <from>
                    <xdr:col>5</xdr:col>
                    <xdr:colOff>19050</xdr:colOff>
                    <xdr:row>36</xdr:row>
                    <xdr:rowOff>19050</xdr:rowOff>
                  </from>
                  <to>
                    <xdr:col>5</xdr:col>
                    <xdr:colOff>238125</xdr:colOff>
                    <xdr:row>36</xdr:row>
                    <xdr:rowOff>238125</xdr:rowOff>
                  </to>
                </anchor>
              </controlPr>
            </control>
          </mc:Choice>
        </mc:AlternateContent>
        <mc:AlternateContent xmlns:mc="http://schemas.openxmlformats.org/markup-compatibility/2006">
          <mc:Choice Requires="x14">
            <control shapeId="20521" r:id="rId30" name="Option Button 41">
              <controlPr defaultSize="0" autoFill="0" autoLine="0" autoPict="0">
                <anchor moveWithCells="1">
                  <from>
                    <xdr:col>5</xdr:col>
                    <xdr:colOff>19050</xdr:colOff>
                    <xdr:row>37</xdr:row>
                    <xdr:rowOff>19050</xdr:rowOff>
                  </from>
                  <to>
                    <xdr:col>5</xdr:col>
                    <xdr:colOff>238125</xdr:colOff>
                    <xdr:row>37</xdr:row>
                    <xdr:rowOff>238125</xdr:rowOff>
                  </to>
                </anchor>
              </controlPr>
            </control>
          </mc:Choice>
        </mc:AlternateContent>
        <mc:AlternateContent xmlns:mc="http://schemas.openxmlformats.org/markup-compatibility/2006">
          <mc:Choice Requires="x14">
            <control shapeId="20522" r:id="rId31" name="Option Button 42">
              <controlPr defaultSize="0" autoFill="0" autoLine="0" autoPict="0">
                <anchor moveWithCells="1">
                  <from>
                    <xdr:col>5</xdr:col>
                    <xdr:colOff>19050</xdr:colOff>
                    <xdr:row>38</xdr:row>
                    <xdr:rowOff>9525</xdr:rowOff>
                  </from>
                  <to>
                    <xdr:col>5</xdr:col>
                    <xdr:colOff>238125</xdr:colOff>
                    <xdr:row>38</xdr:row>
                    <xdr:rowOff>228600</xdr:rowOff>
                  </to>
                </anchor>
              </controlPr>
            </control>
          </mc:Choice>
        </mc:AlternateContent>
        <mc:AlternateContent xmlns:mc="http://schemas.openxmlformats.org/markup-compatibility/2006">
          <mc:Choice Requires="x14">
            <control shapeId="20523" r:id="rId32" name="Option Button 43">
              <controlPr defaultSize="0" autoFill="0" autoLine="0" autoPict="0">
                <anchor moveWithCells="1">
                  <from>
                    <xdr:col>5</xdr:col>
                    <xdr:colOff>19050</xdr:colOff>
                    <xdr:row>39</xdr:row>
                    <xdr:rowOff>9525</xdr:rowOff>
                  </from>
                  <to>
                    <xdr:col>5</xdr:col>
                    <xdr:colOff>238125</xdr:colOff>
                    <xdr:row>39</xdr:row>
                    <xdr:rowOff>228600</xdr:rowOff>
                  </to>
                </anchor>
              </controlPr>
            </control>
          </mc:Choice>
        </mc:AlternateContent>
        <mc:AlternateContent xmlns:mc="http://schemas.openxmlformats.org/markup-compatibility/2006">
          <mc:Choice Requires="x14">
            <control shapeId="20524" r:id="rId33" name="Option Button 44">
              <controlPr defaultSize="0" autoFill="0" autoLine="0" autoPict="0">
                <anchor moveWithCells="1">
                  <from>
                    <xdr:col>5</xdr:col>
                    <xdr:colOff>19050</xdr:colOff>
                    <xdr:row>40</xdr:row>
                    <xdr:rowOff>19050</xdr:rowOff>
                  </from>
                  <to>
                    <xdr:col>5</xdr:col>
                    <xdr:colOff>238125</xdr:colOff>
                    <xdr:row>40</xdr:row>
                    <xdr:rowOff>238125</xdr:rowOff>
                  </to>
                </anchor>
              </controlPr>
            </control>
          </mc:Choice>
        </mc:AlternateContent>
        <mc:AlternateContent xmlns:mc="http://schemas.openxmlformats.org/markup-compatibility/2006">
          <mc:Choice Requires="x14">
            <control shapeId="20525" r:id="rId34" name="Option Button 45">
              <controlPr defaultSize="0" autoFill="0" autoLine="0" autoPict="0">
                <anchor moveWithCells="1">
                  <from>
                    <xdr:col>5</xdr:col>
                    <xdr:colOff>19050</xdr:colOff>
                    <xdr:row>41</xdr:row>
                    <xdr:rowOff>19050</xdr:rowOff>
                  </from>
                  <to>
                    <xdr:col>5</xdr:col>
                    <xdr:colOff>238125</xdr:colOff>
                    <xdr:row>41</xdr:row>
                    <xdr:rowOff>238125</xdr:rowOff>
                  </to>
                </anchor>
              </controlPr>
            </control>
          </mc:Choice>
        </mc:AlternateContent>
        <mc:AlternateContent xmlns:mc="http://schemas.openxmlformats.org/markup-compatibility/2006">
          <mc:Choice Requires="x14">
            <control shapeId="20526" r:id="rId35" name="Option Button 46">
              <controlPr defaultSize="0" autoFill="0" autoLine="0" autoPict="0">
                <anchor moveWithCells="1">
                  <from>
                    <xdr:col>5</xdr:col>
                    <xdr:colOff>19050</xdr:colOff>
                    <xdr:row>42</xdr:row>
                    <xdr:rowOff>19050</xdr:rowOff>
                  </from>
                  <to>
                    <xdr:col>5</xdr:col>
                    <xdr:colOff>238125</xdr:colOff>
                    <xdr:row>42</xdr:row>
                    <xdr:rowOff>238125</xdr:rowOff>
                  </to>
                </anchor>
              </controlPr>
            </control>
          </mc:Choice>
        </mc:AlternateContent>
        <mc:AlternateContent xmlns:mc="http://schemas.openxmlformats.org/markup-compatibility/2006">
          <mc:Choice Requires="x14">
            <control shapeId="20527" r:id="rId36" name="Option Button 47">
              <controlPr defaultSize="0" autoFill="0" autoLine="0" autoPict="0">
                <anchor moveWithCells="1">
                  <from>
                    <xdr:col>5</xdr:col>
                    <xdr:colOff>19050</xdr:colOff>
                    <xdr:row>43</xdr:row>
                    <xdr:rowOff>19050</xdr:rowOff>
                  </from>
                  <to>
                    <xdr:col>5</xdr:col>
                    <xdr:colOff>238125</xdr:colOff>
                    <xdr:row>43</xdr:row>
                    <xdr:rowOff>228600</xdr:rowOff>
                  </to>
                </anchor>
              </controlPr>
            </control>
          </mc:Choice>
        </mc:AlternateContent>
        <mc:AlternateContent xmlns:mc="http://schemas.openxmlformats.org/markup-compatibility/2006">
          <mc:Choice Requires="x14">
            <control shapeId="20528" r:id="rId37" name="Option Button 48">
              <controlPr defaultSize="0" autoFill="0" autoLine="0" autoPict="0">
                <anchor moveWithCells="1">
                  <from>
                    <xdr:col>5</xdr:col>
                    <xdr:colOff>19050</xdr:colOff>
                    <xdr:row>44</xdr:row>
                    <xdr:rowOff>19050</xdr:rowOff>
                  </from>
                  <to>
                    <xdr:col>5</xdr:col>
                    <xdr:colOff>238125</xdr:colOff>
                    <xdr:row>44</xdr:row>
                    <xdr:rowOff>238125</xdr:rowOff>
                  </to>
                </anchor>
              </controlPr>
            </control>
          </mc:Choice>
        </mc:AlternateContent>
        <mc:AlternateContent xmlns:mc="http://schemas.openxmlformats.org/markup-compatibility/2006">
          <mc:Choice Requires="x14">
            <control shapeId="20529" r:id="rId38" name="Option Button 49">
              <controlPr defaultSize="0" autoFill="0" autoLine="0" autoPict="0">
                <anchor moveWithCells="1">
                  <from>
                    <xdr:col>5</xdr:col>
                    <xdr:colOff>19050</xdr:colOff>
                    <xdr:row>45</xdr:row>
                    <xdr:rowOff>19050</xdr:rowOff>
                  </from>
                  <to>
                    <xdr:col>5</xdr:col>
                    <xdr:colOff>238125</xdr:colOff>
                    <xdr:row>45</xdr:row>
                    <xdr:rowOff>238125</xdr:rowOff>
                  </to>
                </anchor>
              </controlPr>
            </control>
          </mc:Choice>
        </mc:AlternateContent>
        <mc:AlternateContent xmlns:mc="http://schemas.openxmlformats.org/markup-compatibility/2006">
          <mc:Choice Requires="x14">
            <control shapeId="20530" r:id="rId39" name="Option Button 50">
              <controlPr defaultSize="0" autoFill="0" autoLine="0" autoPict="0">
                <anchor moveWithCells="1">
                  <from>
                    <xdr:col>5</xdr:col>
                    <xdr:colOff>19050</xdr:colOff>
                    <xdr:row>46</xdr:row>
                    <xdr:rowOff>19050</xdr:rowOff>
                  </from>
                  <to>
                    <xdr:col>5</xdr:col>
                    <xdr:colOff>238125</xdr:colOff>
                    <xdr:row>46</xdr:row>
                    <xdr:rowOff>238125</xdr:rowOff>
                  </to>
                </anchor>
              </controlPr>
            </control>
          </mc:Choice>
        </mc:AlternateContent>
        <mc:AlternateContent xmlns:mc="http://schemas.openxmlformats.org/markup-compatibility/2006">
          <mc:Choice Requires="x14">
            <control shapeId="20531" r:id="rId40" name="Option Button 51">
              <controlPr defaultSize="0" autoFill="0" autoLine="0" autoPict="0">
                <anchor moveWithCells="1">
                  <from>
                    <xdr:col>5</xdr:col>
                    <xdr:colOff>19050</xdr:colOff>
                    <xdr:row>48</xdr:row>
                    <xdr:rowOff>47625</xdr:rowOff>
                  </from>
                  <to>
                    <xdr:col>5</xdr:col>
                    <xdr:colOff>238125</xdr:colOff>
                    <xdr:row>48</xdr:row>
                    <xdr:rowOff>266700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pageSetUpPr fitToPage="1"/>
  </sheetPr>
  <dimension ref="B1:J64"/>
  <sheetViews>
    <sheetView showGridLines="0" zoomScaleNormal="100" workbookViewId="0">
      <selection activeCell="K1" sqref="K1"/>
    </sheetView>
  </sheetViews>
  <sheetFormatPr defaultRowHeight="11.25"/>
  <cols>
    <col min="1" max="1" width="2.83203125" style="16" customWidth="1"/>
    <col min="2" max="2" width="4.6640625" style="16" bestFit="1" customWidth="1"/>
    <col min="3" max="3" width="5.1640625" style="16" customWidth="1"/>
    <col min="4" max="4" width="29.33203125" style="16" customWidth="1"/>
    <col min="5" max="9" width="10.83203125" style="16" customWidth="1"/>
    <col min="10" max="10" width="12.5" style="16" customWidth="1"/>
    <col min="11" max="11" width="2.83203125" style="16" customWidth="1"/>
    <col min="12" max="16384" width="9.33203125" style="16"/>
  </cols>
  <sheetData>
    <row r="1" spans="2:10" ht="9.9499999999999993" customHeight="1"/>
    <row r="2" spans="2:10" s="95" customFormat="1" ht="18" customHeight="1">
      <c r="B2" s="197" t="s">
        <v>35</v>
      </c>
      <c r="C2" s="94"/>
      <c r="D2" s="94"/>
      <c r="E2" s="94"/>
      <c r="F2" s="94"/>
      <c r="G2" s="94"/>
      <c r="H2" s="94"/>
      <c r="I2" s="94"/>
      <c r="J2" s="94"/>
    </row>
    <row r="3" spans="2:10" s="95" customFormat="1" ht="8.25" customHeight="1">
      <c r="B3" s="94"/>
      <c r="C3" s="94"/>
      <c r="D3" s="94"/>
      <c r="E3" s="94"/>
      <c r="F3" s="94"/>
      <c r="G3" s="94"/>
      <c r="H3" s="94"/>
      <c r="I3" s="94"/>
      <c r="J3" s="94"/>
    </row>
    <row r="4" spans="2:10" s="95" customFormat="1" ht="18" customHeight="1">
      <c r="B4" s="198" t="s">
        <v>37</v>
      </c>
      <c r="C4" s="99"/>
      <c r="D4" s="99"/>
      <c r="E4" s="96"/>
      <c r="F4" s="96"/>
      <c r="G4" s="96"/>
      <c r="H4" s="96"/>
      <c r="I4" s="96"/>
      <c r="J4" s="96"/>
    </row>
    <row r="5" spans="2:10" s="95" customFormat="1" ht="30" customHeight="1">
      <c r="B5" s="94"/>
      <c r="C5" s="274" t="str">
        <f>+データ入力表!E6</f>
        <v>（例）電気料金（県内の生産価格）が10％上昇した場合、他の産業部門の価格への波及効果</v>
      </c>
      <c r="D5" s="274"/>
      <c r="E5" s="274"/>
      <c r="F5" s="274"/>
      <c r="G5" s="274"/>
      <c r="H5" s="274"/>
      <c r="I5" s="274"/>
      <c r="J5" s="274"/>
    </row>
    <row r="6" spans="2:10" s="95" customFormat="1" ht="18" customHeight="1">
      <c r="B6" s="94"/>
      <c r="C6" s="97"/>
      <c r="D6" s="97"/>
      <c r="E6" s="97"/>
      <c r="F6" s="97"/>
      <c r="G6" s="97"/>
      <c r="H6" s="97"/>
      <c r="I6" s="97"/>
      <c r="J6" s="97"/>
    </row>
    <row r="7" spans="2:10" s="95" customFormat="1" ht="18" customHeight="1">
      <c r="B7" s="198" t="s">
        <v>38</v>
      </c>
      <c r="C7" s="94"/>
      <c r="D7" s="97"/>
      <c r="E7" s="97"/>
      <c r="F7" s="97"/>
      <c r="G7" s="97"/>
      <c r="H7" s="97"/>
      <c r="I7" s="97"/>
      <c r="J7" s="97"/>
    </row>
    <row r="8" spans="2:10" s="95" customFormat="1" ht="36" customHeight="1">
      <c r="B8" s="94"/>
      <c r="C8" s="98"/>
      <c r="D8" s="100"/>
      <c r="E8" s="100"/>
      <c r="F8" s="100"/>
      <c r="G8" s="100"/>
      <c r="H8" s="100"/>
      <c r="I8" s="100"/>
      <c r="J8" s="101"/>
    </row>
    <row r="9" spans="2:10" s="95" customFormat="1" ht="18" customHeight="1">
      <c r="B9" s="94"/>
      <c r="C9" s="94"/>
      <c r="D9" s="94"/>
      <c r="E9" s="94"/>
      <c r="F9" s="94"/>
      <c r="G9" s="94"/>
      <c r="H9" s="94"/>
      <c r="I9" s="94"/>
      <c r="J9" s="94"/>
    </row>
    <row r="10" spans="2:10" ht="18" customHeight="1">
      <c r="B10" s="199" t="s">
        <v>124</v>
      </c>
      <c r="J10" s="75" t="s">
        <v>150</v>
      </c>
    </row>
    <row r="11" spans="2:10" ht="15" customHeight="1">
      <c r="C11" s="102"/>
      <c r="D11" s="86"/>
      <c r="E11" s="279" t="s">
        <v>151</v>
      </c>
      <c r="F11" s="280"/>
      <c r="G11" s="287" t="s">
        <v>154</v>
      </c>
      <c r="H11" s="288"/>
      <c r="I11" s="289"/>
      <c r="J11" s="293" t="s">
        <v>120</v>
      </c>
    </row>
    <row r="12" spans="2:10" ht="15" customHeight="1">
      <c r="C12" s="87"/>
      <c r="D12" s="177" t="s">
        <v>36</v>
      </c>
      <c r="E12" s="281"/>
      <c r="F12" s="282"/>
      <c r="G12" s="290"/>
      <c r="H12" s="291"/>
      <c r="I12" s="292"/>
      <c r="J12" s="294"/>
    </row>
    <row r="13" spans="2:10" ht="20.100000000000001" customHeight="1">
      <c r="C13" s="87"/>
      <c r="D13" s="177"/>
      <c r="E13" s="283" t="s">
        <v>140</v>
      </c>
      <c r="F13" s="285" t="s">
        <v>141</v>
      </c>
      <c r="G13" s="275" t="s">
        <v>155</v>
      </c>
      <c r="H13" s="276"/>
      <c r="I13" s="195"/>
      <c r="J13" s="294"/>
    </row>
    <row r="14" spans="2:10" ht="20.100000000000001" customHeight="1">
      <c r="C14" s="88"/>
      <c r="D14" s="194"/>
      <c r="E14" s="284"/>
      <c r="F14" s="286"/>
      <c r="G14" s="185" t="s">
        <v>140</v>
      </c>
      <c r="H14" s="185" t="s">
        <v>141</v>
      </c>
      <c r="I14" s="196"/>
      <c r="J14" s="295"/>
    </row>
    <row r="15" spans="2:10" ht="15" customHeight="1">
      <c r="C15" s="89">
        <v>1</v>
      </c>
      <c r="D15" s="40" t="s">
        <v>0</v>
      </c>
      <c r="E15" s="170">
        <f>計算!C7</f>
        <v>0</v>
      </c>
      <c r="F15" s="156">
        <f>データ入力表!H12</f>
        <v>0</v>
      </c>
      <c r="G15" s="178">
        <f>計算!D7</f>
        <v>0</v>
      </c>
      <c r="H15" s="178">
        <f>計算!H7</f>
        <v>0</v>
      </c>
      <c r="I15" s="178">
        <f>計算!K7</f>
        <v>0</v>
      </c>
      <c r="J15" s="156">
        <f>計算!L7</f>
        <v>0</v>
      </c>
    </row>
    <row r="16" spans="2:10" ht="15" customHeight="1">
      <c r="C16" s="89">
        <v>2</v>
      </c>
      <c r="D16" s="40" t="s">
        <v>1</v>
      </c>
      <c r="E16" s="170">
        <f>計算!C8</f>
        <v>0</v>
      </c>
      <c r="F16" s="190">
        <f>データ入力表!H13</f>
        <v>0</v>
      </c>
      <c r="G16" s="227">
        <f>計算!D8</f>
        <v>0</v>
      </c>
      <c r="H16" s="227">
        <f>計算!H8</f>
        <v>0</v>
      </c>
      <c r="I16" s="179">
        <f>計算!K8</f>
        <v>0</v>
      </c>
      <c r="J16" s="157">
        <f>計算!L8</f>
        <v>0</v>
      </c>
    </row>
    <row r="17" spans="3:10" ht="15" customHeight="1">
      <c r="C17" s="89">
        <v>3</v>
      </c>
      <c r="D17" s="40" t="s">
        <v>2</v>
      </c>
      <c r="E17" s="170">
        <f>計算!C9</f>
        <v>0</v>
      </c>
      <c r="F17" s="190">
        <f>データ入力表!H14</f>
        <v>0</v>
      </c>
      <c r="G17" s="227">
        <f>計算!D9</f>
        <v>0</v>
      </c>
      <c r="H17" s="227">
        <f>計算!H9</f>
        <v>0</v>
      </c>
      <c r="I17" s="179">
        <f>計算!K9</f>
        <v>0</v>
      </c>
      <c r="J17" s="157">
        <f>計算!L9</f>
        <v>0</v>
      </c>
    </row>
    <row r="18" spans="3:10" ht="15" customHeight="1">
      <c r="C18" s="89">
        <v>6</v>
      </c>
      <c r="D18" s="40" t="s">
        <v>3</v>
      </c>
      <c r="E18" s="170">
        <f>計算!C10</f>
        <v>0</v>
      </c>
      <c r="F18" s="190">
        <f>データ入力表!H15</f>
        <v>0</v>
      </c>
      <c r="G18" s="227">
        <f>計算!D10</f>
        <v>0</v>
      </c>
      <c r="H18" s="227">
        <f>計算!H10</f>
        <v>0</v>
      </c>
      <c r="I18" s="179">
        <f>計算!K10</f>
        <v>0</v>
      </c>
      <c r="J18" s="157">
        <f>計算!L10</f>
        <v>0</v>
      </c>
    </row>
    <row r="19" spans="3:10" ht="15" customHeight="1">
      <c r="C19" s="89">
        <v>11</v>
      </c>
      <c r="D19" s="40" t="s">
        <v>4</v>
      </c>
      <c r="E19" s="170">
        <f>計算!C11</f>
        <v>0</v>
      </c>
      <c r="F19" s="190">
        <f>データ入力表!H16</f>
        <v>0</v>
      </c>
      <c r="G19" s="227">
        <f>計算!D11</f>
        <v>0</v>
      </c>
      <c r="H19" s="227">
        <f>計算!H11</f>
        <v>0</v>
      </c>
      <c r="I19" s="179">
        <f>計算!K11</f>
        <v>0</v>
      </c>
      <c r="J19" s="157">
        <f>計算!L11</f>
        <v>0</v>
      </c>
    </row>
    <row r="20" spans="3:10" ht="15" customHeight="1">
      <c r="C20" s="90">
        <v>15</v>
      </c>
      <c r="D20" s="41" t="s">
        <v>5</v>
      </c>
      <c r="E20" s="171">
        <f>計算!C12</f>
        <v>0</v>
      </c>
      <c r="F20" s="191">
        <f>データ入力表!H17</f>
        <v>0</v>
      </c>
      <c r="G20" s="228">
        <f>計算!D12</f>
        <v>0</v>
      </c>
      <c r="H20" s="228">
        <f>計算!H12</f>
        <v>0</v>
      </c>
      <c r="I20" s="180">
        <f>計算!K12</f>
        <v>0</v>
      </c>
      <c r="J20" s="172">
        <f>計算!L12</f>
        <v>0</v>
      </c>
    </row>
    <row r="21" spans="3:10" ht="15" customHeight="1">
      <c r="C21" s="89">
        <v>16</v>
      </c>
      <c r="D21" s="40" t="s">
        <v>6</v>
      </c>
      <c r="E21" s="170">
        <f>計算!C13</f>
        <v>0</v>
      </c>
      <c r="F21" s="190">
        <f>データ入力表!H18</f>
        <v>0</v>
      </c>
      <c r="G21" s="227">
        <f>計算!D13</f>
        <v>0</v>
      </c>
      <c r="H21" s="227">
        <f>計算!H13</f>
        <v>0</v>
      </c>
      <c r="I21" s="179">
        <f>計算!K13</f>
        <v>0</v>
      </c>
      <c r="J21" s="157">
        <f>計算!L13</f>
        <v>0</v>
      </c>
    </row>
    <row r="22" spans="3:10" ht="15" customHeight="1">
      <c r="C22" s="89">
        <v>20</v>
      </c>
      <c r="D22" s="40" t="s">
        <v>7</v>
      </c>
      <c r="E22" s="170">
        <f>計算!C14</f>
        <v>0</v>
      </c>
      <c r="F22" s="190">
        <f>データ入力表!H19</f>
        <v>0</v>
      </c>
      <c r="G22" s="227">
        <f>計算!D14</f>
        <v>0</v>
      </c>
      <c r="H22" s="227">
        <f>計算!H14</f>
        <v>0</v>
      </c>
      <c r="I22" s="179">
        <f>計算!K14</f>
        <v>0</v>
      </c>
      <c r="J22" s="157">
        <f>計算!L14</f>
        <v>0</v>
      </c>
    </row>
    <row r="23" spans="3:10" ht="15" customHeight="1">
      <c r="C23" s="89">
        <v>21</v>
      </c>
      <c r="D23" s="40" t="s">
        <v>8</v>
      </c>
      <c r="E23" s="170">
        <f>計算!C15</f>
        <v>0</v>
      </c>
      <c r="F23" s="190">
        <f>データ入力表!H20</f>
        <v>0</v>
      </c>
      <c r="G23" s="227">
        <f>計算!D15</f>
        <v>0</v>
      </c>
      <c r="H23" s="227">
        <f>計算!H15</f>
        <v>0</v>
      </c>
      <c r="I23" s="179">
        <f>計算!K15</f>
        <v>0</v>
      </c>
      <c r="J23" s="157">
        <f>計算!L15</f>
        <v>0</v>
      </c>
    </row>
    <row r="24" spans="3:10" ht="15" customHeight="1">
      <c r="C24" s="91">
        <v>25</v>
      </c>
      <c r="D24" s="42" t="s">
        <v>9</v>
      </c>
      <c r="E24" s="173">
        <f>計算!C16</f>
        <v>0</v>
      </c>
      <c r="F24" s="192">
        <f>データ入力表!H21</f>
        <v>0</v>
      </c>
      <c r="G24" s="229">
        <f>計算!D16</f>
        <v>0</v>
      </c>
      <c r="H24" s="229">
        <f>計算!H16</f>
        <v>0</v>
      </c>
      <c r="I24" s="181">
        <f>計算!K16</f>
        <v>0</v>
      </c>
      <c r="J24" s="174">
        <f>計算!L16</f>
        <v>0</v>
      </c>
    </row>
    <row r="25" spans="3:10" ht="15" customHeight="1">
      <c r="C25" s="89">
        <v>26</v>
      </c>
      <c r="D25" s="40" t="s">
        <v>10</v>
      </c>
      <c r="E25" s="170">
        <f>計算!C17</f>
        <v>0</v>
      </c>
      <c r="F25" s="190">
        <f>データ入力表!H22</f>
        <v>0</v>
      </c>
      <c r="G25" s="227">
        <f>計算!D17</f>
        <v>0</v>
      </c>
      <c r="H25" s="227">
        <f>計算!H17</f>
        <v>0</v>
      </c>
      <c r="I25" s="179">
        <f>計算!K17</f>
        <v>0</v>
      </c>
      <c r="J25" s="157">
        <f>計算!L17</f>
        <v>0</v>
      </c>
    </row>
    <row r="26" spans="3:10" ht="15" customHeight="1">
      <c r="C26" s="89">
        <v>27</v>
      </c>
      <c r="D26" s="40" t="s">
        <v>11</v>
      </c>
      <c r="E26" s="170">
        <f>計算!C18</f>
        <v>0</v>
      </c>
      <c r="F26" s="190">
        <f>データ入力表!H23</f>
        <v>0</v>
      </c>
      <c r="G26" s="227">
        <f>計算!D18</f>
        <v>0</v>
      </c>
      <c r="H26" s="227">
        <f>計算!H18</f>
        <v>0</v>
      </c>
      <c r="I26" s="179">
        <f>計算!K18</f>
        <v>0</v>
      </c>
      <c r="J26" s="157">
        <f>計算!L18</f>
        <v>0</v>
      </c>
    </row>
    <row r="27" spans="3:10" ht="15" customHeight="1">
      <c r="C27" s="89">
        <v>28</v>
      </c>
      <c r="D27" s="40" t="s">
        <v>12</v>
      </c>
      <c r="E27" s="170">
        <f>計算!C19</f>
        <v>0</v>
      </c>
      <c r="F27" s="190">
        <f>データ入力表!H24</f>
        <v>0</v>
      </c>
      <c r="G27" s="227">
        <f>計算!D19</f>
        <v>0</v>
      </c>
      <c r="H27" s="227">
        <f>計算!H19</f>
        <v>0</v>
      </c>
      <c r="I27" s="179">
        <f>計算!K19</f>
        <v>0</v>
      </c>
      <c r="J27" s="157">
        <f>計算!L19</f>
        <v>0</v>
      </c>
    </row>
    <row r="28" spans="3:10" ht="15" customHeight="1">
      <c r="C28" s="89">
        <v>29</v>
      </c>
      <c r="D28" s="40" t="s">
        <v>13</v>
      </c>
      <c r="E28" s="170">
        <f>計算!C20</f>
        <v>0</v>
      </c>
      <c r="F28" s="190">
        <f>データ入力表!H25</f>
        <v>0</v>
      </c>
      <c r="G28" s="227">
        <f>計算!D20</f>
        <v>0</v>
      </c>
      <c r="H28" s="227">
        <f>計算!H20</f>
        <v>0</v>
      </c>
      <c r="I28" s="179">
        <f>計算!K20</f>
        <v>0</v>
      </c>
      <c r="J28" s="157">
        <f>計算!L20</f>
        <v>0</v>
      </c>
    </row>
    <row r="29" spans="3:10" ht="15" customHeight="1">
      <c r="C29" s="89">
        <v>32</v>
      </c>
      <c r="D29" s="40" t="s">
        <v>16</v>
      </c>
      <c r="E29" s="170">
        <f>計算!C21</f>
        <v>0</v>
      </c>
      <c r="F29" s="190">
        <f>データ入力表!H26</f>
        <v>0</v>
      </c>
      <c r="G29" s="227">
        <f>計算!D21</f>
        <v>0</v>
      </c>
      <c r="H29" s="227">
        <f>計算!H21</f>
        <v>0</v>
      </c>
      <c r="I29" s="179">
        <f>計算!K21</f>
        <v>0</v>
      </c>
      <c r="J29" s="157">
        <f>計算!L21</f>
        <v>0</v>
      </c>
    </row>
    <row r="30" spans="3:10" ht="15" customHeight="1">
      <c r="C30" s="90">
        <v>33</v>
      </c>
      <c r="D30" s="41" t="s">
        <v>14</v>
      </c>
      <c r="E30" s="171">
        <f>計算!C22</f>
        <v>0</v>
      </c>
      <c r="F30" s="191">
        <f>データ入力表!H27</f>
        <v>0</v>
      </c>
      <c r="G30" s="228">
        <f>計算!D22</f>
        <v>0</v>
      </c>
      <c r="H30" s="228">
        <f>計算!H22</f>
        <v>0</v>
      </c>
      <c r="I30" s="180">
        <f>計算!K22</f>
        <v>0</v>
      </c>
      <c r="J30" s="172">
        <f>計算!L22</f>
        <v>0</v>
      </c>
    </row>
    <row r="31" spans="3:10" ht="15" customHeight="1">
      <c r="C31" s="89">
        <v>34</v>
      </c>
      <c r="D31" s="40" t="s">
        <v>15</v>
      </c>
      <c r="E31" s="170">
        <f>計算!C23</f>
        <v>0</v>
      </c>
      <c r="F31" s="190">
        <f>データ入力表!H28</f>
        <v>0</v>
      </c>
      <c r="G31" s="227">
        <f>計算!D23</f>
        <v>0</v>
      </c>
      <c r="H31" s="227">
        <f>計算!H23</f>
        <v>0</v>
      </c>
      <c r="I31" s="179">
        <f>計算!K23</f>
        <v>0</v>
      </c>
      <c r="J31" s="157">
        <f>計算!L23</f>
        <v>0</v>
      </c>
    </row>
    <row r="32" spans="3:10" ht="15" customHeight="1">
      <c r="C32" s="89">
        <v>35</v>
      </c>
      <c r="D32" s="40" t="s">
        <v>17</v>
      </c>
      <c r="E32" s="170">
        <f>計算!C24</f>
        <v>0</v>
      </c>
      <c r="F32" s="190">
        <f>データ入力表!H29</f>
        <v>0</v>
      </c>
      <c r="G32" s="227">
        <f>計算!D24</f>
        <v>0</v>
      </c>
      <c r="H32" s="227">
        <f>計算!H24</f>
        <v>0</v>
      </c>
      <c r="I32" s="179">
        <f>計算!K24</f>
        <v>0</v>
      </c>
      <c r="J32" s="157">
        <f>計算!L24</f>
        <v>0</v>
      </c>
    </row>
    <row r="33" spans="3:10" ht="15" customHeight="1">
      <c r="C33" s="89">
        <v>39</v>
      </c>
      <c r="D33" s="40" t="s">
        <v>18</v>
      </c>
      <c r="E33" s="170">
        <f>計算!C25</f>
        <v>0</v>
      </c>
      <c r="F33" s="190">
        <f>データ入力表!H30</f>
        <v>0</v>
      </c>
      <c r="G33" s="227">
        <f>計算!D25</f>
        <v>0</v>
      </c>
      <c r="H33" s="227">
        <f>計算!H25</f>
        <v>0</v>
      </c>
      <c r="I33" s="179">
        <f>計算!K25</f>
        <v>0</v>
      </c>
      <c r="J33" s="157">
        <f>計算!L25</f>
        <v>0</v>
      </c>
    </row>
    <row r="34" spans="3:10" ht="15" customHeight="1">
      <c r="C34" s="91">
        <v>41</v>
      </c>
      <c r="D34" s="42" t="s">
        <v>19</v>
      </c>
      <c r="E34" s="173">
        <f>計算!C26</f>
        <v>0</v>
      </c>
      <c r="F34" s="192">
        <f>データ入力表!H31</f>
        <v>0</v>
      </c>
      <c r="G34" s="229">
        <f>計算!D26</f>
        <v>0</v>
      </c>
      <c r="H34" s="229">
        <f>計算!H26</f>
        <v>0</v>
      </c>
      <c r="I34" s="181">
        <f>計算!K26</f>
        <v>0</v>
      </c>
      <c r="J34" s="174">
        <f>計算!L26</f>
        <v>0</v>
      </c>
    </row>
    <row r="35" spans="3:10" ht="15" customHeight="1">
      <c r="C35" s="89">
        <v>46</v>
      </c>
      <c r="D35" s="40" t="s">
        <v>20</v>
      </c>
      <c r="E35" s="170">
        <f>計算!C27</f>
        <v>0</v>
      </c>
      <c r="F35" s="190">
        <f>データ入力表!H32</f>
        <v>0</v>
      </c>
      <c r="G35" s="227">
        <f>計算!D27</f>
        <v>0</v>
      </c>
      <c r="H35" s="227">
        <f>計算!H27</f>
        <v>0</v>
      </c>
      <c r="I35" s="179">
        <f>計算!K27</f>
        <v>0</v>
      </c>
      <c r="J35" s="157">
        <f>計算!L27</f>
        <v>0</v>
      </c>
    </row>
    <row r="36" spans="3:10" ht="15" customHeight="1">
      <c r="C36" s="89">
        <v>47</v>
      </c>
      <c r="D36" s="40" t="s">
        <v>55</v>
      </c>
      <c r="E36" s="170">
        <f>計算!C28</f>
        <v>0</v>
      </c>
      <c r="F36" s="190">
        <f>データ入力表!H33</f>
        <v>0</v>
      </c>
      <c r="G36" s="227">
        <f>計算!D28</f>
        <v>0</v>
      </c>
      <c r="H36" s="227">
        <f>計算!H28</f>
        <v>0</v>
      </c>
      <c r="I36" s="179">
        <f>計算!K28</f>
        <v>0</v>
      </c>
      <c r="J36" s="157">
        <f>計算!L28</f>
        <v>0</v>
      </c>
    </row>
    <row r="37" spans="3:10" ht="15" customHeight="1">
      <c r="C37" s="89">
        <v>48</v>
      </c>
      <c r="D37" s="40" t="s">
        <v>56</v>
      </c>
      <c r="E37" s="170">
        <f>計算!C29</f>
        <v>0</v>
      </c>
      <c r="F37" s="190">
        <f>データ入力表!H34</f>
        <v>0</v>
      </c>
      <c r="G37" s="227">
        <f>計算!D29</f>
        <v>0</v>
      </c>
      <c r="H37" s="227">
        <f>計算!H29</f>
        <v>0</v>
      </c>
      <c r="I37" s="179">
        <f>計算!K29</f>
        <v>0</v>
      </c>
      <c r="J37" s="157">
        <f>計算!L29</f>
        <v>0</v>
      </c>
    </row>
    <row r="38" spans="3:10" ht="15" customHeight="1">
      <c r="C38" s="89">
        <v>51</v>
      </c>
      <c r="D38" s="40" t="s">
        <v>21</v>
      </c>
      <c r="E38" s="170">
        <f>計算!C30</f>
        <v>0</v>
      </c>
      <c r="F38" s="190">
        <f>データ入力表!H35</f>
        <v>0</v>
      </c>
      <c r="G38" s="227">
        <f>計算!D30</f>
        <v>0</v>
      </c>
      <c r="H38" s="227">
        <f>計算!H30</f>
        <v>0</v>
      </c>
      <c r="I38" s="179">
        <f>計算!K30</f>
        <v>0</v>
      </c>
      <c r="J38" s="157">
        <f>計算!L30</f>
        <v>0</v>
      </c>
    </row>
    <row r="39" spans="3:10" ht="15" customHeight="1">
      <c r="C39" s="89">
        <v>53</v>
      </c>
      <c r="D39" s="40" t="s">
        <v>22</v>
      </c>
      <c r="E39" s="170">
        <f>計算!C31</f>
        <v>0</v>
      </c>
      <c r="F39" s="190">
        <f>データ入力表!H36</f>
        <v>0</v>
      </c>
      <c r="G39" s="227">
        <f>計算!D31</f>
        <v>0</v>
      </c>
      <c r="H39" s="227">
        <f>計算!H31</f>
        <v>0</v>
      </c>
      <c r="I39" s="179">
        <f>計算!K31</f>
        <v>0</v>
      </c>
      <c r="J39" s="157">
        <f>計算!L31</f>
        <v>0</v>
      </c>
    </row>
    <row r="40" spans="3:10" ht="15" customHeight="1">
      <c r="C40" s="90">
        <v>55</v>
      </c>
      <c r="D40" s="41" t="s">
        <v>23</v>
      </c>
      <c r="E40" s="171">
        <f>計算!C32</f>
        <v>0</v>
      </c>
      <c r="F40" s="191">
        <f>データ入力表!H37</f>
        <v>0</v>
      </c>
      <c r="G40" s="228">
        <f>計算!D32</f>
        <v>0</v>
      </c>
      <c r="H40" s="228">
        <f>計算!H32</f>
        <v>0</v>
      </c>
      <c r="I40" s="180">
        <f>計算!K32</f>
        <v>0</v>
      </c>
      <c r="J40" s="172">
        <f>計算!L32</f>
        <v>0</v>
      </c>
    </row>
    <row r="41" spans="3:10" ht="15" customHeight="1">
      <c r="C41" s="89">
        <v>57</v>
      </c>
      <c r="D41" s="40" t="s">
        <v>65</v>
      </c>
      <c r="E41" s="170">
        <f>計算!C33</f>
        <v>0</v>
      </c>
      <c r="F41" s="190">
        <f>データ入力表!H38</f>
        <v>0</v>
      </c>
      <c r="G41" s="227">
        <f>計算!D33</f>
        <v>0</v>
      </c>
      <c r="H41" s="227">
        <f>計算!H33</f>
        <v>0</v>
      </c>
      <c r="I41" s="179">
        <f>計算!K33</f>
        <v>0</v>
      </c>
      <c r="J41" s="157">
        <f>計算!L33</f>
        <v>0</v>
      </c>
    </row>
    <row r="42" spans="3:10" ht="15" customHeight="1">
      <c r="C42" s="89">
        <v>59</v>
      </c>
      <c r="D42" s="40" t="s">
        <v>24</v>
      </c>
      <c r="E42" s="170">
        <f>計算!C34</f>
        <v>0</v>
      </c>
      <c r="F42" s="190">
        <f>データ入力表!H39</f>
        <v>0</v>
      </c>
      <c r="G42" s="227">
        <f>計算!D34</f>
        <v>0</v>
      </c>
      <c r="H42" s="227">
        <f>計算!H34</f>
        <v>0</v>
      </c>
      <c r="I42" s="179">
        <f>計算!K34</f>
        <v>0</v>
      </c>
      <c r="J42" s="157">
        <f>計算!L34</f>
        <v>0</v>
      </c>
    </row>
    <row r="43" spans="3:10" ht="15" customHeight="1">
      <c r="C43" s="89">
        <v>61</v>
      </c>
      <c r="D43" s="40" t="s">
        <v>25</v>
      </c>
      <c r="E43" s="170">
        <f>計算!C35</f>
        <v>0</v>
      </c>
      <c r="F43" s="190">
        <f>データ入力表!H40</f>
        <v>0</v>
      </c>
      <c r="G43" s="227">
        <f>計算!D35</f>
        <v>0</v>
      </c>
      <c r="H43" s="227">
        <f>計算!H35</f>
        <v>0</v>
      </c>
      <c r="I43" s="179">
        <f>計算!K35</f>
        <v>0</v>
      </c>
      <c r="J43" s="157">
        <f>計算!L35</f>
        <v>0</v>
      </c>
    </row>
    <row r="44" spans="3:10" ht="15" customHeight="1">
      <c r="C44" s="91">
        <v>63</v>
      </c>
      <c r="D44" s="42" t="s">
        <v>26</v>
      </c>
      <c r="E44" s="173">
        <f>計算!C36</f>
        <v>0</v>
      </c>
      <c r="F44" s="192">
        <f>データ入力表!H41</f>
        <v>0</v>
      </c>
      <c r="G44" s="229">
        <f>計算!D36</f>
        <v>0</v>
      </c>
      <c r="H44" s="229">
        <f>計算!H36</f>
        <v>0</v>
      </c>
      <c r="I44" s="181">
        <f>計算!K36</f>
        <v>0</v>
      </c>
      <c r="J44" s="174">
        <f>計算!L36</f>
        <v>0</v>
      </c>
    </row>
    <row r="45" spans="3:10" ht="15" customHeight="1">
      <c r="C45" s="90">
        <v>64</v>
      </c>
      <c r="D45" s="41" t="s">
        <v>60</v>
      </c>
      <c r="E45" s="171">
        <f>計算!C37</f>
        <v>0</v>
      </c>
      <c r="F45" s="191">
        <f>データ入力表!H42</f>
        <v>0</v>
      </c>
      <c r="G45" s="228">
        <f>計算!D37</f>
        <v>0</v>
      </c>
      <c r="H45" s="228">
        <f>計算!H37</f>
        <v>0</v>
      </c>
      <c r="I45" s="180">
        <f>計算!K37</f>
        <v>0</v>
      </c>
      <c r="J45" s="172">
        <f>計算!L37</f>
        <v>0</v>
      </c>
    </row>
    <row r="46" spans="3:10" ht="15" customHeight="1">
      <c r="C46" s="89">
        <v>65</v>
      </c>
      <c r="D46" s="40" t="s">
        <v>61</v>
      </c>
      <c r="E46" s="170">
        <f>計算!C38</f>
        <v>0</v>
      </c>
      <c r="F46" s="190">
        <f>データ入力表!H43</f>
        <v>0</v>
      </c>
      <c r="G46" s="227">
        <f>計算!D38</f>
        <v>0</v>
      </c>
      <c r="H46" s="227">
        <f>計算!H38</f>
        <v>0</v>
      </c>
      <c r="I46" s="179">
        <f>計算!K38</f>
        <v>0</v>
      </c>
      <c r="J46" s="157">
        <f>計算!L38</f>
        <v>0</v>
      </c>
    </row>
    <row r="47" spans="3:10" ht="15" customHeight="1">
      <c r="C47" s="89">
        <v>66</v>
      </c>
      <c r="D47" s="40" t="s">
        <v>27</v>
      </c>
      <c r="E47" s="170">
        <f>計算!C39</f>
        <v>0</v>
      </c>
      <c r="F47" s="190">
        <f>データ入力表!H44</f>
        <v>0</v>
      </c>
      <c r="G47" s="227">
        <f>計算!D39</f>
        <v>0</v>
      </c>
      <c r="H47" s="227">
        <f>計算!H39</f>
        <v>0</v>
      </c>
      <c r="I47" s="179">
        <f>計算!K39</f>
        <v>0</v>
      </c>
      <c r="J47" s="157">
        <f>計算!L39</f>
        <v>0</v>
      </c>
    </row>
    <row r="48" spans="3:10" ht="15" customHeight="1">
      <c r="C48" s="89">
        <v>67</v>
      </c>
      <c r="D48" s="40" t="s">
        <v>28</v>
      </c>
      <c r="E48" s="170">
        <f>計算!C40</f>
        <v>0</v>
      </c>
      <c r="F48" s="190">
        <f>データ入力表!H45</f>
        <v>0</v>
      </c>
      <c r="G48" s="227">
        <f>計算!D40</f>
        <v>0</v>
      </c>
      <c r="H48" s="227">
        <f>計算!H40</f>
        <v>0</v>
      </c>
      <c r="I48" s="179">
        <f>計算!K40</f>
        <v>0</v>
      </c>
      <c r="J48" s="157">
        <f>計算!L40</f>
        <v>0</v>
      </c>
    </row>
    <row r="49" spans="2:10" ht="15" customHeight="1">
      <c r="C49" s="91">
        <v>68</v>
      </c>
      <c r="D49" s="42" t="s">
        <v>29</v>
      </c>
      <c r="E49" s="173">
        <f>計算!C41</f>
        <v>0</v>
      </c>
      <c r="F49" s="192">
        <f>データ入力表!H46</f>
        <v>0</v>
      </c>
      <c r="G49" s="229">
        <f>計算!D41</f>
        <v>0</v>
      </c>
      <c r="H49" s="229">
        <f>計算!H41</f>
        <v>0</v>
      </c>
      <c r="I49" s="181">
        <f>計算!K41</f>
        <v>0</v>
      </c>
      <c r="J49" s="174">
        <f>計算!L41</f>
        <v>0</v>
      </c>
    </row>
    <row r="50" spans="2:10" ht="15" customHeight="1">
      <c r="C50" s="92">
        <v>69</v>
      </c>
      <c r="D50" s="40" t="s">
        <v>30</v>
      </c>
      <c r="E50" s="175">
        <f>計算!C42</f>
        <v>0</v>
      </c>
      <c r="F50" s="190">
        <f>データ入力表!H47</f>
        <v>0</v>
      </c>
      <c r="G50" s="227">
        <f>計算!D42</f>
        <v>0</v>
      </c>
      <c r="H50" s="227">
        <f>計算!H42</f>
        <v>0</v>
      </c>
      <c r="I50" s="179">
        <f>計算!K42</f>
        <v>0</v>
      </c>
      <c r="J50" s="157">
        <f>計算!L42</f>
        <v>0</v>
      </c>
    </row>
    <row r="51" spans="2:10" ht="15" customHeight="1">
      <c r="C51" s="93"/>
      <c r="D51" s="45" t="s">
        <v>34</v>
      </c>
      <c r="E51" s="176">
        <f>計算!C43</f>
        <v>0</v>
      </c>
      <c r="F51" s="193">
        <f>データ入力表!H48</f>
        <v>0</v>
      </c>
      <c r="G51" s="230">
        <f>計算!D43</f>
        <v>0</v>
      </c>
      <c r="H51" s="230">
        <f>計算!H43</f>
        <v>0</v>
      </c>
      <c r="I51" s="182">
        <f>計算!K43</f>
        <v>0</v>
      </c>
      <c r="J51" s="158">
        <f>計算!L43</f>
        <v>0</v>
      </c>
    </row>
    <row r="52" spans="2:10" ht="15" customHeight="1">
      <c r="C52" s="94" t="s">
        <v>52</v>
      </c>
    </row>
    <row r="53" spans="2:10" ht="3.75" customHeight="1">
      <c r="C53" s="94"/>
    </row>
    <row r="54" spans="2:10" ht="15" customHeight="1">
      <c r="C54" s="94"/>
      <c r="H54" s="75" t="s">
        <v>189</v>
      </c>
      <c r="I54" s="221">
        <f>計算!P43</f>
        <v>0</v>
      </c>
    </row>
    <row r="55" spans="2:10" ht="15" customHeight="1">
      <c r="C55" s="94"/>
      <c r="H55" s="75" t="s">
        <v>156</v>
      </c>
    </row>
    <row r="56" spans="2:10" ht="4.5" customHeight="1"/>
    <row r="57" spans="2:10" s="95" customFormat="1" ht="18" customHeight="1">
      <c r="B57" s="199" t="s">
        <v>121</v>
      </c>
      <c r="C57" s="94"/>
      <c r="D57" s="94"/>
      <c r="E57" s="94"/>
      <c r="F57" s="94"/>
      <c r="G57" s="94"/>
      <c r="H57" s="94"/>
      <c r="I57" s="94"/>
      <c r="J57" s="94"/>
    </row>
    <row r="58" spans="2:10" s="95" customFormat="1" ht="18" customHeight="1">
      <c r="B58" s="94"/>
      <c r="C58" s="95" t="s">
        <v>122</v>
      </c>
      <c r="E58" s="94"/>
      <c r="F58" s="94"/>
      <c r="G58" s="94"/>
      <c r="H58" s="94"/>
      <c r="I58" s="94"/>
      <c r="J58" s="94"/>
    </row>
    <row r="59" spans="2:10" s="95" customFormat="1" ht="18" customHeight="1">
      <c r="B59" s="94"/>
      <c r="C59" s="231" t="s">
        <v>168</v>
      </c>
      <c r="D59" s="277" t="s">
        <v>167</v>
      </c>
      <c r="E59" s="277"/>
      <c r="F59" s="277"/>
      <c r="G59" s="277"/>
      <c r="H59" s="277"/>
      <c r="I59" s="277"/>
      <c r="J59" s="277"/>
    </row>
    <row r="60" spans="2:10" s="95" customFormat="1" ht="26.1" customHeight="1">
      <c r="B60" s="94"/>
      <c r="C60" s="231" t="s">
        <v>170</v>
      </c>
      <c r="D60" s="278" t="s">
        <v>169</v>
      </c>
      <c r="E60" s="278"/>
      <c r="F60" s="278"/>
      <c r="G60" s="278"/>
      <c r="H60" s="278"/>
      <c r="I60" s="278"/>
      <c r="J60" s="278"/>
    </row>
    <row r="61" spans="2:10" s="95" customFormat="1" ht="26.1" customHeight="1">
      <c r="B61" s="94"/>
      <c r="C61" s="231" t="s">
        <v>172</v>
      </c>
      <c r="D61" s="273" t="s">
        <v>171</v>
      </c>
      <c r="E61" s="273"/>
      <c r="F61" s="273"/>
      <c r="G61" s="273"/>
      <c r="H61" s="273"/>
      <c r="I61" s="273"/>
      <c r="J61" s="273"/>
    </row>
    <row r="62" spans="2:10" s="95" customFormat="1" ht="26.1" customHeight="1">
      <c r="B62" s="94"/>
      <c r="C62" s="231" t="s">
        <v>174</v>
      </c>
      <c r="D62" s="273" t="s">
        <v>173</v>
      </c>
      <c r="E62" s="273"/>
      <c r="F62" s="273"/>
      <c r="G62" s="273"/>
      <c r="H62" s="273"/>
      <c r="I62" s="273"/>
      <c r="J62" s="273"/>
    </row>
    <row r="63" spans="2:10" s="95" customFormat="1" ht="18" customHeight="1">
      <c r="B63" s="94"/>
      <c r="C63" s="231" t="s">
        <v>176</v>
      </c>
      <c r="D63" s="273" t="s">
        <v>175</v>
      </c>
      <c r="E63" s="277"/>
      <c r="F63" s="277"/>
      <c r="G63" s="277"/>
      <c r="H63" s="277"/>
      <c r="I63" s="277"/>
      <c r="J63" s="277"/>
    </row>
    <row r="64" spans="2:10" s="95" customFormat="1" ht="51.95" customHeight="1">
      <c r="B64" s="94"/>
      <c r="C64" s="231" t="s">
        <v>178</v>
      </c>
      <c r="D64" s="273" t="s">
        <v>177</v>
      </c>
      <c r="E64" s="273"/>
      <c r="F64" s="273"/>
      <c r="G64" s="273"/>
      <c r="H64" s="273"/>
      <c r="I64" s="273"/>
      <c r="J64" s="273"/>
    </row>
  </sheetData>
  <mergeCells count="13">
    <mergeCell ref="D64:J64"/>
    <mergeCell ref="C5:J5"/>
    <mergeCell ref="G13:H13"/>
    <mergeCell ref="D59:J59"/>
    <mergeCell ref="D60:J60"/>
    <mergeCell ref="D61:J61"/>
    <mergeCell ref="D62:J62"/>
    <mergeCell ref="D63:J63"/>
    <mergeCell ref="E11:F12"/>
    <mergeCell ref="E13:E14"/>
    <mergeCell ref="F13:F14"/>
    <mergeCell ref="G11:I12"/>
    <mergeCell ref="J11:J14"/>
  </mergeCells>
  <phoneticPr fontId="4"/>
  <printOptions horizontalCentered="1"/>
  <pageMargins left="0.70866141732283472" right="0.70866141732283472" top="0.35433070866141736" bottom="0.35433070866141736" header="0" footer="0"/>
  <pageSetup paperSize="9" scale="7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M70"/>
  <sheetViews>
    <sheetView showGridLines="0" topLeftCell="A16" zoomScaleNormal="100" workbookViewId="0">
      <selection activeCell="A11" sqref="A11"/>
    </sheetView>
  </sheetViews>
  <sheetFormatPr defaultRowHeight="11.25"/>
  <cols>
    <col min="1" max="1" width="1.83203125" customWidth="1"/>
    <col min="13" max="13" width="1.83203125" customWidth="1"/>
  </cols>
  <sheetData>
    <row r="1" spans="1:13" ht="5.0999999999999996" customHeight="1">
      <c r="A1" s="238"/>
      <c r="B1" s="239"/>
      <c r="C1" s="239"/>
      <c r="D1" s="239"/>
      <c r="E1" s="239"/>
      <c r="F1" s="239"/>
      <c r="G1" s="239"/>
      <c r="H1" s="239"/>
      <c r="I1" s="239"/>
      <c r="J1" s="239"/>
      <c r="K1" s="239"/>
      <c r="L1" s="239"/>
      <c r="M1" s="240"/>
    </row>
    <row r="2" spans="1:13" ht="24">
      <c r="A2" s="241"/>
      <c r="B2" s="242" t="s">
        <v>123</v>
      </c>
      <c r="C2" s="85"/>
      <c r="D2" s="85"/>
      <c r="E2" s="85"/>
      <c r="F2" s="85"/>
      <c r="G2" s="85"/>
      <c r="H2" s="85"/>
      <c r="I2" s="85"/>
      <c r="J2" s="85"/>
      <c r="K2" s="85"/>
      <c r="L2" s="85"/>
      <c r="M2" s="243"/>
    </row>
    <row r="3" spans="1:13" ht="3.75" customHeight="1">
      <c r="A3" s="241"/>
      <c r="B3" s="85"/>
      <c r="C3" s="85"/>
      <c r="D3" s="85"/>
      <c r="E3" s="85"/>
      <c r="F3" s="85"/>
      <c r="G3" s="85"/>
      <c r="H3" s="85"/>
      <c r="I3" s="85"/>
      <c r="J3" s="85"/>
      <c r="K3" s="85"/>
      <c r="L3" s="85"/>
      <c r="M3" s="243"/>
    </row>
    <row r="4" spans="1:13" ht="42.75" customHeight="1">
      <c r="A4" s="241"/>
      <c r="B4" s="266" t="s">
        <v>39</v>
      </c>
      <c r="C4" s="267"/>
      <c r="D4" s="296" t="str">
        <f>+データ入力表!E6</f>
        <v>（例）電気料金（県内の生産価格）が10％上昇した場合、他の産業部門の価格への波及効果</v>
      </c>
      <c r="E4" s="297"/>
      <c r="F4" s="297"/>
      <c r="G4" s="297"/>
      <c r="H4" s="297"/>
      <c r="I4" s="297"/>
      <c r="J4" s="297"/>
      <c r="K4" s="297"/>
      <c r="L4" s="298"/>
      <c r="M4" s="243"/>
    </row>
    <row r="5" spans="1:13" ht="11.25" customHeight="1">
      <c r="A5" s="241"/>
      <c r="B5" s="85"/>
      <c r="C5" s="85"/>
      <c r="D5" s="85"/>
      <c r="E5" s="85"/>
      <c r="F5" s="85"/>
      <c r="G5" s="85"/>
      <c r="H5" s="85"/>
      <c r="I5" s="85"/>
      <c r="J5" s="85"/>
      <c r="K5" s="85"/>
      <c r="L5" s="85"/>
      <c r="M5" s="243"/>
    </row>
    <row r="6" spans="1:13">
      <c r="A6" s="241"/>
      <c r="B6" s="85"/>
      <c r="C6" s="85"/>
      <c r="D6" s="85"/>
      <c r="E6" s="85"/>
      <c r="F6" s="85"/>
      <c r="G6" s="85"/>
      <c r="H6" s="85"/>
      <c r="I6" s="85"/>
      <c r="J6" s="85"/>
      <c r="K6" s="85"/>
      <c r="L6" s="85"/>
      <c r="M6" s="243"/>
    </row>
    <row r="7" spans="1:13">
      <c r="A7" s="241"/>
      <c r="B7" s="85"/>
      <c r="C7" s="85"/>
      <c r="D7" s="85"/>
      <c r="E7" s="85"/>
      <c r="F7" s="85"/>
      <c r="G7" s="85"/>
      <c r="H7" s="85"/>
      <c r="I7" s="85"/>
      <c r="J7" s="85"/>
      <c r="K7" s="85"/>
      <c r="L7" s="85"/>
      <c r="M7" s="243"/>
    </row>
    <row r="8" spans="1:13">
      <c r="A8" s="241"/>
      <c r="B8" s="85"/>
      <c r="C8" s="85"/>
      <c r="D8" s="85"/>
      <c r="E8" s="85"/>
      <c r="F8" s="85"/>
      <c r="G8" s="85"/>
      <c r="H8" s="85"/>
      <c r="I8" s="85"/>
      <c r="J8" s="85"/>
      <c r="K8" s="85"/>
      <c r="L8" s="85"/>
      <c r="M8" s="243"/>
    </row>
    <row r="9" spans="1:13">
      <c r="A9" s="241"/>
      <c r="B9" s="85"/>
      <c r="C9" s="85"/>
      <c r="D9" s="85"/>
      <c r="E9" s="85"/>
      <c r="F9" s="85"/>
      <c r="G9" s="85"/>
      <c r="H9" s="85"/>
      <c r="I9" s="85"/>
      <c r="J9" s="85"/>
      <c r="K9" s="85"/>
      <c r="L9" s="85"/>
      <c r="M9" s="243"/>
    </row>
    <row r="10" spans="1:13">
      <c r="A10" s="241"/>
      <c r="B10" s="85"/>
      <c r="C10" s="85"/>
      <c r="D10" s="85"/>
      <c r="E10" s="85"/>
      <c r="F10" s="85"/>
      <c r="G10" s="85"/>
      <c r="H10" s="85"/>
      <c r="I10" s="85"/>
      <c r="J10" s="85"/>
      <c r="K10" s="85"/>
      <c r="L10" s="85"/>
      <c r="M10" s="243"/>
    </row>
    <row r="11" spans="1:13">
      <c r="A11" s="241"/>
      <c r="B11" s="85"/>
      <c r="C11" s="85"/>
      <c r="D11" s="85"/>
      <c r="E11" s="85"/>
      <c r="F11" s="85"/>
      <c r="G11" s="85"/>
      <c r="H11" s="85"/>
      <c r="I11" s="85"/>
      <c r="J11" s="85"/>
      <c r="K11" s="85"/>
      <c r="L11" s="85"/>
      <c r="M11" s="243"/>
    </row>
    <row r="12" spans="1:13">
      <c r="A12" s="241"/>
      <c r="B12" s="85"/>
      <c r="C12" s="85"/>
      <c r="D12" s="85"/>
      <c r="E12" s="85"/>
      <c r="F12" s="85"/>
      <c r="G12" s="85"/>
      <c r="H12" s="85"/>
      <c r="I12" s="85"/>
      <c r="J12" s="85"/>
      <c r="K12" s="85"/>
      <c r="L12" s="85"/>
      <c r="M12" s="243"/>
    </row>
    <row r="13" spans="1:13">
      <c r="A13" s="241"/>
      <c r="B13" s="85"/>
      <c r="C13" s="85"/>
      <c r="D13" s="85"/>
      <c r="E13" s="85"/>
      <c r="F13" s="85"/>
      <c r="G13" s="85"/>
      <c r="H13" s="85"/>
      <c r="I13" s="85"/>
      <c r="J13" s="85"/>
      <c r="K13" s="85"/>
      <c r="L13" s="85"/>
      <c r="M13" s="243"/>
    </row>
    <row r="14" spans="1:13">
      <c r="A14" s="241"/>
      <c r="B14" s="85"/>
      <c r="C14" s="85"/>
      <c r="D14" s="85"/>
      <c r="E14" s="85"/>
      <c r="F14" s="85"/>
      <c r="G14" s="85"/>
      <c r="H14" s="85"/>
      <c r="I14" s="85"/>
      <c r="J14" s="85"/>
      <c r="K14" s="85"/>
      <c r="L14" s="85"/>
      <c r="M14" s="243"/>
    </row>
    <row r="15" spans="1:13">
      <c r="A15" s="241"/>
      <c r="B15" s="85"/>
      <c r="C15" s="85"/>
      <c r="D15" s="85"/>
      <c r="E15" s="85"/>
      <c r="F15" s="85"/>
      <c r="G15" s="85"/>
      <c r="H15" s="85"/>
      <c r="I15" s="85"/>
      <c r="J15" s="85"/>
      <c r="K15" s="85"/>
      <c r="L15" s="85"/>
      <c r="M15" s="243"/>
    </row>
    <row r="16" spans="1:13">
      <c r="A16" s="241"/>
      <c r="B16" s="85"/>
      <c r="C16" s="85"/>
      <c r="D16" s="85"/>
      <c r="E16" s="85"/>
      <c r="F16" s="85"/>
      <c r="G16" s="85"/>
      <c r="H16" s="85"/>
      <c r="I16" s="85"/>
      <c r="J16" s="85"/>
      <c r="K16" s="85"/>
      <c r="L16" s="85"/>
      <c r="M16" s="243"/>
    </row>
    <row r="17" spans="1:13">
      <c r="A17" s="241"/>
      <c r="B17" s="85"/>
      <c r="C17" s="85"/>
      <c r="D17" s="85"/>
      <c r="E17" s="85"/>
      <c r="F17" s="85"/>
      <c r="G17" s="85"/>
      <c r="H17" s="85"/>
      <c r="I17" s="85"/>
      <c r="J17" s="85"/>
      <c r="K17" s="85"/>
      <c r="L17" s="85"/>
      <c r="M17" s="243"/>
    </row>
    <row r="18" spans="1:13">
      <c r="A18" s="241"/>
      <c r="B18" s="85"/>
      <c r="C18" s="85"/>
      <c r="D18" s="85"/>
      <c r="E18" s="85"/>
      <c r="F18" s="85"/>
      <c r="G18" s="85"/>
      <c r="H18" s="85"/>
      <c r="I18" s="85"/>
      <c r="J18" s="85"/>
      <c r="K18" s="85"/>
      <c r="L18" s="85"/>
      <c r="M18" s="243"/>
    </row>
    <row r="19" spans="1:13">
      <c r="A19" s="241"/>
      <c r="B19" s="85"/>
      <c r="C19" s="85"/>
      <c r="D19" s="85"/>
      <c r="E19" s="85"/>
      <c r="F19" s="85"/>
      <c r="G19" s="85"/>
      <c r="H19" s="85"/>
      <c r="I19" s="85"/>
      <c r="J19" s="85"/>
      <c r="K19" s="85"/>
      <c r="L19" s="85"/>
      <c r="M19" s="243"/>
    </row>
    <row r="20" spans="1:13">
      <c r="A20" s="241"/>
      <c r="B20" s="85"/>
      <c r="C20" s="85"/>
      <c r="D20" s="85"/>
      <c r="E20" s="85"/>
      <c r="F20" s="85"/>
      <c r="G20" s="85"/>
      <c r="H20" s="85"/>
      <c r="I20" s="85"/>
      <c r="J20" s="85"/>
      <c r="K20" s="85"/>
      <c r="L20" s="85"/>
      <c r="M20" s="243"/>
    </row>
    <row r="21" spans="1:13">
      <c r="A21" s="241"/>
      <c r="B21" s="85"/>
      <c r="C21" s="85"/>
      <c r="D21" s="85"/>
      <c r="E21" s="85"/>
      <c r="F21" s="85"/>
      <c r="G21" s="85"/>
      <c r="H21" s="85"/>
      <c r="I21" s="85"/>
      <c r="J21" s="85"/>
      <c r="K21" s="85"/>
      <c r="L21" s="85"/>
      <c r="M21" s="243"/>
    </row>
    <row r="22" spans="1:13">
      <c r="A22" s="241"/>
      <c r="B22" s="85"/>
      <c r="C22" s="85"/>
      <c r="D22" s="85"/>
      <c r="E22" s="85"/>
      <c r="F22" s="85"/>
      <c r="G22" s="85"/>
      <c r="H22" s="85"/>
      <c r="I22" s="85"/>
      <c r="J22" s="85"/>
      <c r="K22" s="85"/>
      <c r="L22" s="85"/>
      <c r="M22" s="243"/>
    </row>
    <row r="23" spans="1:13">
      <c r="A23" s="241"/>
      <c r="B23" s="85"/>
      <c r="C23" s="85"/>
      <c r="D23" s="85"/>
      <c r="E23" s="85"/>
      <c r="F23" s="85"/>
      <c r="G23" s="85"/>
      <c r="H23" s="85"/>
      <c r="I23" s="85"/>
      <c r="J23" s="85"/>
      <c r="K23" s="85"/>
      <c r="L23" s="85"/>
      <c r="M23" s="243"/>
    </row>
    <row r="24" spans="1:13">
      <c r="A24" s="241"/>
      <c r="B24" s="85"/>
      <c r="C24" s="85"/>
      <c r="D24" s="85"/>
      <c r="E24" s="85"/>
      <c r="F24" s="85"/>
      <c r="G24" s="85"/>
      <c r="H24" s="85"/>
      <c r="I24" s="85"/>
      <c r="J24" s="85"/>
      <c r="K24" s="85"/>
      <c r="L24" s="85"/>
      <c r="M24" s="243"/>
    </row>
    <row r="25" spans="1:13">
      <c r="A25" s="241"/>
      <c r="B25" s="85"/>
      <c r="C25" s="85"/>
      <c r="D25" s="85"/>
      <c r="E25" s="85"/>
      <c r="F25" s="85"/>
      <c r="G25" s="85"/>
      <c r="H25" s="85"/>
      <c r="I25" s="85"/>
      <c r="J25" s="85"/>
      <c r="K25" s="85"/>
      <c r="L25" s="85"/>
      <c r="M25" s="243"/>
    </row>
    <row r="26" spans="1:13">
      <c r="A26" s="241"/>
      <c r="B26" s="85"/>
      <c r="C26" s="85"/>
      <c r="D26" s="85"/>
      <c r="E26" s="85"/>
      <c r="F26" s="85"/>
      <c r="G26" s="85"/>
      <c r="H26" s="85"/>
      <c r="I26" s="85"/>
      <c r="J26" s="85"/>
      <c r="K26" s="85"/>
      <c r="L26" s="85"/>
      <c r="M26" s="243"/>
    </row>
    <row r="27" spans="1:13">
      <c r="A27" s="241"/>
      <c r="B27" s="85"/>
      <c r="C27" s="85"/>
      <c r="D27" s="85"/>
      <c r="E27" s="85"/>
      <c r="F27" s="85"/>
      <c r="G27" s="85"/>
      <c r="H27" s="85"/>
      <c r="I27" s="85"/>
      <c r="J27" s="85"/>
      <c r="K27" s="85"/>
      <c r="L27" s="85"/>
      <c r="M27" s="243"/>
    </row>
    <row r="28" spans="1:13">
      <c r="A28" s="241"/>
      <c r="B28" s="85"/>
      <c r="C28" s="85"/>
      <c r="D28" s="85"/>
      <c r="E28" s="85"/>
      <c r="F28" s="85"/>
      <c r="G28" s="85"/>
      <c r="H28" s="85"/>
      <c r="I28" s="85"/>
      <c r="J28" s="85"/>
      <c r="K28" s="85"/>
      <c r="L28" s="85"/>
      <c r="M28" s="243"/>
    </row>
    <row r="29" spans="1:13">
      <c r="A29" s="241"/>
      <c r="B29" s="85"/>
      <c r="C29" s="85"/>
      <c r="D29" s="85"/>
      <c r="E29" s="85"/>
      <c r="F29" s="85"/>
      <c r="G29" s="85"/>
      <c r="H29" s="85"/>
      <c r="I29" s="85"/>
      <c r="J29" s="85"/>
      <c r="K29" s="85"/>
      <c r="L29" s="85"/>
      <c r="M29" s="243"/>
    </row>
    <row r="30" spans="1:13">
      <c r="A30" s="241"/>
      <c r="B30" s="85"/>
      <c r="C30" s="85"/>
      <c r="D30" s="85"/>
      <c r="E30" s="85"/>
      <c r="F30" s="85"/>
      <c r="G30" s="85"/>
      <c r="H30" s="85"/>
      <c r="I30" s="85"/>
      <c r="J30" s="85"/>
      <c r="K30" s="85"/>
      <c r="L30" s="85"/>
      <c r="M30" s="243"/>
    </row>
    <row r="31" spans="1:13">
      <c r="A31" s="241"/>
      <c r="B31" s="85"/>
      <c r="C31" s="85"/>
      <c r="D31" s="85"/>
      <c r="E31" s="85"/>
      <c r="F31" s="85"/>
      <c r="G31" s="85"/>
      <c r="H31" s="85"/>
      <c r="I31" s="85"/>
      <c r="J31" s="85"/>
      <c r="K31" s="85"/>
      <c r="L31" s="85"/>
      <c r="M31" s="243"/>
    </row>
    <row r="32" spans="1:13">
      <c r="A32" s="241"/>
      <c r="B32" s="85"/>
      <c r="C32" s="85"/>
      <c r="D32" s="85"/>
      <c r="E32" s="85"/>
      <c r="F32" s="85"/>
      <c r="G32" s="85"/>
      <c r="H32" s="85"/>
      <c r="I32" s="85"/>
      <c r="J32" s="85"/>
      <c r="K32" s="85"/>
      <c r="L32" s="85"/>
      <c r="M32" s="243"/>
    </row>
    <row r="33" spans="1:13">
      <c r="A33" s="241"/>
      <c r="B33" s="85"/>
      <c r="C33" s="85"/>
      <c r="D33" s="85"/>
      <c r="E33" s="85"/>
      <c r="F33" s="85"/>
      <c r="G33" s="85"/>
      <c r="H33" s="85"/>
      <c r="I33" s="85"/>
      <c r="J33" s="85"/>
      <c r="K33" s="85"/>
      <c r="L33" s="85"/>
      <c r="M33" s="243"/>
    </row>
    <row r="34" spans="1:13">
      <c r="A34" s="241"/>
      <c r="B34" s="85"/>
      <c r="C34" s="85"/>
      <c r="D34" s="85"/>
      <c r="E34" s="85"/>
      <c r="F34" s="85"/>
      <c r="G34" s="85"/>
      <c r="H34" s="85"/>
      <c r="I34" s="85"/>
      <c r="J34" s="85"/>
      <c r="K34" s="85"/>
      <c r="L34" s="85"/>
      <c r="M34" s="243"/>
    </row>
    <row r="35" spans="1:13">
      <c r="A35" s="241"/>
      <c r="B35" s="85"/>
      <c r="C35" s="85"/>
      <c r="D35" s="85"/>
      <c r="E35" s="85"/>
      <c r="F35" s="85"/>
      <c r="G35" s="85"/>
      <c r="H35" s="85"/>
      <c r="I35" s="85"/>
      <c r="J35" s="85"/>
      <c r="K35" s="85"/>
      <c r="L35" s="85"/>
      <c r="M35" s="243"/>
    </row>
    <row r="36" spans="1:13">
      <c r="A36" s="241"/>
      <c r="B36" s="85"/>
      <c r="C36" s="85"/>
      <c r="D36" s="85"/>
      <c r="E36" s="85"/>
      <c r="F36" s="85"/>
      <c r="G36" s="85"/>
      <c r="H36" s="85"/>
      <c r="I36" s="85"/>
      <c r="J36" s="85"/>
      <c r="K36" s="85"/>
      <c r="L36" s="85"/>
      <c r="M36" s="243"/>
    </row>
    <row r="37" spans="1:13">
      <c r="A37" s="241"/>
      <c r="B37" s="85"/>
      <c r="C37" s="85"/>
      <c r="D37" s="85"/>
      <c r="E37" s="85"/>
      <c r="F37" s="85"/>
      <c r="G37" s="85"/>
      <c r="H37" s="85"/>
      <c r="I37" s="85"/>
      <c r="J37" s="85"/>
      <c r="K37" s="85"/>
      <c r="L37" s="85"/>
      <c r="M37" s="243"/>
    </row>
    <row r="38" spans="1:13">
      <c r="A38" s="241"/>
      <c r="B38" s="85"/>
      <c r="C38" s="85"/>
      <c r="D38" s="85"/>
      <c r="E38" s="85"/>
      <c r="F38" s="85"/>
      <c r="G38" s="85"/>
      <c r="H38" s="85"/>
      <c r="I38" s="85"/>
      <c r="J38" s="85"/>
      <c r="K38" s="85"/>
      <c r="L38" s="85"/>
      <c r="M38" s="243"/>
    </row>
    <row r="39" spans="1:13">
      <c r="A39" s="241"/>
      <c r="B39" s="85"/>
      <c r="C39" s="85"/>
      <c r="D39" s="85"/>
      <c r="E39" s="85"/>
      <c r="F39" s="85"/>
      <c r="G39" s="85"/>
      <c r="H39" s="85"/>
      <c r="I39" s="85"/>
      <c r="J39" s="85"/>
      <c r="K39" s="85"/>
      <c r="L39" s="85"/>
      <c r="M39" s="243"/>
    </row>
    <row r="40" spans="1:13">
      <c r="A40" s="241"/>
      <c r="B40" s="85"/>
      <c r="C40" s="85"/>
      <c r="D40" s="85"/>
      <c r="E40" s="85"/>
      <c r="F40" s="85"/>
      <c r="G40" s="85"/>
      <c r="H40" s="85"/>
      <c r="I40" s="85"/>
      <c r="J40" s="85"/>
      <c r="K40" s="85"/>
      <c r="L40" s="85"/>
      <c r="M40" s="243"/>
    </row>
    <row r="41" spans="1:13">
      <c r="A41" s="241"/>
      <c r="B41" s="85"/>
      <c r="C41" s="85"/>
      <c r="D41" s="85"/>
      <c r="E41" s="85"/>
      <c r="F41" s="85"/>
      <c r="G41" s="85"/>
      <c r="H41" s="85"/>
      <c r="I41" s="85"/>
      <c r="J41" s="85"/>
      <c r="K41" s="85"/>
      <c r="L41" s="85"/>
      <c r="M41" s="243"/>
    </row>
    <row r="42" spans="1:13">
      <c r="A42" s="241"/>
      <c r="B42" s="85"/>
      <c r="C42" s="85"/>
      <c r="D42" s="85"/>
      <c r="E42" s="85"/>
      <c r="F42" s="85"/>
      <c r="G42" s="85"/>
      <c r="H42" s="85"/>
      <c r="I42" s="85"/>
      <c r="J42" s="85"/>
      <c r="K42" s="85"/>
      <c r="L42" s="85"/>
      <c r="M42" s="243"/>
    </row>
    <row r="43" spans="1:13">
      <c r="A43" s="241"/>
      <c r="B43" s="85"/>
      <c r="C43" s="85"/>
      <c r="D43" s="85"/>
      <c r="E43" s="85"/>
      <c r="F43" s="85"/>
      <c r="G43" s="85"/>
      <c r="H43" s="85"/>
      <c r="I43" s="85"/>
      <c r="J43" s="85"/>
      <c r="K43" s="85"/>
      <c r="L43" s="85"/>
      <c r="M43" s="243"/>
    </row>
    <row r="44" spans="1:13">
      <c r="A44" s="241"/>
      <c r="B44" s="85"/>
      <c r="C44" s="85"/>
      <c r="D44" s="85"/>
      <c r="E44" s="85"/>
      <c r="F44" s="85"/>
      <c r="G44" s="85"/>
      <c r="H44" s="85"/>
      <c r="I44" s="85"/>
      <c r="J44" s="85"/>
      <c r="K44" s="85"/>
      <c r="L44" s="85"/>
      <c r="M44" s="243"/>
    </row>
    <row r="45" spans="1:13">
      <c r="A45" s="241"/>
      <c r="B45" s="85"/>
      <c r="C45" s="85"/>
      <c r="D45" s="85"/>
      <c r="E45" s="85"/>
      <c r="F45" s="85"/>
      <c r="G45" s="85"/>
      <c r="H45" s="85"/>
      <c r="I45" s="85"/>
      <c r="J45" s="85"/>
      <c r="K45" s="85"/>
      <c r="L45" s="85"/>
      <c r="M45" s="243"/>
    </row>
    <row r="46" spans="1:13">
      <c r="A46" s="241"/>
      <c r="B46" s="85"/>
      <c r="C46" s="85"/>
      <c r="D46" s="85"/>
      <c r="E46" s="85"/>
      <c r="F46" s="85"/>
      <c r="G46" s="85"/>
      <c r="H46" s="85"/>
      <c r="I46" s="85"/>
      <c r="J46" s="85"/>
      <c r="K46" s="85"/>
      <c r="L46" s="85"/>
      <c r="M46" s="243"/>
    </row>
    <row r="47" spans="1:13">
      <c r="A47" s="241"/>
      <c r="B47" s="85"/>
      <c r="C47" s="85"/>
      <c r="D47" s="85"/>
      <c r="E47" s="85"/>
      <c r="F47" s="85"/>
      <c r="G47" s="85"/>
      <c r="H47" s="85"/>
      <c r="I47" s="85"/>
      <c r="J47" s="85"/>
      <c r="K47" s="85"/>
      <c r="L47" s="85"/>
      <c r="M47" s="243"/>
    </row>
    <row r="48" spans="1:13">
      <c r="A48" s="241"/>
      <c r="B48" s="85"/>
      <c r="C48" s="85"/>
      <c r="D48" s="85"/>
      <c r="E48" s="85"/>
      <c r="F48" s="85"/>
      <c r="G48" s="85"/>
      <c r="H48" s="85"/>
      <c r="I48" s="85"/>
      <c r="J48" s="85"/>
      <c r="K48" s="85"/>
      <c r="L48" s="85"/>
      <c r="M48" s="243"/>
    </row>
    <row r="49" spans="1:13">
      <c r="A49" s="241"/>
      <c r="B49" s="85"/>
      <c r="C49" s="85"/>
      <c r="D49" s="85"/>
      <c r="E49" s="85"/>
      <c r="F49" s="85"/>
      <c r="G49" s="85"/>
      <c r="H49" s="85"/>
      <c r="I49" s="85"/>
      <c r="J49" s="85"/>
      <c r="K49" s="85"/>
      <c r="L49" s="85"/>
      <c r="M49" s="243"/>
    </row>
    <row r="50" spans="1:13">
      <c r="A50" s="241"/>
      <c r="B50" s="85"/>
      <c r="C50" s="85"/>
      <c r="D50" s="85"/>
      <c r="E50" s="85"/>
      <c r="F50" s="85"/>
      <c r="G50" s="85"/>
      <c r="H50" s="85"/>
      <c r="I50" s="85"/>
      <c r="J50" s="85"/>
      <c r="K50" s="85"/>
      <c r="L50" s="85"/>
      <c r="M50" s="243"/>
    </row>
    <row r="51" spans="1:13">
      <c r="A51" s="241"/>
      <c r="B51" s="85"/>
      <c r="C51" s="85"/>
      <c r="D51" s="85"/>
      <c r="E51" s="85"/>
      <c r="F51" s="85"/>
      <c r="G51" s="85"/>
      <c r="H51" s="85"/>
      <c r="I51" s="85"/>
      <c r="J51" s="85"/>
      <c r="K51" s="85"/>
      <c r="L51" s="85"/>
      <c r="M51" s="243"/>
    </row>
    <row r="52" spans="1:13">
      <c r="A52" s="241"/>
      <c r="B52" s="85"/>
      <c r="C52" s="85"/>
      <c r="D52" s="85"/>
      <c r="E52" s="85"/>
      <c r="F52" s="85"/>
      <c r="G52" s="85"/>
      <c r="H52" s="85"/>
      <c r="I52" s="85"/>
      <c r="J52" s="85"/>
      <c r="K52" s="85"/>
      <c r="L52" s="85"/>
      <c r="M52" s="243"/>
    </row>
    <row r="53" spans="1:13">
      <c r="A53" s="241"/>
      <c r="B53" s="85"/>
      <c r="C53" s="85"/>
      <c r="D53" s="85"/>
      <c r="E53" s="85"/>
      <c r="F53" s="85"/>
      <c r="G53" s="85"/>
      <c r="H53" s="85"/>
      <c r="I53" s="85"/>
      <c r="J53" s="85"/>
      <c r="K53" s="85"/>
      <c r="L53" s="85"/>
      <c r="M53" s="243"/>
    </row>
    <row r="54" spans="1:13">
      <c r="A54" s="241"/>
      <c r="B54" s="85"/>
      <c r="C54" s="85"/>
      <c r="D54" s="85"/>
      <c r="E54" s="85"/>
      <c r="F54" s="85"/>
      <c r="G54" s="85"/>
      <c r="H54" s="85"/>
      <c r="I54" s="85"/>
      <c r="J54" s="85"/>
      <c r="K54" s="85"/>
      <c r="L54" s="85"/>
      <c r="M54" s="243"/>
    </row>
    <row r="55" spans="1:13">
      <c r="A55" s="241"/>
      <c r="B55" s="85"/>
      <c r="C55" s="85"/>
      <c r="D55" s="85"/>
      <c r="E55" s="85"/>
      <c r="F55" s="85"/>
      <c r="G55" s="85"/>
      <c r="H55" s="85"/>
      <c r="I55" s="85"/>
      <c r="J55" s="85"/>
      <c r="K55" s="85"/>
      <c r="L55" s="85"/>
      <c r="M55" s="243"/>
    </row>
    <row r="56" spans="1:13">
      <c r="A56" s="241"/>
      <c r="B56" s="85"/>
      <c r="C56" s="85"/>
      <c r="D56" s="85"/>
      <c r="E56" s="85"/>
      <c r="F56" s="85"/>
      <c r="G56" s="85"/>
      <c r="H56" s="85"/>
      <c r="I56" s="85"/>
      <c r="J56" s="85"/>
      <c r="K56" s="85"/>
      <c r="L56" s="85"/>
      <c r="M56" s="243"/>
    </row>
    <row r="57" spans="1:13">
      <c r="A57" s="241"/>
      <c r="B57" s="85"/>
      <c r="C57" s="85"/>
      <c r="D57" s="85"/>
      <c r="E57" s="85"/>
      <c r="F57" s="85"/>
      <c r="G57" s="85"/>
      <c r="H57" s="85"/>
      <c r="I57" s="85"/>
      <c r="J57" s="85"/>
      <c r="K57" s="85"/>
      <c r="L57" s="85"/>
      <c r="M57" s="243"/>
    </row>
    <row r="58" spans="1:13">
      <c r="A58" s="241"/>
      <c r="B58" s="85"/>
      <c r="C58" s="85"/>
      <c r="D58" s="85"/>
      <c r="E58" s="85"/>
      <c r="F58" s="85"/>
      <c r="G58" s="85"/>
      <c r="H58" s="85"/>
      <c r="I58" s="85"/>
      <c r="J58" s="85"/>
      <c r="K58" s="85"/>
      <c r="L58" s="85"/>
      <c r="M58" s="243"/>
    </row>
    <row r="59" spans="1:13">
      <c r="A59" s="241"/>
      <c r="B59" s="85"/>
      <c r="C59" s="85"/>
      <c r="D59" s="85"/>
      <c r="E59" s="85"/>
      <c r="F59" s="85"/>
      <c r="G59" s="85"/>
      <c r="H59" s="85"/>
      <c r="I59" s="85"/>
      <c r="J59" s="85"/>
      <c r="K59" s="85"/>
      <c r="L59" s="85"/>
      <c r="M59" s="243"/>
    </row>
    <row r="60" spans="1:13">
      <c r="A60" s="241"/>
      <c r="B60" s="85"/>
      <c r="C60" s="85"/>
      <c r="D60" s="85"/>
      <c r="E60" s="85"/>
      <c r="F60" s="85"/>
      <c r="G60" s="85"/>
      <c r="H60" s="85"/>
      <c r="I60" s="85"/>
      <c r="J60" s="85"/>
      <c r="K60" s="85"/>
      <c r="L60" s="85"/>
      <c r="M60" s="243"/>
    </row>
    <row r="61" spans="1:13">
      <c r="A61" s="241"/>
      <c r="B61" s="85"/>
      <c r="C61" s="85"/>
      <c r="D61" s="85"/>
      <c r="E61" s="85"/>
      <c r="F61" s="85"/>
      <c r="G61" s="85"/>
      <c r="H61" s="85"/>
      <c r="I61" s="85"/>
      <c r="J61" s="85"/>
      <c r="K61" s="85"/>
      <c r="L61" s="85"/>
      <c r="M61" s="243"/>
    </row>
    <row r="62" spans="1:13">
      <c r="A62" s="241"/>
      <c r="B62" s="85"/>
      <c r="C62" s="85"/>
      <c r="D62" s="85"/>
      <c r="E62" s="85"/>
      <c r="F62" s="85"/>
      <c r="G62" s="85"/>
      <c r="H62" s="85"/>
      <c r="I62" s="85"/>
      <c r="J62" s="85"/>
      <c r="K62" s="85"/>
      <c r="L62" s="85"/>
      <c r="M62" s="243"/>
    </row>
    <row r="63" spans="1:13">
      <c r="A63" s="241"/>
      <c r="B63" s="85"/>
      <c r="C63" s="85"/>
      <c r="D63" s="85"/>
      <c r="E63" s="85"/>
      <c r="F63" s="85"/>
      <c r="G63" s="85"/>
      <c r="H63" s="85"/>
      <c r="I63" s="85"/>
      <c r="J63" s="85"/>
      <c r="K63" s="85"/>
      <c r="L63" s="85"/>
      <c r="M63" s="243"/>
    </row>
    <row r="64" spans="1:13">
      <c r="A64" s="241"/>
      <c r="B64" s="85"/>
      <c r="C64" s="85"/>
      <c r="D64" s="85"/>
      <c r="E64" s="85"/>
      <c r="F64" s="85"/>
      <c r="G64" s="85"/>
      <c r="H64" s="85"/>
      <c r="I64" s="85"/>
      <c r="J64" s="85"/>
      <c r="K64" s="85"/>
      <c r="L64" s="85"/>
      <c r="M64" s="243"/>
    </row>
    <row r="65" spans="1:13">
      <c r="A65" s="241"/>
      <c r="B65" s="85"/>
      <c r="C65" s="85"/>
      <c r="D65" s="85"/>
      <c r="E65" s="85"/>
      <c r="F65" s="85"/>
      <c r="G65" s="85"/>
      <c r="H65" s="85"/>
      <c r="I65" s="85"/>
      <c r="J65" s="85"/>
      <c r="K65" s="85"/>
      <c r="L65" s="85"/>
      <c r="M65" s="243"/>
    </row>
    <row r="66" spans="1:13">
      <c r="A66" s="241"/>
      <c r="B66" s="85"/>
      <c r="C66" s="85"/>
      <c r="D66" s="85"/>
      <c r="E66" s="85"/>
      <c r="F66" s="85"/>
      <c r="G66" s="85"/>
      <c r="H66" s="85"/>
      <c r="I66" s="85"/>
      <c r="J66" s="85"/>
      <c r="K66" s="85"/>
      <c r="L66" s="85"/>
      <c r="M66" s="243"/>
    </row>
    <row r="67" spans="1:13">
      <c r="A67" s="241"/>
      <c r="B67" s="85"/>
      <c r="C67" s="85"/>
      <c r="D67" s="85"/>
      <c r="E67" s="85"/>
      <c r="F67" s="85"/>
      <c r="G67" s="85"/>
      <c r="H67" s="85"/>
      <c r="I67" s="85"/>
      <c r="J67" s="85"/>
      <c r="K67" s="85"/>
      <c r="L67" s="85"/>
      <c r="M67" s="243"/>
    </row>
    <row r="68" spans="1:13">
      <c r="A68" s="241"/>
      <c r="B68" s="85"/>
      <c r="C68" s="85"/>
      <c r="D68" s="85"/>
      <c r="E68" s="85"/>
      <c r="F68" s="85"/>
      <c r="G68" s="85"/>
      <c r="H68" s="85"/>
      <c r="I68" s="85"/>
      <c r="J68" s="85"/>
      <c r="K68" s="85"/>
      <c r="L68" s="85"/>
      <c r="M68" s="243"/>
    </row>
    <row r="69" spans="1:13">
      <c r="A69" s="241"/>
      <c r="B69" s="85"/>
      <c r="C69" s="85"/>
      <c r="D69" s="85"/>
      <c r="E69" s="85"/>
      <c r="F69" s="85"/>
      <c r="G69" s="85"/>
      <c r="H69" s="85"/>
      <c r="I69" s="85"/>
      <c r="J69" s="85"/>
      <c r="K69" s="85"/>
      <c r="L69" s="85"/>
      <c r="M69" s="243"/>
    </row>
    <row r="70" spans="1:13">
      <c r="A70" s="244"/>
      <c r="B70" s="245"/>
      <c r="C70" s="245"/>
      <c r="D70" s="245"/>
      <c r="E70" s="245"/>
      <c r="F70" s="245"/>
      <c r="G70" s="245"/>
      <c r="H70" s="245"/>
      <c r="I70" s="245"/>
      <c r="J70" s="245"/>
      <c r="K70" s="245"/>
      <c r="L70" s="245"/>
      <c r="M70" s="246"/>
    </row>
  </sheetData>
  <mergeCells count="2">
    <mergeCell ref="B4:C4"/>
    <mergeCell ref="D4:L4"/>
  </mergeCells>
  <phoneticPr fontId="4"/>
  <printOptions horizontalCentered="1"/>
  <pageMargins left="0.70866141732283472" right="0.70866141732283472" top="0.74803149606299213" bottom="0.74803149606299213" header="0.31496062992125984" footer="0.31496062992125984"/>
  <pageSetup paperSize="9" scale="96"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sheetPr>
  <dimension ref="A1:AL41"/>
  <sheetViews>
    <sheetView zoomScaleNormal="100" workbookViewId="0">
      <pane xSplit="2" ySplit="3" topLeftCell="Q4" activePane="bottomRight" state="frozen"/>
      <selection activeCell="M1" sqref="M1"/>
      <selection pane="topRight" activeCell="M1" sqref="M1"/>
      <selection pane="bottomLeft" activeCell="M1" sqref="M1"/>
      <selection pane="bottomRight" activeCell="Z33" sqref="Z33"/>
    </sheetView>
  </sheetViews>
  <sheetFormatPr defaultColWidth="10.33203125" defaultRowHeight="11.25"/>
  <cols>
    <col min="1" max="1" width="4.6640625" style="16" bestFit="1" customWidth="1"/>
    <col min="2" max="2" width="31.6640625" style="16" bestFit="1" customWidth="1"/>
    <col min="3" max="16384" width="10.33203125" style="16"/>
  </cols>
  <sheetData>
    <row r="1" spans="1:38" ht="21" customHeight="1">
      <c r="A1" s="104" t="s">
        <v>107</v>
      </c>
      <c r="J1" s="104" t="s">
        <v>32</v>
      </c>
    </row>
    <row r="2" spans="1:38">
      <c r="A2" s="299" t="s">
        <v>108</v>
      </c>
      <c r="B2" s="300"/>
      <c r="C2" s="35">
        <v>1</v>
      </c>
      <c r="D2" s="36">
        <v>2</v>
      </c>
      <c r="E2" s="36">
        <v>3</v>
      </c>
      <c r="F2" s="36">
        <v>6</v>
      </c>
      <c r="G2" s="36">
        <v>11</v>
      </c>
      <c r="H2" s="36">
        <v>15</v>
      </c>
      <c r="I2" s="36">
        <v>16</v>
      </c>
      <c r="J2" s="36">
        <v>20</v>
      </c>
      <c r="K2" s="36">
        <v>21</v>
      </c>
      <c r="L2" s="36">
        <v>25</v>
      </c>
      <c r="M2" s="36">
        <v>26</v>
      </c>
      <c r="N2" s="36">
        <v>27</v>
      </c>
      <c r="O2" s="36">
        <v>28</v>
      </c>
      <c r="P2" s="36">
        <v>29</v>
      </c>
      <c r="Q2" s="36">
        <v>32</v>
      </c>
      <c r="R2" s="36">
        <v>33</v>
      </c>
      <c r="S2" s="36">
        <v>34</v>
      </c>
      <c r="T2" s="36">
        <v>35</v>
      </c>
      <c r="U2" s="36">
        <v>39</v>
      </c>
      <c r="V2" s="36">
        <v>41</v>
      </c>
      <c r="W2" s="36">
        <v>46</v>
      </c>
      <c r="X2" s="36">
        <v>47</v>
      </c>
      <c r="Y2" s="36">
        <v>48</v>
      </c>
      <c r="Z2" s="36">
        <v>51</v>
      </c>
      <c r="AA2" s="36">
        <v>53</v>
      </c>
      <c r="AB2" s="36">
        <v>55</v>
      </c>
      <c r="AC2" s="36">
        <v>57</v>
      </c>
      <c r="AD2" s="36">
        <v>59</v>
      </c>
      <c r="AE2" s="36">
        <v>61</v>
      </c>
      <c r="AF2" s="36">
        <v>63</v>
      </c>
      <c r="AG2" s="36">
        <v>64</v>
      </c>
      <c r="AH2" s="36">
        <v>65</v>
      </c>
      <c r="AI2" s="36">
        <v>66</v>
      </c>
      <c r="AJ2" s="36">
        <v>67</v>
      </c>
      <c r="AK2" s="36">
        <v>68</v>
      </c>
      <c r="AL2" s="37">
        <v>69</v>
      </c>
    </row>
    <row r="3" spans="1:38" ht="33.75">
      <c r="A3" s="301"/>
      <c r="B3" s="302"/>
      <c r="C3" s="21" t="s">
        <v>0</v>
      </c>
      <c r="D3" s="22" t="s">
        <v>1</v>
      </c>
      <c r="E3" s="22" t="s">
        <v>2</v>
      </c>
      <c r="F3" s="22" t="s">
        <v>3</v>
      </c>
      <c r="G3" s="22" t="s">
        <v>4</v>
      </c>
      <c r="H3" s="22" t="s">
        <v>5</v>
      </c>
      <c r="I3" s="22" t="s">
        <v>6</v>
      </c>
      <c r="J3" s="22" t="s">
        <v>7</v>
      </c>
      <c r="K3" s="22" t="s">
        <v>66</v>
      </c>
      <c r="L3" s="22" t="s">
        <v>67</v>
      </c>
      <c r="M3" s="22" t="s">
        <v>10</v>
      </c>
      <c r="N3" s="22" t="s">
        <v>11</v>
      </c>
      <c r="O3" s="22" t="s">
        <v>12</v>
      </c>
      <c r="P3" s="22" t="s">
        <v>13</v>
      </c>
      <c r="Q3" s="22" t="s">
        <v>16</v>
      </c>
      <c r="R3" s="22" t="s">
        <v>14</v>
      </c>
      <c r="S3" s="22" t="s">
        <v>68</v>
      </c>
      <c r="T3" s="22" t="s">
        <v>17</v>
      </c>
      <c r="U3" s="22" t="s">
        <v>18</v>
      </c>
      <c r="V3" s="22" t="s">
        <v>19</v>
      </c>
      <c r="W3" s="22" t="s">
        <v>69</v>
      </c>
      <c r="X3" s="22" t="s">
        <v>55</v>
      </c>
      <c r="Y3" s="22" t="s">
        <v>56</v>
      </c>
      <c r="Z3" s="22" t="s">
        <v>21</v>
      </c>
      <c r="AA3" s="22" t="s">
        <v>22</v>
      </c>
      <c r="AB3" s="22" t="s">
        <v>23</v>
      </c>
      <c r="AC3" s="22" t="s">
        <v>65</v>
      </c>
      <c r="AD3" s="22" t="s">
        <v>24</v>
      </c>
      <c r="AE3" s="22" t="s">
        <v>25</v>
      </c>
      <c r="AF3" s="22" t="s">
        <v>26</v>
      </c>
      <c r="AG3" s="22" t="s">
        <v>60</v>
      </c>
      <c r="AH3" s="22" t="s">
        <v>61</v>
      </c>
      <c r="AI3" s="22" t="s">
        <v>70</v>
      </c>
      <c r="AJ3" s="22" t="s">
        <v>71</v>
      </c>
      <c r="AK3" s="22" t="s">
        <v>29</v>
      </c>
      <c r="AL3" s="23" t="s">
        <v>30</v>
      </c>
    </row>
    <row r="4" spans="1:38">
      <c r="A4" s="59">
        <v>1</v>
      </c>
      <c r="B4" s="18" t="s">
        <v>0</v>
      </c>
      <c r="C4" s="126">
        <f>逆行列係数!C4/逆行列係数!$C$4</f>
        <v>1</v>
      </c>
      <c r="D4" s="127">
        <f>逆行列係数!D4/逆行列係数!$C$4</f>
        <v>3.1968399307145067E-3</v>
      </c>
      <c r="E4" s="127">
        <f>逆行列係数!E4/逆行列係数!$C$4</f>
        <v>3.7048438913958267E-3</v>
      </c>
      <c r="F4" s="127">
        <f>逆行列係数!F4/逆行列係数!$C$4</f>
        <v>5.8466626388724173E-5</v>
      </c>
      <c r="G4" s="127">
        <f>逆行列係数!G4/逆行列係数!$C$4</f>
        <v>0.14251628004340183</v>
      </c>
      <c r="H4" s="127">
        <f>逆行列係数!H4/逆行列係数!$C$4</f>
        <v>1.0183235273713434E-2</v>
      </c>
      <c r="I4" s="127">
        <f>逆行列係数!I4/逆行列係数!$C$4</f>
        <v>4.4767555073294354E-4</v>
      </c>
      <c r="J4" s="127">
        <f>逆行列係数!J4/逆行列係数!$C$4</f>
        <v>2.939274559386038E-4</v>
      </c>
      <c r="K4" s="127">
        <f>逆行列係数!K4/逆行列係数!$C$4</f>
        <v>1.6314381157406598E-5</v>
      </c>
      <c r="L4" s="127">
        <f>逆行列係数!L4/逆行列係数!$C$4</f>
        <v>1.2103793480539227E-4</v>
      </c>
      <c r="M4" s="127">
        <f>逆行列係数!M4/逆行列係数!$C$4</f>
        <v>5.69278297859735E-5</v>
      </c>
      <c r="N4" s="127">
        <f>逆行列係数!N4/逆行列係数!$C$4</f>
        <v>5.6235647438733471E-5</v>
      </c>
      <c r="O4" s="127">
        <f>逆行列係数!O4/逆行列係数!$C$4</f>
        <v>4.8068958028022461E-5</v>
      </c>
      <c r="P4" s="127">
        <f>逆行列係数!P4/逆行列係数!$C$4</f>
        <v>1.4640097414259432E-4</v>
      </c>
      <c r="Q4" s="127">
        <f>逆行列係数!Q4/逆行列係数!$C$4</f>
        <v>1.349125777808462E-4</v>
      </c>
      <c r="R4" s="127">
        <f>逆行列係数!R4/逆行列係数!$C$4</f>
        <v>1.2537608389097524E-4</v>
      </c>
      <c r="S4" s="127">
        <f>逆行列係数!S4/逆行列係数!$C$4</f>
        <v>1.3584524808866186E-4</v>
      </c>
      <c r="T4" s="127">
        <f>逆行列係数!T4/逆行列係数!$C$4</f>
        <v>1.3129991590428135E-4</v>
      </c>
      <c r="U4" s="127">
        <f>逆行列係数!U4/逆行列係数!$C$4</f>
        <v>9.097107354890329E-3</v>
      </c>
      <c r="V4" s="127">
        <f>逆行列係数!V4/逆行列係数!$C$4</f>
        <v>1.0052085177670877E-3</v>
      </c>
      <c r="W4" s="127">
        <f>逆行列係数!W4/逆行列係数!$C$4</f>
        <v>7.3013974846832287E-5</v>
      </c>
      <c r="X4" s="127">
        <f>逆行列係数!X4/逆行列係数!$C$4</f>
        <v>1.7123673345796923E-4</v>
      </c>
      <c r="Y4" s="127">
        <f>逆行列係数!Y4/逆行列係数!$C$4</f>
        <v>5.2572736612786674E-5</v>
      </c>
      <c r="Z4" s="127">
        <f>逆行列係数!Z4/逆行列係数!$C$4</f>
        <v>1.8322349214072974E-4</v>
      </c>
      <c r="AA4" s="127">
        <f>逆行列係数!AA4/逆行列係数!$C$4</f>
        <v>6.8798030783447203E-5</v>
      </c>
      <c r="AB4" s="127">
        <f>逆行列係数!AB4/逆行列係数!$C$4</f>
        <v>6.0303720992010108E-5</v>
      </c>
      <c r="AC4" s="127">
        <f>逆行列係数!AC4/逆行列係数!$C$4</f>
        <v>7.0630001937103086E-5</v>
      </c>
      <c r="AD4" s="127">
        <f>逆行列係数!AD4/逆行列係数!$C$4</f>
        <v>1.2034797756910972E-4</v>
      </c>
      <c r="AE4" s="127">
        <f>逆行列係数!AE4/逆行列係数!$C$4</f>
        <v>9.5256716399593278E-5</v>
      </c>
      <c r="AF4" s="127">
        <f>逆行列係数!AF4/逆行列係数!$C$4</f>
        <v>6.9282580109485549E-4</v>
      </c>
      <c r="AG4" s="127">
        <f>逆行列係数!AG4/逆行列係数!$C$4</f>
        <v>1.7985467914562057E-3</v>
      </c>
      <c r="AH4" s="127">
        <f>逆行列係数!AH4/逆行列係数!$C$4</f>
        <v>1.4647997263689898E-3</v>
      </c>
      <c r="AI4" s="127">
        <f>逆行列係数!AI4/逆行列係数!$C$4</f>
        <v>8.0677288186120868E-5</v>
      </c>
      <c r="AJ4" s="127">
        <f>逆行列係数!AJ4/逆行列係数!$C$4</f>
        <v>8.180106902492339E-3</v>
      </c>
      <c r="AK4" s="127">
        <f>逆行列係数!AK4/逆行列係数!$C$4</f>
        <v>4.4390703084298616E-4</v>
      </c>
      <c r="AL4" s="128">
        <f>逆行列係数!AL4/逆行列係数!$C$4</f>
        <v>1.2805179195453495E-4</v>
      </c>
    </row>
    <row r="5" spans="1:38">
      <c r="A5" s="66">
        <v>2</v>
      </c>
      <c r="B5" s="26" t="s">
        <v>1</v>
      </c>
      <c r="C5" s="129">
        <f>逆行列係数!C5/逆行列係数!$D$5</f>
        <v>6.8685284868368621E-4</v>
      </c>
      <c r="D5" s="130">
        <f>逆行列係数!D5/逆行列係数!$D$5</f>
        <v>1</v>
      </c>
      <c r="E5" s="130">
        <f>逆行列係数!E5/逆行列係数!$D$5</f>
        <v>3.5605498809218177E-4</v>
      </c>
      <c r="F5" s="130">
        <f>逆行列係数!F5/逆行列係数!$D$5</f>
        <v>1.1432490949227122E-4</v>
      </c>
      <c r="G5" s="130">
        <f>逆行列係数!G5/逆行列係数!$D$5</f>
        <v>5.3775511148564429E-4</v>
      </c>
      <c r="H5" s="130">
        <f>逆行列係数!H5/逆行列係数!$D$5</f>
        <v>1.708862828653109E-4</v>
      </c>
      <c r="I5" s="130">
        <f>逆行列係数!I5/逆行列係数!$D$5</f>
        <v>0.11576833608588016</v>
      </c>
      <c r="J5" s="130">
        <f>逆行列係数!J5/逆行列係数!$D$5</f>
        <v>9.9707446517945081E-5</v>
      </c>
      <c r="K5" s="130">
        <f>逆行列係数!K5/逆行列係数!$D$5</f>
        <v>6.7519218895570984E-6</v>
      </c>
      <c r="L5" s="130">
        <f>逆行列係数!L5/逆行列係数!$D$5</f>
        <v>4.9630734159439066E-4</v>
      </c>
      <c r="M5" s="130">
        <f>逆行列係数!M5/逆行列係数!$D$5</f>
        <v>2.4820710472044531E-5</v>
      </c>
      <c r="N5" s="130">
        <f>逆行列係数!N5/逆行列係数!$D$5</f>
        <v>3.0000935223950139E-5</v>
      </c>
      <c r="O5" s="130">
        <f>逆行列係数!O5/逆行列係数!$D$5</f>
        <v>8.3408843075184546E-5</v>
      </c>
      <c r="P5" s="130">
        <f>逆行列係数!P5/逆行列係数!$D$5</f>
        <v>1.7571060357861009E-4</v>
      </c>
      <c r="Q5" s="130">
        <f>逆行列係数!Q5/逆行列係数!$D$5</f>
        <v>1.1964681795927959E-4</v>
      </c>
      <c r="R5" s="130">
        <f>逆行列係数!R5/逆行列係数!$D$5</f>
        <v>1.2485606236991865E-4</v>
      </c>
      <c r="S5" s="130">
        <f>逆行列係数!S5/逆行列係数!$D$5</f>
        <v>1.4612359662098719E-4</v>
      </c>
      <c r="T5" s="130">
        <f>逆行列係数!T5/逆行列係数!$D$5</f>
        <v>7.7183311325695078E-5</v>
      </c>
      <c r="U5" s="130">
        <f>逆行列係数!U5/逆行列係数!$D$5</f>
        <v>5.7254182415166085E-4</v>
      </c>
      <c r="V5" s="130">
        <f>逆行列係数!V5/逆行列係数!$D$5</f>
        <v>8.0375206241269515E-4</v>
      </c>
      <c r="W5" s="130">
        <f>逆行列係数!W5/逆行列係数!$D$5</f>
        <v>9.6975771030152687E-5</v>
      </c>
      <c r="X5" s="130">
        <f>逆行列係数!X5/逆行列係数!$D$5</f>
        <v>1.3638390922378029E-4</v>
      </c>
      <c r="Y5" s="130">
        <f>逆行列係数!Y5/逆行列係数!$D$5</f>
        <v>1.2032678897230529E-4</v>
      </c>
      <c r="Z5" s="130">
        <f>逆行列係数!Z5/逆行列係数!$D$5</f>
        <v>2.051419551058406E-4</v>
      </c>
      <c r="AA5" s="130">
        <f>逆行列係数!AA5/逆行列係数!$D$5</f>
        <v>1.559674731339737E-4</v>
      </c>
      <c r="AB5" s="130">
        <f>逆行列係数!AB5/逆行列係数!$D$5</f>
        <v>6.2248450874771591E-5</v>
      </c>
      <c r="AC5" s="130">
        <f>逆行列係数!AC5/逆行列係数!$D$5</f>
        <v>1.1884879567626082E-4</v>
      </c>
      <c r="AD5" s="130">
        <f>逆行列係数!AD5/逆行列係数!$D$5</f>
        <v>3.799837605053286E-4</v>
      </c>
      <c r="AE5" s="130">
        <f>逆行列係数!AE5/逆行列係数!$D$5</f>
        <v>9.7465251697679398E-5</v>
      </c>
      <c r="AF5" s="130">
        <f>逆行列係数!AF5/逆行列係数!$D$5</f>
        <v>1.4981120863457253E-4</v>
      </c>
      <c r="AG5" s="130">
        <f>逆行列係数!AG5/逆行列係数!$D$5</f>
        <v>2.2022417508099943E-4</v>
      </c>
      <c r="AH5" s="130">
        <f>逆行列係数!AH5/逆行列係数!$D$5</f>
        <v>4.0911772841225864E-4</v>
      </c>
      <c r="AI5" s="130">
        <f>逆行列係数!AI5/逆行列係数!$D$5</f>
        <v>1.3268207688794402E-4</v>
      </c>
      <c r="AJ5" s="130">
        <f>逆行列係数!AJ5/逆行列係数!$D$5</f>
        <v>6.6868267663238129E-4</v>
      </c>
      <c r="AK5" s="130">
        <f>逆行列係数!AK5/逆行列係数!$D$5</f>
        <v>8.5372885527826865E-3</v>
      </c>
      <c r="AL5" s="131">
        <f>逆行列係数!AL5/逆行列係数!$D$5</f>
        <v>1.0304448828734017E-4</v>
      </c>
    </row>
    <row r="6" spans="1:38">
      <c r="A6" s="66">
        <v>3</v>
      </c>
      <c r="B6" s="26" t="s">
        <v>2</v>
      </c>
      <c r="C6" s="129">
        <f>逆行列係数!C6/逆行列係数!$E$6</f>
        <v>2.0381274373209495E-4</v>
      </c>
      <c r="D6" s="130">
        <f>逆行列係数!D6/逆行列係数!$E$6</f>
        <v>3.30143911972223E-5</v>
      </c>
      <c r="E6" s="130">
        <f>逆行列係数!E6/逆行列係数!$E$6</f>
        <v>1</v>
      </c>
      <c r="F6" s="130">
        <f>逆行列係数!F6/逆行列係数!$E$6</f>
        <v>4.8969818697412932E-7</v>
      </c>
      <c r="G6" s="130">
        <f>逆行列係数!G6/逆行列係数!$E$6</f>
        <v>9.0060955858333597E-3</v>
      </c>
      <c r="H6" s="130">
        <f>逆行列係数!H6/逆行列係数!$E$6</f>
        <v>2.6858404910821628E-6</v>
      </c>
      <c r="I6" s="130">
        <f>逆行列係数!I6/逆行列係数!$E$6</f>
        <v>5.1973525969974914E-6</v>
      </c>
      <c r="J6" s="130">
        <f>逆行列係数!J6/逆行列係数!$E$6</f>
        <v>3.9864410702034918E-6</v>
      </c>
      <c r="K6" s="130">
        <f>逆行列係数!K6/逆行列係数!$E$6</f>
        <v>7.4234846466255678E-8</v>
      </c>
      <c r="L6" s="130">
        <f>逆行列係数!L6/逆行列係数!$E$6</f>
        <v>1.4151545566656829E-6</v>
      </c>
      <c r="M6" s="130">
        <f>逆行列係数!M6/逆行列係数!$E$6</f>
        <v>1.9442228518070508E-7</v>
      </c>
      <c r="N6" s="130">
        <f>逆行列係数!N6/逆行列係数!$E$6</f>
        <v>1.6102442613906689E-7</v>
      </c>
      <c r="O6" s="130">
        <f>逆行列係数!O6/逆行列係数!$E$6</f>
        <v>2.0283591749531447E-7</v>
      </c>
      <c r="P6" s="130">
        <f>逆行列係数!P6/逆行列係数!$E$6</f>
        <v>5.1029052456345473E-7</v>
      </c>
      <c r="Q6" s="130">
        <f>逆行列係数!Q6/逆行列係数!$E$6</f>
        <v>5.5009654039539422E-7</v>
      </c>
      <c r="R6" s="130">
        <f>逆行列係数!R6/逆行列係数!$E$6</f>
        <v>4.0677944990829678E-7</v>
      </c>
      <c r="S6" s="130">
        <f>逆行列係数!S6/逆行列係数!$E$6</f>
        <v>5.1092202259277949E-7</v>
      </c>
      <c r="T6" s="130">
        <f>逆行列係数!T6/逆行列係数!$E$6</f>
        <v>4.4284146041731065E-7</v>
      </c>
      <c r="U6" s="130">
        <f>逆行列係数!U6/逆行列係数!$E$6</f>
        <v>2.0360617528035504E-5</v>
      </c>
      <c r="V6" s="130">
        <f>逆行列係数!V6/逆行列係数!$E$6</f>
        <v>6.5819822784327851E-7</v>
      </c>
      <c r="W6" s="130">
        <f>逆行列係数!W6/逆行列係数!$E$6</f>
        <v>2.4741584455189087E-7</v>
      </c>
      <c r="X6" s="130">
        <f>逆行列係数!X6/逆行列係数!$E$6</f>
        <v>6.0676175499240701E-7</v>
      </c>
      <c r="Y6" s="130">
        <f>逆行列係数!Y6/逆行列係数!$E$6</f>
        <v>2.4943770512907943E-7</v>
      </c>
      <c r="Z6" s="130">
        <f>逆行列係数!Z6/逆行列係数!$E$6</f>
        <v>9.1595820161866015E-7</v>
      </c>
      <c r="AA6" s="130">
        <f>逆行列係数!AA6/逆行列係数!$E$6</f>
        <v>4.5578704052164444E-7</v>
      </c>
      <c r="AB6" s="130">
        <f>逆行列係数!AB6/逆行列係数!$E$6</f>
        <v>3.3450316347901912E-7</v>
      </c>
      <c r="AC6" s="130">
        <f>逆行列係数!AC6/逆行列係数!$E$6</f>
        <v>1.3588562026692805E-6</v>
      </c>
      <c r="AD6" s="130">
        <f>逆行列係数!AD6/逆行列係数!$E$6</f>
        <v>3.8867590663717341E-6</v>
      </c>
      <c r="AE6" s="130">
        <f>逆行列係数!AE6/逆行列係数!$E$6</f>
        <v>2.1515816954856837E-6</v>
      </c>
      <c r="AF6" s="130">
        <f>逆行列係数!AF6/逆行列係数!$E$6</f>
        <v>2.2363625620316945E-6</v>
      </c>
      <c r="AG6" s="130">
        <f>逆行列係数!AG6/逆行列係数!$E$6</f>
        <v>1.2845580540200366E-4</v>
      </c>
      <c r="AH6" s="130">
        <f>逆行列係数!AH6/逆行列係数!$E$6</f>
        <v>4.1101340801383059E-6</v>
      </c>
      <c r="AI6" s="130">
        <f>逆行列係数!AI6/逆行列係数!$E$6</f>
        <v>9.178498922938359E-7</v>
      </c>
      <c r="AJ6" s="130">
        <f>逆行列係数!AJ6/逆行列係数!$E$6</f>
        <v>6.8643472232631441E-4</v>
      </c>
      <c r="AK6" s="130">
        <f>逆行列係数!AK6/逆行列係数!$E$6</f>
        <v>1.4320926748068327E-6</v>
      </c>
      <c r="AL6" s="131">
        <f>逆行列係数!AL6/逆行列係数!$E$6</f>
        <v>4.6663841699151348E-6</v>
      </c>
    </row>
    <row r="7" spans="1:38">
      <c r="A7" s="66">
        <v>6</v>
      </c>
      <c r="B7" s="26" t="s">
        <v>3</v>
      </c>
      <c r="C7" s="129">
        <f>逆行列係数!C7/逆行列係数!$F$7</f>
        <v>5.2585574913631999E-5</v>
      </c>
      <c r="D7" s="130">
        <f>逆行列係数!D7/逆行列係数!$F$7</f>
        <v>5.0504961742704013E-5</v>
      </c>
      <c r="E7" s="130">
        <f>逆行列係数!E7/逆行列係数!$F$7</f>
        <v>9.6194296518238329E-5</v>
      </c>
      <c r="F7" s="130">
        <f>逆行列係数!F7/逆行列係数!$F$7</f>
        <v>1</v>
      </c>
      <c r="G7" s="130">
        <f>逆行列係数!G7/逆行列係数!$F$7</f>
        <v>2.9676466556433128E-5</v>
      </c>
      <c r="H7" s="130">
        <f>逆行列係数!H7/逆行列係数!$F$7</f>
        <v>4.5518856551403529E-5</v>
      </c>
      <c r="I7" s="130">
        <f>逆行列係数!I7/逆行列係数!$F$7</f>
        <v>7.7013248873371431E-5</v>
      </c>
      <c r="J7" s="130">
        <f>逆行列係数!J7/逆行列係数!$F$7</f>
        <v>3.7025000630567416E-4</v>
      </c>
      <c r="K7" s="130">
        <f>逆行列係数!K7/逆行列係数!$F$7</f>
        <v>2.1941034246880102E-3</v>
      </c>
      <c r="L7" s="130">
        <f>逆行列係数!L7/逆行列係数!$F$7</f>
        <v>4.6107785253255638E-4</v>
      </c>
      <c r="M7" s="130">
        <f>逆行列係数!M7/逆行列係数!$F$7</f>
        <v>7.1392453052914319E-4</v>
      </c>
      <c r="N7" s="130">
        <f>逆行列係数!N7/逆行列係数!$F$7</f>
        <v>1.938098007077615E-3</v>
      </c>
      <c r="O7" s="130">
        <f>逆行列係数!O7/逆行列係数!$F$7</f>
        <v>1.9429574691772343E-4</v>
      </c>
      <c r="P7" s="130">
        <f>逆行列係数!P7/逆行列係数!$F$7</f>
        <v>6.2104693628081472E-5</v>
      </c>
      <c r="Q7" s="130">
        <f>逆行列係数!Q7/逆行列係数!$F$7</f>
        <v>8.1090199842887841E-5</v>
      </c>
      <c r="R7" s="130">
        <f>逆行列係数!R7/逆行列係数!$F$7</f>
        <v>6.1676220410448855E-5</v>
      </c>
      <c r="S7" s="130">
        <f>逆行列係数!S7/逆行列係数!$F$7</f>
        <v>5.3406778808478777E-5</v>
      </c>
      <c r="T7" s="130">
        <f>逆行列係数!T7/逆行列係数!$F$7</f>
        <v>8.3204406586106469E-5</v>
      </c>
      <c r="U7" s="130">
        <f>逆行列係数!U7/逆行列係数!$F$7</f>
        <v>6.6062248646634808E-5</v>
      </c>
      <c r="V7" s="130">
        <f>逆行列係数!V7/逆行列係数!$F$7</f>
        <v>8.6679431792371174E-5</v>
      </c>
      <c r="W7" s="130">
        <f>逆行列係数!W7/逆行列係数!$F$7</f>
        <v>1.4913321745466837E-3</v>
      </c>
      <c r="X7" s="130">
        <f>逆行列係数!X7/逆行列係数!$F$7</f>
        <v>9.050133367795249E-5</v>
      </c>
      <c r="Y7" s="130">
        <f>逆行列係数!Y7/逆行列係数!$F$7</f>
        <v>7.7832782830769524E-5</v>
      </c>
      <c r="Z7" s="130">
        <f>逆行列係数!Z7/逆行列係数!$F$7</f>
        <v>5.230329179211558E-5</v>
      </c>
      <c r="AA7" s="130">
        <f>逆行列係数!AA7/逆行列係数!$F$7</f>
        <v>1.4066674635212415E-5</v>
      </c>
      <c r="AB7" s="130">
        <f>逆行列係数!AB7/逆行列係数!$F$7</f>
        <v>1.1490659322966391E-5</v>
      </c>
      <c r="AC7" s="130">
        <f>逆行列係数!AC7/逆行列係数!$F$7</f>
        <v>1.7172839231367287E-4</v>
      </c>
      <c r="AD7" s="130">
        <f>逆行列係数!AD7/逆行列係数!$F$7</f>
        <v>2.2839552992745778E-5</v>
      </c>
      <c r="AE7" s="130">
        <f>逆行列係数!AE7/逆行列係数!$F$7</f>
        <v>3.5058200260482441E-5</v>
      </c>
      <c r="AF7" s="130">
        <f>逆行列係数!AF7/逆行列係数!$F$7</f>
        <v>3.8108236200619971E-5</v>
      </c>
      <c r="AG7" s="130">
        <f>逆行列係数!AG7/逆行列係数!$F$7</f>
        <v>4.4923007219670665E-5</v>
      </c>
      <c r="AH7" s="130">
        <f>逆行列係数!AH7/逆行列係数!$F$7</f>
        <v>2.0440481957705029E-5</v>
      </c>
      <c r="AI7" s="130">
        <f>逆行列係数!AI7/逆行列係数!$F$7</f>
        <v>1.9999110454961295E-5</v>
      </c>
      <c r="AJ7" s="130">
        <f>逆行列係数!AJ7/逆行列係数!$F$7</f>
        <v>6.8353591215413947E-5</v>
      </c>
      <c r="AK7" s="130">
        <f>逆行列係数!AK7/逆行列係数!$F$7</f>
        <v>2.5984965212372553E-5</v>
      </c>
      <c r="AL7" s="131">
        <f>逆行列係数!AL7/逆行列係数!$F$7</f>
        <v>8.267966171580895E-5</v>
      </c>
    </row>
    <row r="8" spans="1:38">
      <c r="A8" s="67">
        <v>11</v>
      </c>
      <c r="B8" s="27" t="s">
        <v>4</v>
      </c>
      <c r="C8" s="132">
        <f>逆行列係数!C8/逆行列係数!$G$8</f>
        <v>2.2602446755419888E-2</v>
      </c>
      <c r="D8" s="133">
        <f>逆行列係数!D8/逆行列係数!$G$8</f>
        <v>3.6323333244492897E-3</v>
      </c>
      <c r="E8" s="133">
        <f>逆行列係数!E8/逆行列係数!$G$8</f>
        <v>2.5391047839808539E-2</v>
      </c>
      <c r="F8" s="133">
        <f>逆行列係数!F8/逆行列係数!$G$8</f>
        <v>1.4682466938727597E-5</v>
      </c>
      <c r="G8" s="133">
        <f>逆行列係数!G8/逆行列係数!$G$8</f>
        <v>1</v>
      </c>
      <c r="H8" s="133">
        <f>逆行列係数!H8/逆行列係数!$G$8</f>
        <v>2.7535170281705728E-4</v>
      </c>
      <c r="I8" s="133">
        <f>逆行列係数!I8/逆行列係数!$G$8</f>
        <v>5.5443137111991353E-4</v>
      </c>
      <c r="J8" s="133">
        <f>逆行列係数!J8/逆行列係数!$G$8</f>
        <v>2.592358639594763E-4</v>
      </c>
      <c r="K8" s="133">
        <f>逆行列係数!K8/逆行列係数!$G$8</f>
        <v>2.400234239186369E-6</v>
      </c>
      <c r="L8" s="133">
        <f>逆行列係数!L8/逆行列係数!$G$8</f>
        <v>1.3512798008068129E-4</v>
      </c>
      <c r="M8" s="133">
        <f>逆行列係数!M8/逆行列係数!$G$8</f>
        <v>5.7992793872365682E-6</v>
      </c>
      <c r="N8" s="133">
        <f>逆行列係数!N8/逆行列係数!$G$8</f>
        <v>5.4877396645806621E-6</v>
      </c>
      <c r="O8" s="133">
        <f>逆行列係数!O8/逆行列係数!$G$8</f>
        <v>8.3201599521919673E-6</v>
      </c>
      <c r="P8" s="133">
        <f>逆行列係数!P8/逆行列係数!$G$8</f>
        <v>1.7294009531588366E-5</v>
      </c>
      <c r="Q8" s="133">
        <f>逆行列係数!Q8/逆行列係数!$G$8</f>
        <v>2.1884085995352585E-5</v>
      </c>
      <c r="R8" s="133">
        <f>逆行列係数!R8/逆行列係数!$G$8</f>
        <v>1.5449901980030461E-5</v>
      </c>
      <c r="S8" s="133">
        <f>逆行列係数!S8/逆行列係数!$G$8</f>
        <v>1.6040289760653272E-5</v>
      </c>
      <c r="T8" s="133">
        <f>逆行列係数!T8/逆行列係数!$G$8</f>
        <v>1.6004258288428905E-5</v>
      </c>
      <c r="U8" s="133">
        <f>逆行列係数!U8/逆行列係数!$G$8</f>
        <v>2.5935980876288248E-4</v>
      </c>
      <c r="V8" s="133">
        <f>逆行列係数!V8/逆行列係数!$G$8</f>
        <v>4.1990591563361992E-5</v>
      </c>
      <c r="W8" s="133">
        <f>逆行列係数!W8/逆行列係数!$G$8</f>
        <v>8.0675974837797192E-6</v>
      </c>
      <c r="X8" s="133">
        <f>逆行列係数!X8/逆行列係数!$G$8</f>
        <v>1.7401971092062725E-5</v>
      </c>
      <c r="Y8" s="133">
        <f>逆行列係数!Y8/逆行列係数!$G$8</f>
        <v>7.4723601963887541E-6</v>
      </c>
      <c r="Z8" s="133">
        <f>逆行列係数!Z8/逆行列係数!$G$8</f>
        <v>4.4403654923786869E-5</v>
      </c>
      <c r="AA8" s="133">
        <f>逆行列係数!AA8/逆行列係数!$G$8</f>
        <v>1.0596110090745834E-5</v>
      </c>
      <c r="AB8" s="133">
        <f>逆行列係数!AB8/逆行列係数!$G$8</f>
        <v>8.6487631893703273E-6</v>
      </c>
      <c r="AC8" s="133">
        <f>逆行列係数!AC8/逆行列係数!$G$8</f>
        <v>3.3817431231167669E-5</v>
      </c>
      <c r="AD8" s="133">
        <f>逆行列係数!AD8/逆行列係数!$G$8</f>
        <v>7.4697950920969415E-5</v>
      </c>
      <c r="AE8" s="133">
        <f>逆行列係数!AE8/逆行列係数!$G$8</f>
        <v>7.6330514934214513E-5</v>
      </c>
      <c r="AF8" s="133">
        <f>逆行列係数!AF8/逆行列係数!$G$8</f>
        <v>2.0123793588284363E-4</v>
      </c>
      <c r="AG8" s="133">
        <f>逆行列係数!AG8/逆行列係数!$G$8</f>
        <v>1.6677335291974745E-3</v>
      </c>
      <c r="AH8" s="133">
        <f>逆行列係数!AH8/逆行列係数!$G$8</f>
        <v>3.1339306157717682E-4</v>
      </c>
      <c r="AI8" s="133">
        <f>逆行列係数!AI8/逆行列係数!$G$8</f>
        <v>2.1174147561721506E-5</v>
      </c>
      <c r="AJ8" s="133">
        <f>逆行列係数!AJ8/逆行列係数!$G$8</f>
        <v>1.225591390623142E-2</v>
      </c>
      <c r="AK8" s="133">
        <f>逆行列係数!AK8/逆行列係数!$G$8</f>
        <v>6.1561931769341333E-5</v>
      </c>
      <c r="AL8" s="134">
        <f>逆行列係数!AL8/逆行列係数!$G$8</f>
        <v>3.0458874771453889E-4</v>
      </c>
    </row>
    <row r="9" spans="1:38">
      <c r="A9" s="66">
        <v>15</v>
      </c>
      <c r="B9" s="26" t="s">
        <v>5</v>
      </c>
      <c r="C9" s="129">
        <f>逆行列係数!C9/逆行列係数!$H$9</f>
        <v>1.27018435818827E-4</v>
      </c>
      <c r="D9" s="130">
        <f>逆行列係数!D9/逆行列係数!$H$9</f>
        <v>1.3594936453692092E-4</v>
      </c>
      <c r="E9" s="130">
        <f>逆行列係数!E9/逆行列係数!$H$9</f>
        <v>5.1517459740660083E-4</v>
      </c>
      <c r="F9" s="130">
        <f>逆行列係数!F9/逆行列係数!$H$9</f>
        <v>1.7314036794552562E-4</v>
      </c>
      <c r="G9" s="130">
        <f>逆行列係数!G9/逆行列係数!$H$9</f>
        <v>5.0557324752714701E-5</v>
      </c>
      <c r="H9" s="130">
        <f>逆行列係数!H9/逆行列係数!$H$9</f>
        <v>1</v>
      </c>
      <c r="I9" s="130">
        <f>逆行列係数!I9/逆行列係数!$H$9</f>
        <v>1.3782678952781489E-4</v>
      </c>
      <c r="J9" s="130">
        <f>逆行列係数!J9/逆行列係数!$H$9</f>
        <v>1.9301456281666296E-5</v>
      </c>
      <c r="K9" s="130">
        <f>逆行列係数!K9/逆行列係数!$H$9</f>
        <v>5.2744692230389304E-6</v>
      </c>
      <c r="L9" s="130">
        <f>逆行列係数!L9/逆行列係数!$H$9</f>
        <v>8.3106089237343481E-5</v>
      </c>
      <c r="M9" s="130">
        <f>逆行列係数!M9/逆行列係数!$H$9</f>
        <v>1.7369503936143278E-5</v>
      </c>
      <c r="N9" s="130">
        <f>逆行列係数!N9/逆行列係数!$H$9</f>
        <v>1.7016072107997278E-5</v>
      </c>
      <c r="O9" s="130">
        <f>逆行列係数!O9/逆行列係数!$H$9</f>
        <v>5.1043019782342538E-5</v>
      </c>
      <c r="P9" s="130">
        <f>逆行列係数!P9/逆行列係数!$H$9</f>
        <v>5.9817731630132441E-5</v>
      </c>
      <c r="Q9" s="130">
        <f>逆行列係数!Q9/逆行列係数!$H$9</f>
        <v>2.3572601463302446E-4</v>
      </c>
      <c r="R9" s="130">
        <f>逆行列係数!R9/逆行列係数!$H$9</f>
        <v>8.2298586492082483E-5</v>
      </c>
      <c r="S9" s="130">
        <f>逆行列係数!S9/逆行列係数!$H$9</f>
        <v>5.0654770240338497E-5</v>
      </c>
      <c r="T9" s="130">
        <f>逆行列係数!T9/逆行列係数!$H$9</f>
        <v>1.0643397750313639E-4</v>
      </c>
      <c r="U9" s="130">
        <f>逆行列係数!U9/逆行列係数!$H$9</f>
        <v>2.1142169596181923E-4</v>
      </c>
      <c r="V9" s="130">
        <f>逆行列係数!V9/逆行列係数!$H$9</f>
        <v>1.1342401271870081E-4</v>
      </c>
      <c r="W9" s="130">
        <f>逆行列係数!W9/逆行列係数!$H$9</f>
        <v>2.1126613580364062E-5</v>
      </c>
      <c r="X9" s="130">
        <f>逆行列係数!X9/逆行列係数!$H$9</f>
        <v>5.6802838148660423E-5</v>
      </c>
      <c r="Y9" s="130">
        <f>逆行列係数!Y9/逆行列係数!$H$9</f>
        <v>7.9868988287008669E-5</v>
      </c>
      <c r="Z9" s="130">
        <f>逆行列係数!Z9/逆行列係数!$H$9</f>
        <v>1.5784900898599576E-4</v>
      </c>
      <c r="AA9" s="130">
        <f>逆行列係数!AA9/逆行列係数!$H$9</f>
        <v>6.9870421440712156E-5</v>
      </c>
      <c r="AB9" s="130">
        <f>逆行列係数!AB9/逆行列係数!$H$9</f>
        <v>1.219477037606764E-5</v>
      </c>
      <c r="AC9" s="130">
        <f>逆行列係数!AC9/逆行列係数!$H$9</f>
        <v>1.2036650563014079E-4</v>
      </c>
      <c r="AD9" s="130">
        <f>逆行列係数!AD9/逆行列係数!$H$9</f>
        <v>4.0921487712437429E-5</v>
      </c>
      <c r="AE9" s="130">
        <f>逆行列係数!AE9/逆行列係数!$H$9</f>
        <v>1.4446573037020684E-4</v>
      </c>
      <c r="AF9" s="130">
        <f>逆行列係数!AF9/逆行列係数!$H$9</f>
        <v>2.0959060117350243E-5</v>
      </c>
      <c r="AG9" s="130">
        <f>逆行列係数!AG9/逆行列係数!$H$9</f>
        <v>1.2976637640100625E-4</v>
      </c>
      <c r="AH9" s="130">
        <f>逆行列係数!AH9/逆行列係数!$H$9</f>
        <v>8.21872967542436E-4</v>
      </c>
      <c r="AI9" s="130">
        <f>逆行列係数!AI9/逆行列係数!$H$9</f>
        <v>9.3415818342666268E-5</v>
      </c>
      <c r="AJ9" s="130">
        <f>逆行列係数!AJ9/逆行列係数!$H$9</f>
        <v>2.3477391035690409E-4</v>
      </c>
      <c r="AK9" s="130">
        <f>逆行列係数!AK9/逆行列係数!$H$9</f>
        <v>6.0059032743324645E-4</v>
      </c>
      <c r="AL9" s="131">
        <f>逆行列係数!AL9/逆行列係数!$H$9</f>
        <v>7.31466983710086E-5</v>
      </c>
    </row>
    <row r="10" spans="1:38">
      <c r="A10" s="66">
        <v>16</v>
      </c>
      <c r="B10" s="26" t="s">
        <v>6</v>
      </c>
      <c r="C10" s="129">
        <f>逆行列係数!C10/逆行列係数!$I$10</f>
        <v>4.9200723940612074E-3</v>
      </c>
      <c r="D10" s="130">
        <f>逆行列係数!D10/逆行列係数!$I$10</f>
        <v>1.930618033536742E-3</v>
      </c>
      <c r="E10" s="130">
        <f>逆行列係数!E10/逆行列係数!$I$10</f>
        <v>1.1957836681671344E-3</v>
      </c>
      <c r="F10" s="130">
        <f>逆行列係数!F10/逆行列係数!$I$10</f>
        <v>7.235797984428842E-4</v>
      </c>
      <c r="G10" s="130">
        <f>逆行列係数!G10/逆行列係数!$I$10</f>
        <v>2.98251995205782E-3</v>
      </c>
      <c r="H10" s="130">
        <f>逆行列係数!H10/逆行列係数!$I$10</f>
        <v>1.4594790079946502E-3</v>
      </c>
      <c r="I10" s="130">
        <f>逆行列係数!I10/逆行列係数!$I$10</f>
        <v>1</v>
      </c>
      <c r="J10" s="130">
        <f>逆行列係数!J10/逆行列係数!$I$10</f>
        <v>7.4382909624333741E-4</v>
      </c>
      <c r="K10" s="130">
        <f>逆行列係数!K10/逆行列係数!$I$10</f>
        <v>5.6962083015501863E-5</v>
      </c>
      <c r="L10" s="130">
        <f>逆行列係数!L10/逆行列係数!$I$10</f>
        <v>4.2810183337381978E-3</v>
      </c>
      <c r="M10" s="130">
        <f>逆行列係数!M10/逆行列係数!$I$10</f>
        <v>2.1036329333410926E-4</v>
      </c>
      <c r="N10" s="130">
        <f>逆行列係数!N10/逆行列係数!$I$10</f>
        <v>2.5585249699261963E-4</v>
      </c>
      <c r="O10" s="130">
        <f>逆行列係数!O10/逆行列係数!$I$10</f>
        <v>7.1669930874751627E-4</v>
      </c>
      <c r="P10" s="130">
        <f>逆行列係数!P10/逆行列係数!$I$10</f>
        <v>1.5120884825976658E-3</v>
      </c>
      <c r="Q10" s="130">
        <f>逆行列係数!Q10/逆行列係数!$I$10</f>
        <v>1.0278718029152166E-3</v>
      </c>
      <c r="R10" s="130">
        <f>逆行列係数!R10/逆行列係数!$I$10</f>
        <v>1.0738539642897451E-3</v>
      </c>
      <c r="S10" s="130">
        <f>逆行列係数!S10/逆行列係数!$I$10</f>
        <v>1.2569186441866286E-3</v>
      </c>
      <c r="T10" s="130">
        <f>逆行列係数!T10/逆行列係数!$I$10</f>
        <v>6.6195443378152163E-4</v>
      </c>
      <c r="U10" s="130">
        <f>逆行列係数!U10/逆行列係数!$I$10</f>
        <v>4.69288563554614E-3</v>
      </c>
      <c r="V10" s="130">
        <f>逆行列係数!V10/逆行列係数!$I$10</f>
        <v>6.7399262111127066E-3</v>
      </c>
      <c r="W10" s="130">
        <f>逆行列係数!W10/逆行列係数!$I$10</f>
        <v>8.2751969020786664E-4</v>
      </c>
      <c r="X10" s="130">
        <f>逆行列係数!X10/逆行列係数!$I$10</f>
        <v>1.1590518016859953E-3</v>
      </c>
      <c r="Y10" s="130">
        <f>逆行列係数!Y10/逆行列係数!$I$10</f>
        <v>1.0351221710193908E-3</v>
      </c>
      <c r="Z10" s="130">
        <f>逆行列係数!Z10/逆行列係数!$I$10</f>
        <v>1.7656880125440906E-3</v>
      </c>
      <c r="AA10" s="130">
        <f>逆行列係数!AA10/逆行列係数!$I$10</f>
        <v>1.3424460683525243E-3</v>
      </c>
      <c r="AB10" s="130">
        <f>逆行列係数!AB10/逆行列係数!$I$10</f>
        <v>5.2609934843480199E-4</v>
      </c>
      <c r="AC10" s="130">
        <f>逆行列係数!AC10/逆行列係数!$I$10</f>
        <v>1.0201604257641123E-3</v>
      </c>
      <c r="AD10" s="130">
        <f>逆行列係数!AD10/逆行列係数!$I$10</f>
        <v>3.2568683551917267E-3</v>
      </c>
      <c r="AE10" s="130">
        <f>逆行列係数!AE10/逆行列係数!$I$10</f>
        <v>8.0133035955460414E-4</v>
      </c>
      <c r="AF10" s="130">
        <f>逆行列係数!AF10/逆行列係数!$I$10</f>
        <v>1.2866207235474709E-3</v>
      </c>
      <c r="AG10" s="130">
        <f>逆行列係数!AG10/逆行列係数!$I$10</f>
        <v>1.4114661299269816E-3</v>
      </c>
      <c r="AH10" s="130">
        <f>逆行列係数!AH10/逆行列係数!$I$10</f>
        <v>3.520583377796602E-3</v>
      </c>
      <c r="AI10" s="130">
        <f>逆行列係数!AI10/逆行列係数!$I$10</f>
        <v>1.1393194130991547E-3</v>
      </c>
      <c r="AJ10" s="130">
        <f>逆行列係数!AJ10/逆行列係数!$I$10</f>
        <v>1.8203551113921393E-3</v>
      </c>
      <c r="AK10" s="130">
        <f>逆行列係数!AK10/逆行列係数!$I$10</f>
        <v>7.3732306527562838E-2</v>
      </c>
      <c r="AL10" s="131">
        <f>逆行列係数!AL10/逆行列係数!$I$10</f>
        <v>8.6907041621495183E-4</v>
      </c>
    </row>
    <row r="11" spans="1:38">
      <c r="A11" s="66">
        <v>20</v>
      </c>
      <c r="B11" s="26" t="s">
        <v>7</v>
      </c>
      <c r="C11" s="129">
        <f>逆行列係数!C11/逆行列係数!$J$11</f>
        <v>2.7689530563116595E-2</v>
      </c>
      <c r="D11" s="130">
        <f>逆行列係数!D11/逆行列係数!$J$11</f>
        <v>8.4962867077629676E-4</v>
      </c>
      <c r="E11" s="130">
        <f>逆行列係数!E11/逆行列係数!$J$11</f>
        <v>7.0007043064259375E-3</v>
      </c>
      <c r="F11" s="130">
        <f>逆行列係数!F11/逆行列係数!$J$11</f>
        <v>7.8293304798374725E-3</v>
      </c>
      <c r="G11" s="130">
        <f>逆行列係数!G11/逆行列係数!$J$11</f>
        <v>6.2085501406934918E-3</v>
      </c>
      <c r="H11" s="130">
        <f>逆行列係数!H11/逆行列係数!$J$11</f>
        <v>3.3442793003865448E-2</v>
      </c>
      <c r="I11" s="130">
        <f>逆行列係数!I11/逆行列係数!$J$11</f>
        <v>7.3996862832083786E-3</v>
      </c>
      <c r="J11" s="130">
        <f>逆行列係数!J11/逆行列係数!$J$11</f>
        <v>1</v>
      </c>
      <c r="K11" s="130">
        <f>逆行列係数!K11/逆行列係数!$J$11</f>
        <v>3.9412222715904841E-4</v>
      </c>
      <c r="L11" s="130">
        <f>逆行列係数!L11/逆行列係数!$J$11</f>
        <v>5.518375299688183E-3</v>
      </c>
      <c r="M11" s="130">
        <f>逆行列係数!M11/逆行列係数!$J$11</f>
        <v>1.5516039596841916E-3</v>
      </c>
      <c r="N11" s="130">
        <f>逆行列係数!N11/逆行列係数!$J$11</f>
        <v>1.6115908175697478E-3</v>
      </c>
      <c r="O11" s="130">
        <f>逆行列係数!O11/逆行列係数!$J$11</f>
        <v>3.9453632127090044E-3</v>
      </c>
      <c r="P11" s="130">
        <f>逆行列係数!P11/逆行列係数!$J$11</f>
        <v>7.4500560761189246E-3</v>
      </c>
      <c r="Q11" s="130">
        <f>逆行列係数!Q11/逆行列係数!$J$11</f>
        <v>7.7023597244420712E-3</v>
      </c>
      <c r="R11" s="130">
        <f>逆行列係数!R11/逆行列係数!$J$11</f>
        <v>3.9622328196472897E-3</v>
      </c>
      <c r="S11" s="130">
        <f>逆行列係数!S11/逆行列係数!$J$11</f>
        <v>7.9679357869569967E-3</v>
      </c>
      <c r="T11" s="130">
        <f>逆行列係数!T11/逆行列係数!$J$11</f>
        <v>5.7230063195453599E-3</v>
      </c>
      <c r="U11" s="130">
        <f>逆行列係数!U11/逆行列係数!$J$11</f>
        <v>5.6783417966842192E-2</v>
      </c>
      <c r="V11" s="130">
        <f>逆行列係数!V11/逆行列係数!$J$11</f>
        <v>2.6445429563099845E-3</v>
      </c>
      <c r="W11" s="130">
        <f>逆行列係数!W11/逆行列係数!$J$11</f>
        <v>7.3375570933025555E-4</v>
      </c>
      <c r="X11" s="130">
        <f>逆行列係数!X11/逆行列係数!$J$11</f>
        <v>6.1150252188800951E-3</v>
      </c>
      <c r="Y11" s="130">
        <f>逆行列係数!Y11/逆行列係数!$J$11</f>
        <v>6.3177815478591883E-3</v>
      </c>
      <c r="Z11" s="130">
        <f>逆行列係数!Z11/逆行列係数!$J$11</f>
        <v>4.6215819063175382E-4</v>
      </c>
      <c r="AA11" s="130">
        <f>逆行列係数!AA11/逆行列係数!$J$11</f>
        <v>5.448854273882956E-4</v>
      </c>
      <c r="AB11" s="130">
        <f>逆行列係数!AB11/逆行列係数!$J$11</f>
        <v>2.3201350388475447E-4</v>
      </c>
      <c r="AC11" s="130">
        <f>逆行列係数!AC11/逆行列係数!$J$11</f>
        <v>6.8721675849349191E-4</v>
      </c>
      <c r="AD11" s="130">
        <f>逆行列係数!AD11/逆行列係数!$J$11</f>
        <v>1.2697596447300999E-3</v>
      </c>
      <c r="AE11" s="130">
        <f>逆行列係数!AE11/逆行列係数!$J$11</f>
        <v>9.605947627099404E-4</v>
      </c>
      <c r="AF11" s="130">
        <f>逆行列係数!AF11/逆行列係数!$J$11</f>
        <v>1.6878574899842807E-3</v>
      </c>
      <c r="AG11" s="130">
        <f>逆行列係数!AG11/逆行列係数!$J$11</f>
        <v>5.0678199752198637E-2</v>
      </c>
      <c r="AH11" s="130">
        <f>逆行列係数!AH11/逆行列係数!$J$11</f>
        <v>1.7754309589625699E-3</v>
      </c>
      <c r="AI11" s="130">
        <f>逆行列係数!AI11/逆行列係数!$J$11</f>
        <v>2.2104883370186392E-3</v>
      </c>
      <c r="AJ11" s="130">
        <f>逆行列係数!AJ11/逆行列係数!$J$11</f>
        <v>2.3375174907761262E-3</v>
      </c>
      <c r="AK11" s="130">
        <f>逆行列係数!AK11/逆行列係数!$J$11</f>
        <v>9.0591946738648715E-3</v>
      </c>
      <c r="AL11" s="131">
        <f>逆行列係数!AL11/逆行列係数!$J$11</f>
        <v>5.6506612540723061E-3</v>
      </c>
    </row>
    <row r="12" spans="1:38">
      <c r="A12" s="66">
        <v>21</v>
      </c>
      <c r="B12" s="26" t="s">
        <v>8</v>
      </c>
      <c r="C12" s="129">
        <f>逆行列係数!C12/逆行列係数!$K$12</f>
        <v>1.4888287161082217E-2</v>
      </c>
      <c r="D12" s="130">
        <f>逆行列係数!D12/逆行列係数!$K$12</f>
        <v>1.6221001396813393E-2</v>
      </c>
      <c r="E12" s="130">
        <f>逆行列係数!E12/逆行列係数!$K$12</f>
        <v>3.6912962693393829E-2</v>
      </c>
      <c r="F12" s="130">
        <f>逆行列係数!F12/逆行列係数!$K$12</f>
        <v>3.3203543124151337E-2</v>
      </c>
      <c r="G12" s="130">
        <f>逆行列係数!G12/逆行列係数!$K$12</f>
        <v>6.0398408602355029E-3</v>
      </c>
      <c r="H12" s="130">
        <f>逆行列係数!H12/逆行列係数!$K$12</f>
        <v>1.0411630897508441E-2</v>
      </c>
      <c r="I12" s="130">
        <f>逆行列係数!I12/逆行列係数!$K$12</f>
        <v>9.3168931833227751E-3</v>
      </c>
      <c r="J12" s="130">
        <f>逆行列係数!J12/逆行列係数!$K$12</f>
        <v>0.14796283428618712</v>
      </c>
      <c r="K12" s="130">
        <f>逆行列係数!K12/逆行列係数!$K$12</f>
        <v>1</v>
      </c>
      <c r="L12" s="130">
        <f>逆行列係数!L12/逆行列係数!$K$12</f>
        <v>2.1406851197206152E-2</v>
      </c>
      <c r="M12" s="130">
        <f>逆行列係数!M12/逆行列係数!$K$12</f>
        <v>5.0478960813586445E-2</v>
      </c>
      <c r="N12" s="130">
        <f>逆行列係数!N12/逆行列係数!$K$12</f>
        <v>6.9946446292464028E-3</v>
      </c>
      <c r="O12" s="130">
        <f>逆行列係数!O12/逆行列係数!$K$12</f>
        <v>1.482039272119925E-2</v>
      </c>
      <c r="P12" s="130">
        <f>逆行列係数!P12/逆行列係数!$K$12</f>
        <v>5.6372937968475105E-3</v>
      </c>
      <c r="Q12" s="130">
        <f>逆行列係数!Q12/逆行列係数!$K$12</f>
        <v>6.3860410431838734E-3</v>
      </c>
      <c r="R12" s="130">
        <f>逆行列係数!R12/逆行列係数!$K$12</f>
        <v>4.6706397272588338E-3</v>
      </c>
      <c r="S12" s="130">
        <f>逆行列係数!S12/逆行列係数!$K$12</f>
        <v>3.8507175980547477E-3</v>
      </c>
      <c r="T12" s="130">
        <f>逆行列係数!T12/逆行列係数!$K$12</f>
        <v>7.3343353162124919E-3</v>
      </c>
      <c r="U12" s="130">
        <f>逆行列係数!U12/逆行列係数!$K$12</f>
        <v>1.4734954887687782E-2</v>
      </c>
      <c r="V12" s="130">
        <f>逆行列係数!V12/逆行列係数!$K$12</f>
        <v>1.3796771625184423E-2</v>
      </c>
      <c r="W12" s="130">
        <f>逆行列係数!W12/逆行列係数!$K$12</f>
        <v>5.8402319979877403E-2</v>
      </c>
      <c r="X12" s="130">
        <f>逆行列係数!X12/逆行列係数!$K$12</f>
        <v>1.4009872162071923E-2</v>
      </c>
      <c r="Y12" s="130">
        <f>逆行列係数!Y12/逆行列係数!$K$12</f>
        <v>1.3091205115182721E-2</v>
      </c>
      <c r="Z12" s="130">
        <f>逆行列係数!Z12/逆行列係数!$K$12</f>
        <v>5.9329792644661561E-3</v>
      </c>
      <c r="AA12" s="130">
        <f>逆行列係数!AA12/逆行列係数!$K$12</f>
        <v>2.7845162185744961E-3</v>
      </c>
      <c r="AB12" s="130">
        <f>逆行列係数!AB12/逆行列係数!$K$12</f>
        <v>1.5640827288538372E-3</v>
      </c>
      <c r="AC12" s="130">
        <f>逆行列係数!AC12/逆行列係数!$K$12</f>
        <v>7.1450207082374498E-2</v>
      </c>
      <c r="AD12" s="130">
        <f>逆行列係数!AD12/逆行列係数!$K$12</f>
        <v>3.290723056573804E-3</v>
      </c>
      <c r="AE12" s="130">
        <f>逆行列係数!AE12/逆行列係数!$K$12</f>
        <v>8.3262939809061794E-3</v>
      </c>
      <c r="AF12" s="130">
        <f>逆行列係数!AF12/逆行列係数!$K$12</f>
        <v>4.860336630824416E-3</v>
      </c>
      <c r="AG12" s="130">
        <f>逆行列係数!AG12/逆行列係数!$K$12</f>
        <v>1.1267589671475819E-2</v>
      </c>
      <c r="AH12" s="130">
        <f>逆行列係数!AH12/逆行列係数!$K$12</f>
        <v>5.3554501742922441E-3</v>
      </c>
      <c r="AI12" s="130">
        <f>逆行列係数!AI12/逆行列係数!$K$12</f>
        <v>3.5668976055777519E-3</v>
      </c>
      <c r="AJ12" s="130">
        <f>逆行列係数!AJ12/逆行列係数!$K$12</f>
        <v>1.0382999734478019E-2</v>
      </c>
      <c r="AK12" s="130">
        <f>逆行列係数!AK12/逆行列係数!$K$12</f>
        <v>5.3656518880179464E-3</v>
      </c>
      <c r="AL12" s="131">
        <f>逆行列係数!AL12/逆行列係数!$K$12</f>
        <v>2.4694104548329796E-2</v>
      </c>
    </row>
    <row r="13" spans="1:38">
      <c r="A13" s="67">
        <v>25</v>
      </c>
      <c r="B13" s="27" t="s">
        <v>9</v>
      </c>
      <c r="C13" s="132">
        <f>逆行列係数!C13/逆行列係数!$L$13</f>
        <v>1.7501998267093841E-3</v>
      </c>
      <c r="D13" s="133">
        <f>逆行列係数!D13/逆行列係数!$L$13</f>
        <v>5.5249499799849174E-4</v>
      </c>
      <c r="E13" s="133">
        <f>逆行列係数!E13/逆行列係数!$L$13</f>
        <v>3.4779967039424552E-4</v>
      </c>
      <c r="F13" s="133">
        <f>逆行列係数!F13/逆行列係数!$L$13</f>
        <v>3.9322384746372273E-4</v>
      </c>
      <c r="G13" s="133">
        <f>逆行列係数!G13/逆行列係数!$L$13</f>
        <v>1.9845604577314333E-3</v>
      </c>
      <c r="H13" s="133">
        <f>逆行列係数!H13/逆行列係数!$L$13</f>
        <v>5.2037489835034853E-4</v>
      </c>
      <c r="I13" s="133">
        <f>逆行列係数!I13/逆行列係数!$L$13</f>
        <v>1.9157933981828366E-3</v>
      </c>
      <c r="J13" s="133">
        <f>逆行列係数!J13/逆行列係数!$L$13</f>
        <v>1.0887708118483489E-3</v>
      </c>
      <c r="K13" s="133">
        <f>逆行列係数!K13/逆行列係数!$L$13</f>
        <v>8.9884214376765724E-5</v>
      </c>
      <c r="L13" s="133">
        <f>逆行列係数!L13/逆行列係数!$L$13</f>
        <v>1</v>
      </c>
      <c r="M13" s="133">
        <f>逆行列係数!M13/逆行列係数!$L$13</f>
        <v>2.4702192188922382E-3</v>
      </c>
      <c r="N13" s="133">
        <f>逆行列係数!N13/逆行列係数!$L$13</f>
        <v>7.4968948168106753E-4</v>
      </c>
      <c r="O13" s="133">
        <f>逆行列係数!O13/逆行列係数!$L$13</f>
        <v>2.325067297407243E-3</v>
      </c>
      <c r="P13" s="133">
        <f>逆行列係数!P13/逆行列係数!$L$13</f>
        <v>2.508162233342286E-3</v>
      </c>
      <c r="Q13" s="133">
        <f>逆行列係数!Q13/逆行列係数!$L$13</f>
        <v>1.1698210934618277E-2</v>
      </c>
      <c r="R13" s="133">
        <f>逆行列係数!R13/逆行列係数!$L$13</f>
        <v>3.3491125830511725E-3</v>
      </c>
      <c r="S13" s="133">
        <f>逆行列係数!S13/逆行列係数!$L$13</f>
        <v>3.7740503785587145E-3</v>
      </c>
      <c r="T13" s="133">
        <f>逆行列係数!T13/逆行列係数!$L$13</f>
        <v>6.1938829388994863E-3</v>
      </c>
      <c r="U13" s="133">
        <f>逆行列係数!U13/逆行列係数!$L$13</f>
        <v>1.8637301590182117E-3</v>
      </c>
      <c r="V13" s="133">
        <f>逆行列係数!V13/逆行列係数!$L$13</f>
        <v>2.4679840373306196E-2</v>
      </c>
      <c r="W13" s="133">
        <f>逆行列係数!W13/逆行列係数!$L$13</f>
        <v>1.099967043694382E-3</v>
      </c>
      <c r="X13" s="133">
        <f>逆行列係数!X13/逆行列係数!$L$13</f>
        <v>3.6707123294920829E-3</v>
      </c>
      <c r="Y13" s="133">
        <f>逆行列係数!Y13/逆行列係数!$L$13</f>
        <v>5.4669601867902398E-4</v>
      </c>
      <c r="Z13" s="133">
        <f>逆行列係数!Z13/逆行列係数!$L$13</f>
        <v>4.608110828106657E-4</v>
      </c>
      <c r="AA13" s="133">
        <f>逆行列係数!AA13/逆行列係数!$L$13</f>
        <v>2.9496674564375856E-4</v>
      </c>
      <c r="AB13" s="133">
        <f>逆行列係数!AB13/逆行列係数!$L$13</f>
        <v>1.2598142197649338E-3</v>
      </c>
      <c r="AC13" s="133">
        <f>逆行列係数!AC13/逆行列係数!$L$13</f>
        <v>5.254394947547394E-4</v>
      </c>
      <c r="AD13" s="133">
        <f>逆行列係数!AD13/逆行列係数!$L$13</f>
        <v>4.6293059080634554E-4</v>
      </c>
      <c r="AE13" s="133">
        <f>逆行列係数!AE13/逆行列係数!$L$13</f>
        <v>7.5835998752703606E-4</v>
      </c>
      <c r="AF13" s="133">
        <f>逆行列係数!AF13/逆行列係数!$L$13</f>
        <v>1.1804346746774501E-3</v>
      </c>
      <c r="AG13" s="133">
        <f>逆行列係数!AG13/逆行列係数!$L$13</f>
        <v>6.3120001143241421E-4</v>
      </c>
      <c r="AH13" s="133">
        <f>逆行列係数!AH13/逆行列係数!$L$13</f>
        <v>4.251115952376801E-4</v>
      </c>
      <c r="AI13" s="133">
        <f>逆行列係数!AI13/逆行列係数!$L$13</f>
        <v>8.4396406549148149E-4</v>
      </c>
      <c r="AJ13" s="133">
        <f>逆行列係数!AJ13/逆行列係数!$L$13</f>
        <v>1.0468111836618732E-3</v>
      </c>
      <c r="AK13" s="133">
        <f>逆行列係数!AK13/逆行列係数!$L$13</f>
        <v>2.7089205304834546E-3</v>
      </c>
      <c r="AL13" s="134">
        <f>逆行列係数!AL13/逆行列係数!$L$13</f>
        <v>3.708646327307458E-3</v>
      </c>
    </row>
    <row r="14" spans="1:38">
      <c r="A14" s="66">
        <v>26</v>
      </c>
      <c r="B14" s="26" t="s">
        <v>10</v>
      </c>
      <c r="C14" s="129">
        <f>逆行列係数!C14/逆行列係数!$M$14</f>
        <v>4.0083689184720791E-4</v>
      </c>
      <c r="D14" s="130">
        <f>逆行列係数!D14/逆行列係数!$M$14</f>
        <v>2.4087884675989414E-4</v>
      </c>
      <c r="E14" s="130">
        <f>逆行列係数!E14/逆行列係数!$M$14</f>
        <v>1.7808746638529381E-3</v>
      </c>
      <c r="F14" s="130">
        <f>逆行列係数!F14/逆行列係数!$M$14</f>
        <v>8.2730643487862192E-4</v>
      </c>
      <c r="G14" s="130">
        <f>逆行列係数!G14/逆行列係数!$M$14</f>
        <v>5.6870840107853672E-4</v>
      </c>
      <c r="H14" s="130">
        <f>逆行列係数!H14/逆行列係数!$M$14</f>
        <v>3.4843496017619154E-4</v>
      </c>
      <c r="I14" s="130">
        <f>逆行列係数!I14/逆行列係数!$M$14</f>
        <v>2.9929320543252156E-3</v>
      </c>
      <c r="J14" s="130">
        <f>逆行列係数!J14/逆行列係数!$M$14</f>
        <v>3.1339683369213092E-4</v>
      </c>
      <c r="K14" s="130">
        <f>逆行列係数!K14/逆行列係数!$M$14</f>
        <v>6.4490533895246658E-5</v>
      </c>
      <c r="L14" s="130">
        <f>逆行列係数!L14/逆行列係数!$M$14</f>
        <v>6.0697933724934714E-3</v>
      </c>
      <c r="M14" s="130">
        <f>逆行列係数!M14/逆行列係数!$M$14</f>
        <v>1</v>
      </c>
      <c r="N14" s="130">
        <f>逆行列係数!N14/逆行列係数!$M$14</f>
        <v>4.422023533571582E-4</v>
      </c>
      <c r="O14" s="130">
        <f>逆行列係数!O14/逆行列係数!$M$14</f>
        <v>0.20183213314443346</v>
      </c>
      <c r="P14" s="130">
        <f>逆行列係数!P14/逆行列係数!$M$14</f>
        <v>2.7584962856720834E-2</v>
      </c>
      <c r="Q14" s="130">
        <f>逆行列係数!Q14/逆行列係数!$M$14</f>
        <v>1.0017109040292842E-3</v>
      </c>
      <c r="R14" s="130">
        <f>逆行列係数!R14/逆行列係数!$M$14</f>
        <v>3.0373816717637014E-2</v>
      </c>
      <c r="S14" s="130">
        <f>逆行列係数!S14/逆行列係数!$M$14</f>
        <v>1.9672588286407056E-2</v>
      </c>
      <c r="T14" s="130">
        <f>逆行列係数!T14/逆行列係数!$M$14</f>
        <v>6.8198154429475244E-2</v>
      </c>
      <c r="U14" s="130">
        <f>逆行列係数!U14/逆行列係数!$M$14</f>
        <v>2.7884457604077733E-3</v>
      </c>
      <c r="V14" s="130">
        <f>逆行列係数!V14/逆行列係数!$M$14</f>
        <v>2.0705457796115042E-2</v>
      </c>
      <c r="W14" s="130">
        <f>逆行列係数!W14/逆行列係数!$M$14</f>
        <v>9.5834978339141375E-4</v>
      </c>
      <c r="X14" s="130">
        <f>逆行列係数!X14/逆行列係数!$M$14</f>
        <v>1.9894206621811857E-3</v>
      </c>
      <c r="Y14" s="130">
        <f>逆行列係数!Y14/逆行列係数!$M$14</f>
        <v>2.9696468768650029E-4</v>
      </c>
      <c r="Z14" s="130">
        <f>逆行列係数!Z14/逆行列係数!$M$14</f>
        <v>4.325570338858843E-4</v>
      </c>
      <c r="AA14" s="130">
        <f>逆行列係数!AA14/逆行列係数!$M$14</f>
        <v>3.0573448326428189E-4</v>
      </c>
      <c r="AB14" s="130">
        <f>逆行列係数!AB14/逆行列係数!$M$14</f>
        <v>1.0687427534369239E-3</v>
      </c>
      <c r="AC14" s="130">
        <f>逆行列係数!AC14/逆行列係数!$M$14</f>
        <v>9.1420304936259294E-4</v>
      </c>
      <c r="AD14" s="130">
        <f>逆行列係数!AD14/逆行列係数!$M$14</f>
        <v>4.595305316140529E-4</v>
      </c>
      <c r="AE14" s="130">
        <f>逆行列係数!AE14/逆行列係数!$M$14</f>
        <v>1.0583184724012066E-3</v>
      </c>
      <c r="AF14" s="130">
        <f>逆行列係数!AF14/逆行列係数!$M$14</f>
        <v>4.1330811243018542E-4</v>
      </c>
      <c r="AG14" s="130">
        <f>逆行列係数!AG14/逆行列係数!$M$14</f>
        <v>3.1888992839293224E-4</v>
      </c>
      <c r="AH14" s="130">
        <f>逆行列係数!AH14/逆行列係数!$M$14</f>
        <v>3.2792797477996187E-4</v>
      </c>
      <c r="AI14" s="130">
        <f>逆行列係数!AI14/逆行列係数!$M$14</f>
        <v>1.4290055345370885E-3</v>
      </c>
      <c r="AJ14" s="130">
        <f>逆行列係数!AJ14/逆行列係数!$M$14</f>
        <v>3.8656493288117833E-4</v>
      </c>
      <c r="AK14" s="130">
        <f>逆行列係数!AK14/逆行列係数!$M$14</f>
        <v>5.8259701879580369E-4</v>
      </c>
      <c r="AL14" s="131">
        <f>逆行列係数!AL14/逆行列係数!$M$14</f>
        <v>8.5300471856306192E-3</v>
      </c>
    </row>
    <row r="15" spans="1:38">
      <c r="A15" s="66">
        <v>27</v>
      </c>
      <c r="B15" s="26" t="s">
        <v>11</v>
      </c>
      <c r="C15" s="129">
        <f>逆行列係数!C15/逆行列係数!$N$15</f>
        <v>5.4606479993189589E-5</v>
      </c>
      <c r="D15" s="130">
        <f>逆行列係数!D15/逆行列係数!$N$15</f>
        <v>3.1022190824232855E-5</v>
      </c>
      <c r="E15" s="130">
        <f>逆行列係数!E15/逆行列係数!$N$15</f>
        <v>9.5233575156758254E-5</v>
      </c>
      <c r="F15" s="130">
        <f>逆行列係数!F15/逆行列係数!$N$15</f>
        <v>1.231936776244159E-4</v>
      </c>
      <c r="G15" s="130">
        <f>逆行列係数!G15/逆行列係数!$N$15</f>
        <v>2.1758108351876756E-4</v>
      </c>
      <c r="H15" s="130">
        <f>逆行列係数!H15/逆行列係数!$N$15</f>
        <v>3.3175062638777337E-5</v>
      </c>
      <c r="I15" s="130">
        <f>逆行列係数!I15/逆行列係数!$N$15</f>
        <v>2.5559903745059185E-4</v>
      </c>
      <c r="J15" s="130">
        <f>逆行列係数!J15/逆行列係数!$N$15</f>
        <v>3.501182585244324E-4</v>
      </c>
      <c r="K15" s="130">
        <f>逆行列係数!K15/逆行列係数!$N$15</f>
        <v>8.4472107632623765E-6</v>
      </c>
      <c r="L15" s="130">
        <f>逆行列係数!L15/逆行列係数!$N$15</f>
        <v>2.0050883427690739E-3</v>
      </c>
      <c r="M15" s="130">
        <f>逆行列係数!M15/逆行列係数!$N$15</f>
        <v>4.4742989853038969E-4</v>
      </c>
      <c r="N15" s="130">
        <f>逆行列係数!N15/逆行列係数!$N$15</f>
        <v>1</v>
      </c>
      <c r="O15" s="130">
        <f>逆行列係数!O15/逆行列係数!$N$15</f>
        <v>9.1071125620383678E-3</v>
      </c>
      <c r="P15" s="130">
        <f>逆行列係数!P15/逆行列係数!$N$15</f>
        <v>8.288367348277639E-3</v>
      </c>
      <c r="Q15" s="130">
        <f>逆行列係数!Q15/逆行列係数!$N$15</f>
        <v>8.1307012592750257E-3</v>
      </c>
      <c r="R15" s="130">
        <f>逆行列係数!R15/逆行列係数!$N$15</f>
        <v>9.5539278383288996E-3</v>
      </c>
      <c r="S15" s="130">
        <f>逆行列係数!S15/逆行列係数!$N$15</f>
        <v>1.1069826092362081E-2</v>
      </c>
      <c r="T15" s="130">
        <f>逆行列係数!T15/逆行列係数!$N$15</f>
        <v>3.4771468185404342E-3</v>
      </c>
      <c r="U15" s="130">
        <f>逆行列係数!U15/逆行列係数!$N$15</f>
        <v>6.7394719009306991E-4</v>
      </c>
      <c r="V15" s="130">
        <f>逆行列係数!V15/逆行列係数!$N$15</f>
        <v>1.9465272674071834E-3</v>
      </c>
      <c r="W15" s="130">
        <f>逆行列係数!W15/逆行列係数!$N$15</f>
        <v>1.5325450824111967E-4</v>
      </c>
      <c r="X15" s="130">
        <f>逆行列係数!X15/逆行列係数!$N$15</f>
        <v>2.4504577649543782E-4</v>
      </c>
      <c r="Y15" s="130">
        <f>逆行列係数!Y15/逆行列係数!$N$15</f>
        <v>3.7026398595195716E-5</v>
      </c>
      <c r="Z15" s="130">
        <f>逆行列係数!Z15/逆行列係数!$N$15</f>
        <v>5.268492650980109E-5</v>
      </c>
      <c r="AA15" s="130">
        <f>逆行列係数!AA15/逆行列係数!$N$15</f>
        <v>3.8872696657754477E-5</v>
      </c>
      <c r="AB15" s="130">
        <f>逆行列係数!AB15/逆行列係数!$N$15</f>
        <v>1.0490171333590639E-4</v>
      </c>
      <c r="AC15" s="130">
        <f>逆行列係数!AC15/逆行列係数!$N$15</f>
        <v>8.6346108397149197E-5</v>
      </c>
      <c r="AD15" s="130">
        <f>逆行列係数!AD15/逆行列係数!$N$15</f>
        <v>7.2458532784421727E-5</v>
      </c>
      <c r="AE15" s="130">
        <f>逆行列係数!AE15/逆行列係数!$N$15</f>
        <v>1.3610337053559057E-4</v>
      </c>
      <c r="AF15" s="130">
        <f>逆行列係数!AF15/逆行列係数!$N$15</f>
        <v>5.4584258712578356E-5</v>
      </c>
      <c r="AG15" s="130">
        <f>逆行列係数!AG15/逆行列係数!$N$15</f>
        <v>3.4146246340494463E-4</v>
      </c>
      <c r="AH15" s="130">
        <f>逆行列係数!AH15/逆行列係数!$N$15</f>
        <v>8.1276013208558432E-5</v>
      </c>
      <c r="AI15" s="130">
        <f>逆行列係数!AI15/逆行列係数!$N$15</f>
        <v>2.0905979311441387E-4</v>
      </c>
      <c r="AJ15" s="130">
        <f>逆行列係数!AJ15/逆行列係数!$N$15</f>
        <v>8.9315912907528714E-5</v>
      </c>
      <c r="AK15" s="130">
        <f>逆行列係数!AK15/逆行列係数!$N$15</f>
        <v>2.7095776758329695E-4</v>
      </c>
      <c r="AL15" s="131">
        <f>逆行列係数!AL15/逆行列係数!$N$15</f>
        <v>1.5960125837064625E-3</v>
      </c>
    </row>
    <row r="16" spans="1:38">
      <c r="A16" s="66">
        <v>28</v>
      </c>
      <c r="B16" s="26" t="s">
        <v>12</v>
      </c>
      <c r="C16" s="129">
        <f>逆行列係数!C16/逆行列係数!$O$16</f>
        <v>3.4750617791644577E-4</v>
      </c>
      <c r="D16" s="130">
        <f>逆行列係数!D16/逆行列係数!$O$16</f>
        <v>1.7576618628568994E-4</v>
      </c>
      <c r="E16" s="130">
        <f>逆行列係数!E16/逆行列係数!$O$16</f>
        <v>4.3701987906890434E-4</v>
      </c>
      <c r="F16" s="130">
        <f>逆行列係数!F16/逆行列係数!$O$16</f>
        <v>1.7871675971691985E-3</v>
      </c>
      <c r="G16" s="130">
        <f>逆行列係数!G16/逆行列係数!$O$16</f>
        <v>1.9617778869291196E-3</v>
      </c>
      <c r="H16" s="130">
        <f>逆行列係数!H16/逆行列係数!$O$16</f>
        <v>2.686280501252814E-4</v>
      </c>
      <c r="I16" s="130">
        <f>逆行列係数!I16/逆行列係数!$O$16</f>
        <v>9.7330754530341394E-4</v>
      </c>
      <c r="J16" s="130">
        <f>逆行列係数!J16/逆行列係数!$O$16</f>
        <v>4.4739059178317816E-4</v>
      </c>
      <c r="K16" s="130">
        <f>逆行列係数!K16/逆行列係数!$O$16</f>
        <v>1.0429773651762977E-4</v>
      </c>
      <c r="L16" s="130">
        <f>逆行列係数!L16/逆行列係数!$O$16</f>
        <v>1.3021831032215172E-3</v>
      </c>
      <c r="M16" s="130">
        <f>逆行列係数!M16/逆行列係数!$O$16</f>
        <v>1.4979574293422601E-4</v>
      </c>
      <c r="N16" s="130">
        <f>逆行列係数!N16/逆行列係数!$O$16</f>
        <v>1.5333582837634202E-4</v>
      </c>
      <c r="O16" s="130">
        <f>逆行列係数!O16/逆行列係数!$O$16</f>
        <v>1</v>
      </c>
      <c r="P16" s="130">
        <f>逆行列係数!P16/逆行列係数!$O$16</f>
        <v>2.2645249494783358E-3</v>
      </c>
      <c r="Q16" s="130">
        <f>逆行列係数!Q16/逆行列係数!$O$16</f>
        <v>1.6029252433732038E-3</v>
      </c>
      <c r="R16" s="130">
        <f>逆行列係数!R16/逆行列係数!$O$16</f>
        <v>3.0417451457732847E-3</v>
      </c>
      <c r="S16" s="130">
        <f>逆行列係数!S16/逆行列係数!$O$16</f>
        <v>3.3169664396715641E-3</v>
      </c>
      <c r="T16" s="130">
        <f>逆行列係数!T16/逆行列係数!$O$16</f>
        <v>1.60860272759478E-3</v>
      </c>
      <c r="U16" s="130">
        <f>逆行列係数!U16/逆行列係数!$O$16</f>
        <v>1.4219678955228877E-3</v>
      </c>
      <c r="V16" s="130">
        <f>逆行列係数!V16/逆行列係数!$O$16</f>
        <v>1.0265435294178877E-2</v>
      </c>
      <c r="W16" s="130">
        <f>逆行列係数!W16/逆行列係数!$O$16</f>
        <v>5.0666530430763064E-4</v>
      </c>
      <c r="X16" s="130">
        <f>逆行列係数!X16/逆行列係数!$O$16</f>
        <v>8.9823602281170344E-4</v>
      </c>
      <c r="Y16" s="130">
        <f>逆行列係数!Y16/逆行列係数!$O$16</f>
        <v>1.5673976048907165E-4</v>
      </c>
      <c r="Z16" s="130">
        <f>逆行列係数!Z16/逆行列係数!$O$16</f>
        <v>4.6562406653761286E-4</v>
      </c>
      <c r="AA16" s="130">
        <f>逆行列係数!AA16/逆行列係数!$O$16</f>
        <v>1.3374438473557661E-4</v>
      </c>
      <c r="AB16" s="130">
        <f>逆行列係数!AB16/逆行列係数!$O$16</f>
        <v>5.4990650803238858E-4</v>
      </c>
      <c r="AC16" s="130">
        <f>逆行列係数!AC16/逆行列係数!$O$16</f>
        <v>4.1653373284810931E-4</v>
      </c>
      <c r="AD16" s="130">
        <f>逆行列係数!AD16/逆行列係数!$O$16</f>
        <v>2.4202971346364133E-4</v>
      </c>
      <c r="AE16" s="130">
        <f>逆行列係数!AE16/逆行列係数!$O$16</f>
        <v>8.456128305878816E-4</v>
      </c>
      <c r="AF16" s="130">
        <f>逆行列係数!AF16/逆行列係数!$O$16</f>
        <v>1.9584970736330419E-4</v>
      </c>
      <c r="AG16" s="130">
        <f>逆行列係数!AG16/逆行列係数!$O$16</f>
        <v>1.7942684130703128E-4</v>
      </c>
      <c r="AH16" s="130">
        <f>逆行列係数!AH16/逆行列係数!$O$16</f>
        <v>3.9045912226177857E-4</v>
      </c>
      <c r="AI16" s="130">
        <f>逆行列係数!AI16/逆行列係数!$O$16</f>
        <v>2.4580761636566772E-4</v>
      </c>
      <c r="AJ16" s="130">
        <f>逆行列係数!AJ16/逆行列係数!$O$16</f>
        <v>3.3218233073192306E-4</v>
      </c>
      <c r="AK16" s="130">
        <f>逆行列係数!AK16/逆行列係数!$O$16</f>
        <v>2.7706177641810569E-4</v>
      </c>
      <c r="AL16" s="131">
        <f>逆行列係数!AL16/逆行列係数!$O$16</f>
        <v>7.6451563931584138E-4</v>
      </c>
    </row>
    <row r="17" spans="1:38">
      <c r="A17" s="66">
        <v>29</v>
      </c>
      <c r="B17" s="26" t="s">
        <v>13</v>
      </c>
      <c r="C17" s="129">
        <f>逆行列係数!C17/逆行列係数!$P$17</f>
        <v>1.4054496666908775E-4</v>
      </c>
      <c r="D17" s="130">
        <f>逆行列係数!D17/逆行列係数!$P$17</f>
        <v>1.1758399935117366E-4</v>
      </c>
      <c r="E17" s="130">
        <f>逆行列係数!E17/逆行列係数!$P$17</f>
        <v>1.0789043936637785E-4</v>
      </c>
      <c r="F17" s="130">
        <f>逆行列係数!F17/逆行列係数!$P$17</f>
        <v>5.0393272843673E-4</v>
      </c>
      <c r="G17" s="130">
        <f>逆行列係数!G17/逆行列係数!$P$17</f>
        <v>1.0149496064467252E-4</v>
      </c>
      <c r="H17" s="130">
        <f>逆行列係数!H17/逆行列係数!$P$17</f>
        <v>7.5554614541696667E-5</v>
      </c>
      <c r="I17" s="130">
        <f>逆行列係数!I17/逆行列係数!$P$17</f>
        <v>3.2688121342395055E-4</v>
      </c>
      <c r="J17" s="130">
        <f>逆行列係数!J17/逆行列係数!$P$17</f>
        <v>7.5196726076791034E-5</v>
      </c>
      <c r="K17" s="130">
        <f>逆行列係数!K17/逆行列係数!$P$17</f>
        <v>2.0704251270470173E-5</v>
      </c>
      <c r="L17" s="130">
        <f>逆行列係数!L17/逆行列係数!$P$17</f>
        <v>7.5653535699736062E-4</v>
      </c>
      <c r="M17" s="130">
        <f>逆行列係数!M17/逆行列係数!$P$17</f>
        <v>5.3727891094085845E-5</v>
      </c>
      <c r="N17" s="130">
        <f>逆行列係数!N17/逆行列係数!$P$17</f>
        <v>4.8243453674598294E-5</v>
      </c>
      <c r="O17" s="130">
        <f>逆行列係数!O17/逆行列係数!$P$17</f>
        <v>4.1366576411543034E-4</v>
      </c>
      <c r="P17" s="130">
        <f>逆行列係数!P17/逆行列係数!$P$17</f>
        <v>1</v>
      </c>
      <c r="Q17" s="130">
        <f>逆行列係数!Q17/逆行列係数!$P$17</f>
        <v>1.1288898855579799E-3</v>
      </c>
      <c r="R17" s="130">
        <f>逆行列係数!R17/逆行列係数!$P$17</f>
        <v>1.9803432875088126E-3</v>
      </c>
      <c r="S17" s="130">
        <f>逆行列係数!S17/逆行列係数!$P$17</f>
        <v>2.1606324096486032E-3</v>
      </c>
      <c r="T17" s="130">
        <f>逆行列係数!T17/逆行列係数!$P$17</f>
        <v>1.9144292180536908E-3</v>
      </c>
      <c r="U17" s="130">
        <f>逆行列係数!U17/逆行列係数!$P$17</f>
        <v>4.4844347466387589E-4</v>
      </c>
      <c r="V17" s="130">
        <f>逆行列係数!V17/逆行列係数!$P$17</f>
        <v>1.3476093935378382E-3</v>
      </c>
      <c r="W17" s="130">
        <f>逆行列係数!W17/逆行列係数!$P$17</f>
        <v>1.9886244956853386E-4</v>
      </c>
      <c r="X17" s="130">
        <f>逆行列係数!X17/逆行列係数!$P$17</f>
        <v>1.3442497305747574E-3</v>
      </c>
      <c r="Y17" s="130">
        <f>逆行列係数!Y17/逆行列係数!$P$17</f>
        <v>1.5325994183130125E-4</v>
      </c>
      <c r="Z17" s="130">
        <f>逆行列係数!Z17/逆行列係数!$P$17</f>
        <v>3.4190290664006797E-4</v>
      </c>
      <c r="AA17" s="130">
        <f>逆行列係数!AA17/逆行列係数!$P$17</f>
        <v>2.3045029816496252E-4</v>
      </c>
      <c r="AB17" s="130">
        <f>逆行列係数!AB17/逆行列係数!$P$17</f>
        <v>1.2289817867723859E-4</v>
      </c>
      <c r="AC17" s="130">
        <f>逆行列係数!AC17/逆行列係数!$P$17</f>
        <v>2.822285496886894E-4</v>
      </c>
      <c r="AD17" s="130">
        <f>逆行列係数!AD17/逆行列係数!$P$17</f>
        <v>2.884937280302393E-4</v>
      </c>
      <c r="AE17" s="130">
        <f>逆行列係数!AE17/逆行列係数!$P$17</f>
        <v>2.0727372426204318E-3</v>
      </c>
      <c r="AF17" s="130">
        <f>逆行列係数!AF17/逆行列係数!$P$17</f>
        <v>1.3550485457847894E-4</v>
      </c>
      <c r="AG17" s="130">
        <f>逆行列係数!AG17/逆行列係数!$P$17</f>
        <v>1.8542184310163599E-3</v>
      </c>
      <c r="AH17" s="130">
        <f>逆行列係数!AH17/逆行列係数!$P$17</f>
        <v>1.9188627775911304E-4</v>
      </c>
      <c r="AI17" s="130">
        <f>逆行列係数!AI17/逆行列係数!$P$17</f>
        <v>3.9044956229892305E-3</v>
      </c>
      <c r="AJ17" s="130">
        <f>逆行列係数!AJ17/逆行列係数!$P$17</f>
        <v>9.1814902478705158E-4</v>
      </c>
      <c r="AK17" s="130">
        <f>逆行列係数!AK17/逆行列係数!$P$17</f>
        <v>4.6579034297575192E-3</v>
      </c>
      <c r="AL17" s="131">
        <f>逆行列係数!AL17/逆行列係数!$P$17</f>
        <v>6.0784878103151564E-4</v>
      </c>
    </row>
    <row r="18" spans="1:38">
      <c r="A18" s="67">
        <v>32</v>
      </c>
      <c r="B18" s="27" t="s">
        <v>16</v>
      </c>
      <c r="C18" s="132">
        <f>逆行列係数!C18/逆行列係数!$Q$18</f>
        <v>2.6975967633957766E-6</v>
      </c>
      <c r="D18" s="133">
        <f>逆行列係数!D18/逆行列係数!$Q$18</f>
        <v>3.2264394474167722E-6</v>
      </c>
      <c r="E18" s="133">
        <f>逆行列係数!E18/逆行列係数!$Q$18</f>
        <v>3.1990411852059768E-6</v>
      </c>
      <c r="F18" s="133">
        <f>逆行列係数!F18/逆行列係数!$Q$18</f>
        <v>6.5867333068148731E-6</v>
      </c>
      <c r="G18" s="133">
        <f>逆行列係数!G18/逆行列係数!$Q$18</f>
        <v>2.784604760886693E-6</v>
      </c>
      <c r="H18" s="133">
        <f>逆行列係数!H18/逆行列係数!$Q$18</f>
        <v>2.2773030168411581E-6</v>
      </c>
      <c r="I18" s="133">
        <f>逆行列係数!I18/逆行列係数!$Q$18</f>
        <v>2.958044008814691E-6</v>
      </c>
      <c r="J18" s="133">
        <f>逆行列係数!J18/逆行列係数!$Q$18</f>
        <v>2.2285514301823695E-6</v>
      </c>
      <c r="K18" s="133">
        <f>逆行列係数!K18/逆行列係数!$Q$18</f>
        <v>5.3045295888361235E-7</v>
      </c>
      <c r="L18" s="133">
        <f>逆行列係数!L18/逆行列係数!$Q$18</f>
        <v>4.8316105284622374E-6</v>
      </c>
      <c r="M18" s="133">
        <f>逆行列係数!M18/逆行列係数!$Q$18</f>
        <v>1.2615473333250997E-6</v>
      </c>
      <c r="N18" s="133">
        <f>逆行列係数!N18/逆行列係数!$Q$18</f>
        <v>1.9659849528657019E-6</v>
      </c>
      <c r="O18" s="133">
        <f>逆行列係数!O18/逆行列係数!$Q$18</f>
        <v>1.6968436203606734E-5</v>
      </c>
      <c r="P18" s="133">
        <f>逆行列係数!P18/逆行列係数!$Q$18</f>
        <v>1.4865160120586165E-3</v>
      </c>
      <c r="Q18" s="133">
        <f>逆行列係数!Q18/逆行列係数!$Q$18</f>
        <v>1</v>
      </c>
      <c r="R18" s="133">
        <f>逆行列係数!R18/逆行列係数!$Q$18</f>
        <v>1.6403966354789146E-3</v>
      </c>
      <c r="S18" s="133">
        <f>逆行列係数!S18/逆行列係数!$Q$18</f>
        <v>2.8584572704437013E-3</v>
      </c>
      <c r="T18" s="133">
        <f>逆行列係数!T18/逆行列係数!$Q$18</f>
        <v>5.6300879867263635E-5</v>
      </c>
      <c r="U18" s="133">
        <f>逆行列係数!U18/逆行列係数!$Q$18</f>
        <v>5.9544730296329113E-6</v>
      </c>
      <c r="V18" s="133">
        <f>逆行列係数!V18/逆行列係数!$Q$18</f>
        <v>1.2682095493620976E-5</v>
      </c>
      <c r="W18" s="133">
        <f>逆行列係数!W18/逆行列係数!$Q$18</f>
        <v>5.3670448519170959E-6</v>
      </c>
      <c r="X18" s="133">
        <f>逆行列係数!X18/逆行列係数!$Q$18</f>
        <v>1.1204276575852264E-5</v>
      </c>
      <c r="Y18" s="133">
        <f>逆行列係数!Y18/逆行列係数!$Q$18</f>
        <v>5.0121734928952436E-6</v>
      </c>
      <c r="Z18" s="133">
        <f>逆行列係数!Z18/逆行列係数!$Q$18</f>
        <v>7.0398913029435542E-6</v>
      </c>
      <c r="AA18" s="133">
        <f>逆行列係数!AA18/逆行列係数!$Q$18</f>
        <v>8.6506155661078541E-6</v>
      </c>
      <c r="AB18" s="133">
        <f>逆行列係数!AB18/逆行列係数!$Q$18</f>
        <v>2.6542615686823558E-6</v>
      </c>
      <c r="AC18" s="133">
        <f>逆行列係数!AC18/逆行列係数!$Q$18</f>
        <v>8.3729923198704296E-6</v>
      </c>
      <c r="AD18" s="133">
        <f>逆行列係数!AD18/逆行列係数!$Q$18</f>
        <v>1.6224844998750783E-5</v>
      </c>
      <c r="AE18" s="133">
        <f>逆行列係数!AE18/逆行列係数!$Q$18</f>
        <v>3.4666118963793253E-5</v>
      </c>
      <c r="AF18" s="133">
        <f>逆行列係数!AF18/逆行列係数!$Q$18</f>
        <v>1.0568470920339163E-5</v>
      </c>
      <c r="AG18" s="133">
        <f>逆行列係数!AG18/逆行列係数!$Q$18</f>
        <v>7.1856837027109114E-6</v>
      </c>
      <c r="AH18" s="133">
        <f>逆行列係数!AH18/逆行列係数!$Q$18</f>
        <v>7.0452408730913206E-6</v>
      </c>
      <c r="AI18" s="133">
        <f>逆行列係数!AI18/逆行列係数!$Q$18</f>
        <v>1.3250484888457985E-4</v>
      </c>
      <c r="AJ18" s="133">
        <f>逆行列係数!AJ18/逆行列係数!$Q$18</f>
        <v>5.1104859242678748E-6</v>
      </c>
      <c r="AK18" s="133">
        <f>逆行列係数!AK18/逆行列係数!$Q$18</f>
        <v>3.4519551533016132E-4</v>
      </c>
      <c r="AL18" s="134">
        <f>逆行列係数!AL18/逆行列係数!$Q$18</f>
        <v>1.2400788008253427E-5</v>
      </c>
    </row>
    <row r="19" spans="1:38">
      <c r="A19" s="66">
        <v>33</v>
      </c>
      <c r="B19" s="26" t="s">
        <v>14</v>
      </c>
      <c r="C19" s="129">
        <f>逆行列係数!C19/逆行列係数!$R$19</f>
        <v>1.8504239528936085E-5</v>
      </c>
      <c r="D19" s="130">
        <f>逆行列係数!D19/逆行列係数!$R$19</f>
        <v>1.4407143900125098E-5</v>
      </c>
      <c r="E19" s="130">
        <f>逆行列係数!E19/逆行列係数!$R$19</f>
        <v>1.056010290338796E-4</v>
      </c>
      <c r="F19" s="130">
        <f>逆行列係数!F19/逆行列係数!$R$19</f>
        <v>6.4413840641530963E-5</v>
      </c>
      <c r="G19" s="130">
        <f>逆行列係数!G19/逆行列係数!$R$19</f>
        <v>1.3870909339540964E-5</v>
      </c>
      <c r="H19" s="130">
        <f>逆行列係数!H19/逆行列係数!$R$19</f>
        <v>1.071483403433922E-5</v>
      </c>
      <c r="I19" s="130">
        <f>逆行列係数!I19/逆行列係数!$R$19</f>
        <v>2.0927391040762279E-5</v>
      </c>
      <c r="J19" s="130">
        <f>逆行列係数!J19/逆行列係数!$R$19</f>
        <v>1.3459816131938336E-5</v>
      </c>
      <c r="K19" s="130">
        <f>逆行列係数!K19/逆行列係数!$R$19</f>
        <v>3.1362340552865793E-6</v>
      </c>
      <c r="L19" s="130">
        <f>逆行列係数!L19/逆行列係数!$R$19</f>
        <v>2.8537586667266902E-5</v>
      </c>
      <c r="M19" s="130">
        <f>逆行列係数!M19/逆行列係数!$R$19</f>
        <v>1.0500664458179284E-5</v>
      </c>
      <c r="N19" s="130">
        <f>逆行列係数!N19/逆行列係数!$R$19</f>
        <v>1.0532852543778695E-5</v>
      </c>
      <c r="O19" s="130">
        <f>逆行列係数!O19/逆行列係数!$R$19</f>
        <v>4.4664677461080931E-5</v>
      </c>
      <c r="P19" s="130">
        <f>逆行列係数!P19/逆行列係数!$R$19</f>
        <v>1.0005605352669865E-3</v>
      </c>
      <c r="Q19" s="130">
        <f>逆行列係数!Q19/逆行列係数!$R$19</f>
        <v>1.1324024130711179E-3</v>
      </c>
      <c r="R19" s="130">
        <f>逆行列係数!R19/逆行列係数!$R$19</f>
        <v>1</v>
      </c>
      <c r="S19" s="130">
        <f>逆行列係数!S19/逆行列係数!$R$19</f>
        <v>1.7907758707105821E-3</v>
      </c>
      <c r="T19" s="130">
        <f>逆行列係数!T19/逆行列係数!$R$19</f>
        <v>2.5009815688863276E-3</v>
      </c>
      <c r="U19" s="130">
        <f>逆行列係数!U19/逆行列係数!$R$19</f>
        <v>2.5670147277358305E-5</v>
      </c>
      <c r="V19" s="130">
        <f>逆行列係数!V19/逆行列係数!$R$19</f>
        <v>5.2278410184038626E-4</v>
      </c>
      <c r="W19" s="130">
        <f>逆行列係数!W19/逆行列係数!$R$19</f>
        <v>4.0579214283227202E-5</v>
      </c>
      <c r="X19" s="130">
        <f>逆行列係数!X19/逆行列係数!$R$19</f>
        <v>7.6856984299657769E-5</v>
      </c>
      <c r="Y19" s="130">
        <f>逆行列係数!Y19/逆行列係数!$R$19</f>
        <v>2.0184758422977217E-5</v>
      </c>
      <c r="Z19" s="130">
        <f>逆行列係数!Z19/逆行列係数!$R$19</f>
        <v>4.2213246869427953E-5</v>
      </c>
      <c r="AA19" s="130">
        <f>逆行列係数!AA19/逆行列係数!$R$19</f>
        <v>3.0415311552390748E-5</v>
      </c>
      <c r="AB19" s="130">
        <f>逆行列係数!AB19/逆行列係数!$R$19</f>
        <v>3.3355241479400605E-5</v>
      </c>
      <c r="AC19" s="130">
        <f>逆行列係数!AC19/逆行列係数!$R$19</f>
        <v>6.2118963545755733E-5</v>
      </c>
      <c r="AD19" s="130">
        <f>逆行列係数!AD19/逆行列係数!$R$19</f>
        <v>4.8536169099529448E-5</v>
      </c>
      <c r="AE19" s="130">
        <f>逆行列係数!AE19/逆行列係数!$R$19</f>
        <v>1.6373764806892777E-4</v>
      </c>
      <c r="AF19" s="130">
        <f>逆行列係数!AF19/逆行列係数!$R$19</f>
        <v>6.1063989106487803E-5</v>
      </c>
      <c r="AG19" s="130">
        <f>逆行列係数!AG19/逆行列係数!$R$19</f>
        <v>2.9965942735108008E-5</v>
      </c>
      <c r="AH19" s="130">
        <f>逆行列係数!AH19/逆行列係数!$R$19</f>
        <v>2.3773174867167744E-5</v>
      </c>
      <c r="AI19" s="130">
        <f>逆行列係数!AI19/逆行列係数!$R$19</f>
        <v>4.9460060999269306E-4</v>
      </c>
      <c r="AJ19" s="130">
        <f>逆行列係数!AJ19/逆行列係数!$R$19</f>
        <v>3.6005688613034966E-5</v>
      </c>
      <c r="AK19" s="130">
        <f>逆行列係数!AK19/逆行列係数!$R$19</f>
        <v>1.6419206225166613E-5</v>
      </c>
      <c r="AL19" s="131">
        <f>逆行列係数!AL19/逆行列係数!$R$19</f>
        <v>1.5123817135279414E-4</v>
      </c>
    </row>
    <row r="20" spans="1:38">
      <c r="A20" s="66">
        <v>34</v>
      </c>
      <c r="B20" s="26" t="s">
        <v>15</v>
      </c>
      <c r="C20" s="129">
        <f>逆行列係数!C20/逆行列係数!$S$20</f>
        <v>6.7233884266790333E-6</v>
      </c>
      <c r="D20" s="130">
        <f>逆行列係数!D20/逆行列係数!$S$20</f>
        <v>1.1683760976805188E-5</v>
      </c>
      <c r="E20" s="130">
        <f>逆行列係数!E20/逆行列係数!$S$20</f>
        <v>2.8944410521829231E-5</v>
      </c>
      <c r="F20" s="130">
        <f>逆行列係数!F20/逆行列係数!$S$20</f>
        <v>1.1132400670032167E-5</v>
      </c>
      <c r="G20" s="130">
        <f>逆行列係数!G20/逆行列係数!$S$20</f>
        <v>8.4978859721376021E-6</v>
      </c>
      <c r="H20" s="130">
        <f>逆行列係数!H20/逆行列係数!$S$20</f>
        <v>5.3667492285607477E-6</v>
      </c>
      <c r="I20" s="130">
        <f>逆行列係数!I20/逆行列係数!$S$20</f>
        <v>7.7080292705471014E-6</v>
      </c>
      <c r="J20" s="130">
        <f>逆行列係数!J20/逆行列係数!$S$20</f>
        <v>5.7026138155152138E-6</v>
      </c>
      <c r="K20" s="130">
        <f>逆行列係数!K20/逆行列係数!$S$20</f>
        <v>1.6516022041683113E-6</v>
      </c>
      <c r="L20" s="130">
        <f>逆行列係数!L20/逆行列係数!$S$20</f>
        <v>9.0561711036151929E-6</v>
      </c>
      <c r="M20" s="130">
        <f>逆行列係数!M20/逆行列係数!$S$20</f>
        <v>3.7935176436170893E-6</v>
      </c>
      <c r="N20" s="130">
        <f>逆行列係数!N20/逆行列係数!$S$20</f>
        <v>3.9415153886994017E-6</v>
      </c>
      <c r="O20" s="130">
        <f>逆行列係数!O20/逆行列係数!$S$20</f>
        <v>1.1797051320111683E-5</v>
      </c>
      <c r="P20" s="130">
        <f>逆行列係数!P20/逆行列係数!$S$20</f>
        <v>3.9157899875096725E-5</v>
      </c>
      <c r="Q20" s="130">
        <f>逆行列係数!Q20/逆行列係数!$S$20</f>
        <v>2.2724514356048542E-5</v>
      </c>
      <c r="R20" s="130">
        <f>逆行列係数!R20/逆行列係数!$S$20</f>
        <v>1.200667924679904E-5</v>
      </c>
      <c r="S20" s="130">
        <f>逆行列係数!S20/逆行列係数!$S$20</f>
        <v>1</v>
      </c>
      <c r="T20" s="130">
        <f>逆行列係数!T20/逆行列係数!$S$20</f>
        <v>1.2706025233588816E-3</v>
      </c>
      <c r="U20" s="130">
        <f>逆行列係数!U20/逆行列係数!$S$20</f>
        <v>9.3920633323721505E-6</v>
      </c>
      <c r="V20" s="130">
        <f>逆行列係数!V20/逆行列係数!$S$20</f>
        <v>1.6171044872395992E-4</v>
      </c>
      <c r="W20" s="130">
        <f>逆行列係数!W20/逆行列係数!$S$20</f>
        <v>1.5142863766677082E-5</v>
      </c>
      <c r="X20" s="130">
        <f>逆行列係数!X20/逆行列係数!$S$20</f>
        <v>2.0927577927612109E-5</v>
      </c>
      <c r="Y20" s="130">
        <f>逆行列係数!Y20/逆行列係数!$S$20</f>
        <v>9.4574235943755872E-6</v>
      </c>
      <c r="Z20" s="130">
        <f>逆行列係数!Z20/逆行列係数!$S$20</f>
        <v>4.6857258436425311E-5</v>
      </c>
      <c r="AA20" s="130">
        <f>逆行列係数!AA20/逆行列係数!$S$20</f>
        <v>2.7012351402693505E-5</v>
      </c>
      <c r="AB20" s="130">
        <f>逆行列係数!AB20/逆行列係数!$S$20</f>
        <v>1.6997288748807508E-5</v>
      </c>
      <c r="AC20" s="130">
        <f>逆行列係数!AC20/逆行列係数!$S$20</f>
        <v>2.9992630312912518E-5</v>
      </c>
      <c r="AD20" s="130">
        <f>逆行列係数!AD20/逆行列係数!$S$20</f>
        <v>2.904348468418817E-5</v>
      </c>
      <c r="AE20" s="130">
        <f>逆行列係数!AE20/逆行列係数!$S$20</f>
        <v>1.9173704699511506E-4</v>
      </c>
      <c r="AF20" s="130">
        <f>逆行列係数!AF20/逆行列係数!$S$20</f>
        <v>1.340224992634693E-5</v>
      </c>
      <c r="AG20" s="130">
        <f>逆行列係数!AG20/逆行列係数!$S$20</f>
        <v>1.1091941607883312E-5</v>
      </c>
      <c r="AH20" s="130">
        <f>逆行列係数!AH20/逆行列係数!$S$20</f>
        <v>1.8509702613257667E-5</v>
      </c>
      <c r="AI20" s="130">
        <f>逆行列係数!AI20/逆行列係数!$S$20</f>
        <v>1.2108028523506492E-4</v>
      </c>
      <c r="AJ20" s="130">
        <f>逆行列係数!AJ20/逆行列係数!$S$20</f>
        <v>3.5272980625733743E-5</v>
      </c>
      <c r="AK20" s="130">
        <f>逆行列係数!AK20/逆行列係数!$S$20</f>
        <v>9.7268573576598355E-6</v>
      </c>
      <c r="AL20" s="131">
        <f>逆行列係数!AL20/逆行列係数!$S$20</f>
        <v>5.0445018284300637E-5</v>
      </c>
    </row>
    <row r="21" spans="1:38">
      <c r="A21" s="66">
        <v>35</v>
      </c>
      <c r="B21" s="26" t="s">
        <v>17</v>
      </c>
      <c r="C21" s="129">
        <f>逆行列係数!C21/逆行列係数!$T$21</f>
        <v>4.8041529347335287E-4</v>
      </c>
      <c r="D21" s="130">
        <f>逆行列係数!D21/逆行列係数!$T$21</f>
        <v>5.0902737775667935E-4</v>
      </c>
      <c r="E21" s="130">
        <f>逆行列係数!E21/逆行列係数!$T$21</f>
        <v>1.7154826795633345E-2</v>
      </c>
      <c r="F21" s="130">
        <f>逆行列係数!F21/逆行列係数!$T$21</f>
        <v>1.5414449949730838E-3</v>
      </c>
      <c r="G21" s="130">
        <f>逆行列係数!G21/逆行列係数!$T$21</f>
        <v>5.5419483318783745E-4</v>
      </c>
      <c r="H21" s="130">
        <f>逆行列係数!H21/逆行列係数!$T$21</f>
        <v>2.7986578145542269E-4</v>
      </c>
      <c r="I21" s="130">
        <f>逆行列係数!I21/逆行列係数!$T$21</f>
        <v>4.1083322987199361E-4</v>
      </c>
      <c r="J21" s="130">
        <f>逆行列係数!J21/逆行列係数!$T$21</f>
        <v>2.9647846531633112E-4</v>
      </c>
      <c r="K21" s="130">
        <f>逆行列係数!K21/逆行列係数!$T$21</f>
        <v>1.3707770679050472E-4</v>
      </c>
      <c r="L21" s="130">
        <f>逆行列係数!L21/逆行列係数!$T$21</f>
        <v>5.7308995469897606E-4</v>
      </c>
      <c r="M21" s="130">
        <f>逆行列係数!M21/逆行列係数!$T$21</f>
        <v>2.0737433271171172E-4</v>
      </c>
      <c r="N21" s="130">
        <f>逆行列係数!N21/逆行列係数!$T$21</f>
        <v>3.0973102288559955E-4</v>
      </c>
      <c r="O21" s="130">
        <f>逆行列係数!O21/逆行列係数!$T$21</f>
        <v>3.7066828816179818E-4</v>
      </c>
      <c r="P21" s="130">
        <f>逆行列係数!P21/逆行列係数!$T$21</f>
        <v>3.6176736500599535E-4</v>
      </c>
      <c r="Q21" s="130">
        <f>逆行列係数!Q21/逆行列係数!$T$21</f>
        <v>5.0736043363365307E-4</v>
      </c>
      <c r="R21" s="130">
        <f>逆行列係数!R21/逆行列係数!$T$21</f>
        <v>3.8520408688342661E-4</v>
      </c>
      <c r="S21" s="130">
        <f>逆行列係数!S21/逆行列係数!$T$21</f>
        <v>2.6736280366478071E-4</v>
      </c>
      <c r="T21" s="130">
        <f>逆行列係数!T21/逆行列係数!$T$21</f>
        <v>1</v>
      </c>
      <c r="U21" s="130">
        <f>逆行列係数!U21/逆行列係数!$T$21</f>
        <v>6.1037048200994069E-4</v>
      </c>
      <c r="V21" s="130">
        <f>逆行列係数!V21/逆行列係数!$T$21</f>
        <v>8.7068783091712708E-4</v>
      </c>
      <c r="W21" s="130">
        <f>逆行列係数!W21/逆行列係数!$T$21</f>
        <v>7.268724050582332E-4</v>
      </c>
      <c r="X21" s="130">
        <f>逆行列係数!X21/逆行列係数!$T$21</f>
        <v>1.0709569703931674E-3</v>
      </c>
      <c r="Y21" s="130">
        <f>逆行列係数!Y21/逆行列係数!$T$21</f>
        <v>6.272646841636901E-4</v>
      </c>
      <c r="Z21" s="130">
        <f>逆行列係数!Z21/逆行列係数!$T$21</f>
        <v>7.6806246121368814E-4</v>
      </c>
      <c r="AA21" s="130">
        <f>逆行列係数!AA21/逆行列係数!$T$21</f>
        <v>8.6702009436791998E-4</v>
      </c>
      <c r="AB21" s="130">
        <f>逆行列係数!AB21/逆行列係数!$T$21</f>
        <v>2.625639450646375E-4</v>
      </c>
      <c r="AC21" s="130">
        <f>逆行列係数!AC21/逆行列係数!$T$21</f>
        <v>6.293790055716726E-3</v>
      </c>
      <c r="AD21" s="130">
        <f>逆行列係数!AD21/逆行列係数!$T$21</f>
        <v>9.8140367624160443E-4</v>
      </c>
      <c r="AE21" s="130">
        <f>逆行列係数!AE21/逆行列係数!$T$21</f>
        <v>5.1998601222840325E-3</v>
      </c>
      <c r="AF21" s="130">
        <f>逆行列係数!AF21/逆行列係数!$T$21</f>
        <v>4.5951276355925253E-4</v>
      </c>
      <c r="AG21" s="130">
        <f>逆行列係数!AG21/逆行列係数!$T$21</f>
        <v>4.7256790232760843E-4</v>
      </c>
      <c r="AH21" s="130">
        <f>逆行列係数!AH21/逆行列係数!$T$21</f>
        <v>6.9442098116217024E-4</v>
      </c>
      <c r="AI21" s="130">
        <f>逆行列係数!AI21/逆行列係数!$T$21</f>
        <v>1.4950309610878922E-2</v>
      </c>
      <c r="AJ21" s="130">
        <f>逆行列係数!AJ21/逆行列係数!$T$21</f>
        <v>5.0150250848773957E-4</v>
      </c>
      <c r="AK21" s="130">
        <f>逆行列係数!AK21/逆行列係数!$T$21</f>
        <v>3.7346534039285904E-4</v>
      </c>
      <c r="AL21" s="131">
        <f>逆行列係数!AL21/逆行列係数!$T$21</f>
        <v>2.0056940747360408E-3</v>
      </c>
    </row>
    <row r="22" spans="1:38">
      <c r="A22" s="66">
        <v>39</v>
      </c>
      <c r="B22" s="26" t="s">
        <v>18</v>
      </c>
      <c r="C22" s="129">
        <f>逆行列係数!C22/逆行列係数!$U$22</f>
        <v>2.9304376662442886E-3</v>
      </c>
      <c r="D22" s="130">
        <f>逆行列係数!D22/逆行列係数!$U$22</f>
        <v>5.6468324732299518E-3</v>
      </c>
      <c r="E22" s="130">
        <f>逆行列係数!E22/逆行列係数!$U$22</f>
        <v>5.6124050728668358E-3</v>
      </c>
      <c r="F22" s="130">
        <f>逆行列係数!F22/逆行列係数!$U$22</f>
        <v>2.9216968978650676E-3</v>
      </c>
      <c r="G22" s="130">
        <f>逆行列係数!G22/逆行列係数!$U$22</f>
        <v>5.3569864477653129E-3</v>
      </c>
      <c r="H22" s="130">
        <f>逆行列係数!H22/逆行列係数!$U$22</f>
        <v>5.0096741924933021E-3</v>
      </c>
      <c r="I22" s="130">
        <f>逆行列係数!I22/逆行列係数!$U$22</f>
        <v>4.6127897117519022E-3</v>
      </c>
      <c r="J22" s="130">
        <f>逆行列係数!J22/逆行列係数!$U$22</f>
        <v>1.9367624085558474E-3</v>
      </c>
      <c r="K22" s="130">
        <f>逆行列係数!K22/逆行列係数!$U$22</f>
        <v>1.3143950036260768E-3</v>
      </c>
      <c r="L22" s="130">
        <f>逆行列係数!L22/逆行列係数!$U$22</f>
        <v>4.5604257756831669E-3</v>
      </c>
      <c r="M22" s="130">
        <f>逆行列係数!M22/逆行列係数!$U$22</f>
        <v>4.094269502060717E-3</v>
      </c>
      <c r="N22" s="130">
        <f>逆行列係数!N22/逆行列係数!$U$22</f>
        <v>2.2173844698425739E-3</v>
      </c>
      <c r="O22" s="130">
        <f>逆行列係数!O22/逆行列係数!$U$22</f>
        <v>2.2999339973604578E-3</v>
      </c>
      <c r="P22" s="130">
        <f>逆行列係数!P22/逆行列係数!$U$22</f>
        <v>1.1947560365547892E-2</v>
      </c>
      <c r="Q22" s="130">
        <f>逆行列係数!Q22/逆行列係数!$U$22</f>
        <v>8.9678173715266596E-3</v>
      </c>
      <c r="R22" s="130">
        <f>逆行列係数!R22/逆行列係数!$U$22</f>
        <v>9.4841635001794242E-3</v>
      </c>
      <c r="S22" s="130">
        <f>逆行列係数!S22/逆行列係数!$U$22</f>
        <v>1.1621151736736635E-2</v>
      </c>
      <c r="T22" s="130">
        <f>逆行列係数!T22/逆行列係数!$U$22</f>
        <v>1.0364687034547421E-2</v>
      </c>
      <c r="U22" s="130">
        <f>逆行列係数!U22/逆行列係数!$U$22</f>
        <v>1</v>
      </c>
      <c r="V22" s="130">
        <f>逆行列係数!V22/逆行列係数!$U$22</f>
        <v>4.2539888786850798E-3</v>
      </c>
      <c r="W22" s="130">
        <f>逆行列係数!W22/逆行列係数!$U$22</f>
        <v>2.5091041041856747E-3</v>
      </c>
      <c r="X22" s="130">
        <f>逆行列係数!X22/逆行列係数!$U$22</f>
        <v>8.6771158834640962E-3</v>
      </c>
      <c r="Y22" s="130">
        <f>逆行列係数!Y22/逆行列係数!$U$22</f>
        <v>3.5703166695689828E-3</v>
      </c>
      <c r="Z22" s="130">
        <f>逆行列係数!Z22/逆行列係数!$U$22</f>
        <v>3.7532792156760443E-3</v>
      </c>
      <c r="AA22" s="130">
        <f>逆行列係数!AA22/逆行列係数!$U$22</f>
        <v>5.3096244572770276E-3</v>
      </c>
      <c r="AB22" s="130">
        <f>逆行列係数!AB22/逆行列係数!$U$22</f>
        <v>7.3990238199850723E-4</v>
      </c>
      <c r="AC22" s="130">
        <f>逆行列係数!AC22/逆行列係数!$U$22</f>
        <v>2.0458316393880049E-3</v>
      </c>
      <c r="AD22" s="130">
        <f>逆行列係数!AD22/逆行列係数!$U$22</f>
        <v>5.1071295449555227E-3</v>
      </c>
      <c r="AE22" s="130">
        <f>逆行列係数!AE22/逆行列係数!$U$22</f>
        <v>3.4026049635662633E-3</v>
      </c>
      <c r="AF22" s="130">
        <f>逆行列係数!AF22/逆行列係数!$U$22</f>
        <v>4.0258463618707092E-3</v>
      </c>
      <c r="AG22" s="130">
        <f>逆行列係数!AG22/逆行列係数!$U$22</f>
        <v>2.2086974649124136E-3</v>
      </c>
      <c r="AH22" s="130">
        <f>逆行列係数!AH22/逆行列係数!$U$22</f>
        <v>1.1389293388431209E-2</v>
      </c>
      <c r="AI22" s="130">
        <f>逆行列係数!AI22/逆行列係数!$U$22</f>
        <v>5.1638678494959674E-3</v>
      </c>
      <c r="AJ22" s="130">
        <f>逆行列係数!AJ22/逆行列係数!$U$22</f>
        <v>5.4778671537663755E-3</v>
      </c>
      <c r="AK22" s="130">
        <f>逆行列係数!AK22/逆行列係数!$U$22</f>
        <v>4.1849859368969275E-2</v>
      </c>
      <c r="AL22" s="131">
        <f>逆行列係数!AL22/逆行列係数!$U$22</f>
        <v>3.5165893166960956E-3</v>
      </c>
    </row>
    <row r="23" spans="1:38">
      <c r="A23" s="67">
        <v>41</v>
      </c>
      <c r="B23" s="27" t="s">
        <v>19</v>
      </c>
      <c r="C23" s="132">
        <f>逆行列係数!C23/逆行列係数!$V$23</f>
        <v>9.9782765865280062E-3</v>
      </c>
      <c r="D23" s="133">
        <f>逆行列係数!D23/逆行列係数!$V$23</f>
        <v>5.7284799620451569E-3</v>
      </c>
      <c r="E23" s="133">
        <f>逆行列係数!E23/逆行列係数!$V$23</f>
        <v>5.1429437840744933E-3</v>
      </c>
      <c r="F23" s="133">
        <f>逆行列係数!F23/逆行列係数!$V$23</f>
        <v>1.1068814279701533E-2</v>
      </c>
      <c r="G23" s="133">
        <f>逆行列係数!G23/逆行列係数!$V$23</f>
        <v>3.8907390306947816E-3</v>
      </c>
      <c r="H23" s="133">
        <f>逆行列係数!H23/逆行列係数!$V$23</f>
        <v>4.7212887056306586E-3</v>
      </c>
      <c r="I23" s="133">
        <f>逆行列係数!I23/逆行列係数!$V$23</f>
        <v>9.4663357100783063E-3</v>
      </c>
      <c r="J23" s="133">
        <f>逆行列係数!J23/逆行列係数!$V$23</f>
        <v>9.4984689264063973E-3</v>
      </c>
      <c r="K23" s="133">
        <f>逆行列係数!K23/逆行列係数!$V$23</f>
        <v>1.4540750677731222E-3</v>
      </c>
      <c r="L23" s="133">
        <f>逆行列係数!L23/逆行列係数!$V$23</f>
        <v>1.6814173991440487E-2</v>
      </c>
      <c r="M23" s="133">
        <f>逆行列係数!M23/逆行列係数!$V$23</f>
        <v>1.1358088332942716E-2</v>
      </c>
      <c r="N23" s="133">
        <f>逆行列係数!N23/逆行列係数!$V$23</f>
        <v>8.4944293779784675E-3</v>
      </c>
      <c r="O23" s="133">
        <f>逆行列係数!O23/逆行列係数!$V$23</f>
        <v>1.121049949501831E-2</v>
      </c>
      <c r="P23" s="133">
        <f>逆行列係数!P23/逆行列係数!$V$23</f>
        <v>5.2487000594475045E-3</v>
      </c>
      <c r="Q23" s="133">
        <f>逆行列係数!Q23/逆行列係数!$V$23</f>
        <v>6.5582391062619346E-3</v>
      </c>
      <c r="R23" s="133">
        <f>逆行列係数!R23/逆行列係数!$V$23</f>
        <v>6.2314668679682907E-3</v>
      </c>
      <c r="S23" s="133">
        <f>逆行列係数!S23/逆行列係数!$V$23</f>
        <v>2.675527582099269E-3</v>
      </c>
      <c r="T23" s="133">
        <f>逆行列係数!T23/逆行列係数!$V$23</f>
        <v>4.2882915087572443E-3</v>
      </c>
      <c r="U23" s="133">
        <f>逆行列係数!U23/逆行列係数!$V$23</f>
        <v>8.7986690572101917E-3</v>
      </c>
      <c r="V23" s="133">
        <f>逆行列係数!V23/逆行列係数!$V$23</f>
        <v>1</v>
      </c>
      <c r="W23" s="133">
        <f>逆行列係数!W23/逆行列係数!$V$23</f>
        <v>4.149104365786075E-2</v>
      </c>
      <c r="X23" s="133">
        <f>逆行列係数!X23/逆行列係数!$V$23</f>
        <v>7.1630273782228734E-2</v>
      </c>
      <c r="Y23" s="133">
        <f>逆行列係数!Y23/逆行列係数!$V$23</f>
        <v>1.0258351092672268E-2</v>
      </c>
      <c r="Z23" s="133">
        <f>逆行列係数!Z23/逆行列係数!$V$23</f>
        <v>1.1083358976607326E-2</v>
      </c>
      <c r="AA23" s="133">
        <f>逆行列係数!AA23/逆行列係数!$V$23</f>
        <v>8.6751684719838292E-3</v>
      </c>
      <c r="AB23" s="133">
        <f>逆行列係数!AB23/逆行列係数!$V$23</f>
        <v>4.8559294222171187E-2</v>
      </c>
      <c r="AC23" s="133">
        <f>逆行列係数!AC23/逆行列係数!$V$23</f>
        <v>1.4836102003684511E-2</v>
      </c>
      <c r="AD23" s="133">
        <f>逆行列係数!AD23/逆行列係数!$V$23</f>
        <v>1.441702023148755E-2</v>
      </c>
      <c r="AE23" s="133">
        <f>逆行列係数!AE23/逆行列係数!$V$23</f>
        <v>2.3270576632214612E-2</v>
      </c>
      <c r="AF23" s="133">
        <f>逆行列係数!AF23/逆行列係数!$V$23</f>
        <v>1.5041353885041527E-2</v>
      </c>
      <c r="AG23" s="133">
        <f>逆行列係数!AG23/逆行列係数!$V$23</f>
        <v>8.1309324139771447E-3</v>
      </c>
      <c r="AH23" s="133">
        <f>逆行列係数!AH23/逆行列係数!$V$23</f>
        <v>6.6023304412937264E-3</v>
      </c>
      <c r="AI23" s="133">
        <f>逆行列係数!AI23/逆行列係数!$V$23</f>
        <v>4.7612103419833029E-3</v>
      </c>
      <c r="AJ23" s="133">
        <f>逆行列係数!AJ23/逆行列係数!$V$23</f>
        <v>1.0739065567514862E-2</v>
      </c>
      <c r="AK23" s="133">
        <f>逆行列係数!AK23/逆行列係数!$V$23</f>
        <v>3.4289064897162344E-3</v>
      </c>
      <c r="AL23" s="134">
        <f>逆行列係数!AL23/逆行列係数!$V$23</f>
        <v>9.0978750260884075E-3</v>
      </c>
    </row>
    <row r="24" spans="1:38">
      <c r="A24" s="66">
        <v>46</v>
      </c>
      <c r="B24" s="26" t="s">
        <v>20</v>
      </c>
      <c r="C24" s="129">
        <f>逆行列係数!C24/逆行列係数!$W$24</f>
        <v>1.3636912443978111E-2</v>
      </c>
      <c r="D24" s="130">
        <f>逆行列係数!D24/逆行列係数!$W$24</f>
        <v>1.0220624827379296E-2</v>
      </c>
      <c r="E24" s="130">
        <f>逆行列係数!E24/逆行列係数!$W$24</f>
        <v>1.0272572697204833E-2</v>
      </c>
      <c r="F24" s="130">
        <f>逆行列係数!F24/逆行列係数!$W$24</f>
        <v>3.5948052171975844E-2</v>
      </c>
      <c r="G24" s="130">
        <f>逆行列係数!G24/逆行列係数!$W$24</f>
        <v>1.0856881260739169E-2</v>
      </c>
      <c r="H24" s="130">
        <f>逆行列係数!H24/逆行列係数!$W$24</f>
        <v>1.6038093154590521E-2</v>
      </c>
      <c r="I24" s="130">
        <f>逆行列係数!I24/逆行列係数!$W$24</f>
        <v>3.3308186798968999E-2</v>
      </c>
      <c r="J24" s="130">
        <f>逆行列係数!J24/逆行列係数!$W$24</f>
        <v>2.5112435335623816E-2</v>
      </c>
      <c r="K24" s="130">
        <f>逆行列係数!K24/逆行列係数!$W$24</f>
        <v>6.0192038567224507E-3</v>
      </c>
      <c r="L24" s="130">
        <f>逆行列係数!L24/逆行列係数!$W$24</f>
        <v>5.929265337550544E-2</v>
      </c>
      <c r="M24" s="130">
        <f>逆行列係数!M24/逆行列係数!$W$24</f>
        <v>2.0843527496841128E-2</v>
      </c>
      <c r="N24" s="130">
        <f>逆行列係数!N24/逆行列係数!$W$24</f>
        <v>2.6940240274950327E-2</v>
      </c>
      <c r="O24" s="130">
        <f>逆行列係数!O24/逆行列係数!$W$24</f>
        <v>2.0108612098816279E-2</v>
      </c>
      <c r="P24" s="130">
        <f>逆行列係数!P24/逆行列係数!$W$24</f>
        <v>1.2461483268073382E-2</v>
      </c>
      <c r="Q24" s="130">
        <f>逆行列係数!Q24/逆行列係数!$W$24</f>
        <v>3.462740550838022E-2</v>
      </c>
      <c r="R24" s="130">
        <f>逆行列係数!R24/逆行列係数!$W$24</f>
        <v>1.0726131957691181E-2</v>
      </c>
      <c r="S24" s="130">
        <f>逆行列係数!S24/逆行列係数!$W$24</f>
        <v>8.4049250475979539E-3</v>
      </c>
      <c r="T24" s="130">
        <f>逆行列係数!T24/逆行列係数!$W$24</f>
        <v>1.4055536507346577E-2</v>
      </c>
      <c r="U24" s="130">
        <f>逆行列係数!U24/逆行列係数!$W$24</f>
        <v>2.1420721581642665E-2</v>
      </c>
      <c r="V24" s="130">
        <f>逆行列係数!V24/逆行列係数!$W$24</f>
        <v>8.2839768126078683E-3</v>
      </c>
      <c r="W24" s="130">
        <f>逆行列係数!W24/逆行列係数!$W$24</f>
        <v>1</v>
      </c>
      <c r="X24" s="130">
        <f>逆行列係数!X24/逆行列係数!$W$24</f>
        <v>4.0726428556249299E-2</v>
      </c>
      <c r="Y24" s="130">
        <f>逆行列係数!Y24/逆行列係数!$W$24</f>
        <v>3.5618830511366675E-2</v>
      </c>
      <c r="Z24" s="130">
        <f>逆行列係数!Z24/逆行列係数!$W$24</f>
        <v>2.8331524301507309E-2</v>
      </c>
      <c r="AA24" s="130">
        <f>逆行列係数!AA24/逆行列係数!$W$24</f>
        <v>5.4556563083316603E-3</v>
      </c>
      <c r="AB24" s="130">
        <f>逆行列係数!AB24/逆行列係数!$W$24</f>
        <v>4.2561036756340537E-3</v>
      </c>
      <c r="AC24" s="130">
        <f>逆行列係数!AC24/逆行列係数!$W$24</f>
        <v>1.0542688730320098E-2</v>
      </c>
      <c r="AD24" s="130">
        <f>逆行列係数!AD24/逆行列係数!$W$24</f>
        <v>1.0825507082438136E-2</v>
      </c>
      <c r="AE24" s="130">
        <f>逆行列係数!AE24/逆行列係数!$W$24</f>
        <v>1.1164416681793061E-2</v>
      </c>
      <c r="AF24" s="130">
        <f>逆行列係数!AF24/逆行列係数!$W$24</f>
        <v>1.93432250947881E-2</v>
      </c>
      <c r="AG24" s="130">
        <f>逆行列係数!AG24/逆行列係数!$W$24</f>
        <v>1.3589596501792468E-2</v>
      </c>
      <c r="AH24" s="130">
        <f>逆行列係数!AH24/逆行列係数!$W$24</f>
        <v>5.9183712122882958E-3</v>
      </c>
      <c r="AI24" s="130">
        <f>逆行列係数!AI24/逆行列係数!$W$24</f>
        <v>7.7629780022001335E-3</v>
      </c>
      <c r="AJ24" s="130">
        <f>逆行列係数!AJ24/逆行列係数!$W$24</f>
        <v>3.2810291014731624E-2</v>
      </c>
      <c r="AK24" s="130">
        <f>逆行列係数!AK24/逆行列係数!$W$24</f>
        <v>8.6174976975907352E-3</v>
      </c>
      <c r="AL24" s="131">
        <f>逆行列係数!AL24/逆行列係数!$W$24</f>
        <v>1.4010424009826763E-2</v>
      </c>
    </row>
    <row r="25" spans="1:38">
      <c r="A25" s="66">
        <v>47</v>
      </c>
      <c r="B25" s="26" t="s">
        <v>55</v>
      </c>
      <c r="C25" s="129">
        <f>逆行列係数!C25/逆行列係数!$X$25</f>
        <v>1.8976200541406846E-3</v>
      </c>
      <c r="D25" s="130">
        <f>逆行列係数!D25/逆行列係数!$X$25</f>
        <v>8.4994248587438133E-4</v>
      </c>
      <c r="E25" s="130">
        <f>逆行列係数!E25/逆行列係数!$X$25</f>
        <v>1.0998949260658847E-3</v>
      </c>
      <c r="F25" s="130">
        <f>逆行列係数!F25/逆行列係数!$X$25</f>
        <v>3.4317931548013105E-3</v>
      </c>
      <c r="G25" s="130">
        <f>逆行列係数!G25/逆行列係数!$X$25</f>
        <v>2.741641343068227E-3</v>
      </c>
      <c r="H25" s="130">
        <f>逆行列係数!H25/逆行列係数!$X$25</f>
        <v>1.5266655456339789E-3</v>
      </c>
      <c r="I25" s="130">
        <f>逆行列係数!I25/逆行列係数!$X$25</f>
        <v>3.5905154969460319E-3</v>
      </c>
      <c r="J25" s="130">
        <f>逆行列係数!J25/逆行列係数!$X$25</f>
        <v>2.9246565583484815E-3</v>
      </c>
      <c r="K25" s="130">
        <f>逆行列係数!K25/逆行列係数!$X$25</f>
        <v>9.0592003953461923E-4</v>
      </c>
      <c r="L25" s="130">
        <f>逆行列係数!L25/逆行列係数!$X$25</f>
        <v>1.9244650701539441E-3</v>
      </c>
      <c r="M25" s="130">
        <f>逆行列係数!M25/逆行列係数!$X$25</f>
        <v>1.5205252551840675E-3</v>
      </c>
      <c r="N25" s="130">
        <f>逆行列係数!N25/逆行列係数!$X$25</f>
        <v>1.095712253527536E-3</v>
      </c>
      <c r="O25" s="130">
        <f>逆行列係数!O25/逆行列係数!$X$25</f>
        <v>1.3133328905660555E-3</v>
      </c>
      <c r="P25" s="130">
        <f>逆行列係数!P25/逆行列係数!$X$25</f>
        <v>1.3102535934901797E-3</v>
      </c>
      <c r="Q25" s="130">
        <f>逆行列係数!Q25/逆行列係数!$X$25</f>
        <v>2.3186563680741333E-3</v>
      </c>
      <c r="R25" s="130">
        <f>逆行列係数!R25/逆行列係数!$X$25</f>
        <v>1.3978434194761873E-3</v>
      </c>
      <c r="S25" s="130">
        <f>逆行列係数!S25/逆行列係数!$X$25</f>
        <v>7.7467425779641425E-4</v>
      </c>
      <c r="T25" s="130">
        <f>逆行列係数!T25/逆行列係数!$X$25</f>
        <v>1.2012072654775257E-3</v>
      </c>
      <c r="U25" s="130">
        <f>逆行列係数!U25/逆行列係数!$X$25</f>
        <v>2.0206191837695278E-3</v>
      </c>
      <c r="V25" s="130">
        <f>逆行列係数!V25/逆行列係数!$X$25</f>
        <v>1.3697380700889675E-3</v>
      </c>
      <c r="W25" s="130">
        <f>逆行列係数!W25/逆行列係数!$X$25</f>
        <v>1.18907366389111E-3</v>
      </c>
      <c r="X25" s="130">
        <f>逆行列係数!X25/逆行列係数!$X$25</f>
        <v>1</v>
      </c>
      <c r="Y25" s="130">
        <f>逆行列係数!Y25/逆行列係数!$X$25</f>
        <v>1.0474459164316472E-2</v>
      </c>
      <c r="Z25" s="130">
        <f>逆行列係数!Z25/逆行列係数!$X$25</f>
        <v>3.9788994347352384E-3</v>
      </c>
      <c r="AA25" s="130">
        <f>逆行列係数!AA25/逆行列係数!$X$25</f>
        <v>2.115380001591467E-3</v>
      </c>
      <c r="AB25" s="130">
        <f>逆行列係数!AB25/逆行列係数!$X$25</f>
        <v>6.0040860103768162E-4</v>
      </c>
      <c r="AC25" s="130">
        <f>逆行列係数!AC25/逆行列係数!$X$25</f>
        <v>4.1468808203186814E-3</v>
      </c>
      <c r="AD25" s="130">
        <f>逆行列係数!AD25/逆行列係数!$X$25</f>
        <v>4.5819839634484967E-3</v>
      </c>
      <c r="AE25" s="130">
        <f>逆行列係数!AE25/逆行列係数!$X$25</f>
        <v>4.3644113839231757E-3</v>
      </c>
      <c r="AF25" s="130">
        <f>逆行列係数!AF25/逆行列係数!$X$25</f>
        <v>1.0202765354708813E-2</v>
      </c>
      <c r="AG25" s="130">
        <f>逆行列係数!AG25/逆行列係数!$X$25</f>
        <v>6.3603722091681147E-3</v>
      </c>
      <c r="AH25" s="130">
        <f>逆行列係数!AH25/逆行列係数!$X$25</f>
        <v>3.0971177945205565E-3</v>
      </c>
      <c r="AI25" s="130">
        <f>逆行列係数!AI25/逆行列係数!$X$25</f>
        <v>1.2978152517753843E-3</v>
      </c>
      <c r="AJ25" s="130">
        <f>逆行列係数!AJ25/逆行列係数!$X$25</f>
        <v>9.9708827733052535E-3</v>
      </c>
      <c r="AK25" s="130">
        <f>逆行列係数!AK25/逆行列係数!$X$25</f>
        <v>1.1477885033582722E-3</v>
      </c>
      <c r="AL25" s="131">
        <f>逆行列係数!AL25/逆行列係数!$X$25</f>
        <v>5.0527826499076551E-3</v>
      </c>
    </row>
    <row r="26" spans="1:38">
      <c r="A26" s="66">
        <v>48</v>
      </c>
      <c r="B26" s="26" t="s">
        <v>56</v>
      </c>
      <c r="C26" s="129">
        <f>逆行列係数!C26/逆行列係数!$Y$26</f>
        <v>7.4657290778635036E-4</v>
      </c>
      <c r="D26" s="130">
        <f>逆行列係数!D26/逆行列係数!$Y$26</f>
        <v>3.1164591526648802E-4</v>
      </c>
      <c r="E26" s="130">
        <f>逆行列係数!E26/逆行列係数!$Y$26</f>
        <v>3.7370173162954844E-4</v>
      </c>
      <c r="F26" s="130">
        <f>逆行列係数!F26/逆行列係数!$Y$26</f>
        <v>1.5488389618005759E-3</v>
      </c>
      <c r="G26" s="130">
        <f>逆行列係数!G26/逆行列係数!$Y$26</f>
        <v>7.0587111219276089E-4</v>
      </c>
      <c r="H26" s="130">
        <f>逆行列係数!H26/逆行列係数!$Y$26</f>
        <v>4.2319847253784382E-4</v>
      </c>
      <c r="I26" s="130">
        <f>逆行列係数!I26/逆行列係数!$Y$26</f>
        <v>1.7691500296635407E-3</v>
      </c>
      <c r="J26" s="130">
        <f>逆行列係数!J26/逆行列係数!$Y$26</f>
        <v>1.9128011101653768E-3</v>
      </c>
      <c r="K26" s="130">
        <f>逆行列係数!K26/逆行列係数!$Y$26</f>
        <v>1.6324189479787485E-4</v>
      </c>
      <c r="L26" s="130">
        <f>逆行列係数!L26/逆行列係数!$Y$26</f>
        <v>2.8024729588278421E-3</v>
      </c>
      <c r="M26" s="130">
        <f>逆行列係数!M26/逆行列係数!$Y$26</f>
        <v>5.527353578552212E-4</v>
      </c>
      <c r="N26" s="130">
        <f>逆行列係数!N26/逆行列係数!$Y$26</f>
        <v>4.6404738491286979E-4</v>
      </c>
      <c r="O26" s="130">
        <f>逆行列係数!O26/逆行列係数!$Y$26</f>
        <v>5.1434103799316794E-4</v>
      </c>
      <c r="P26" s="130">
        <f>逆行列係数!P26/逆行列係数!$Y$26</f>
        <v>5.2307664223701534E-4</v>
      </c>
      <c r="Q26" s="130">
        <f>逆行列係数!Q26/逆行列係数!$Y$26</f>
        <v>1.3708379795745842E-3</v>
      </c>
      <c r="R26" s="130">
        <f>逆行列係数!R26/逆行列係数!$Y$26</f>
        <v>7.4518858337171642E-4</v>
      </c>
      <c r="S26" s="130">
        <f>逆行列係数!S26/逆行列係数!$Y$26</f>
        <v>3.8339293697333473E-4</v>
      </c>
      <c r="T26" s="130">
        <f>逆行列係数!T26/逆行列係数!$Y$26</f>
        <v>5.9180864150694867E-4</v>
      </c>
      <c r="U26" s="130">
        <f>逆行列係数!U26/逆行列係数!$Y$26</f>
        <v>6.9731967079230794E-4</v>
      </c>
      <c r="V26" s="130">
        <f>逆行列係数!V26/逆行列係数!$Y$26</f>
        <v>1.8879651155101346E-3</v>
      </c>
      <c r="W26" s="130">
        <f>逆行列係数!W26/逆行列係数!$Y$26</f>
        <v>9.8216738996451305E-3</v>
      </c>
      <c r="X26" s="130">
        <f>逆行列係数!X26/逆行列係数!$Y$26</f>
        <v>2.2867243350064774E-3</v>
      </c>
      <c r="Y26" s="130">
        <f>逆行列係数!Y26/逆行列係数!$Y$26</f>
        <v>1</v>
      </c>
      <c r="Z26" s="130">
        <f>逆行列係数!Z26/逆行列係数!$Y$26</f>
        <v>1.9762992455426469E-3</v>
      </c>
      <c r="AA26" s="130">
        <f>逆行列係数!AA26/逆行列係数!$Y$26</f>
        <v>2.7153998891660354E-3</v>
      </c>
      <c r="AB26" s="130">
        <f>逆行列係数!AB26/逆行列係数!$Y$26</f>
        <v>3.3637151901521668E-4</v>
      </c>
      <c r="AC26" s="130">
        <f>逆行列係数!AC26/逆行列係数!$Y$26</f>
        <v>2.0313446990728426E-3</v>
      </c>
      <c r="AD26" s="130">
        <f>逆行列係数!AD26/逆行列係数!$Y$26</f>
        <v>4.7718444462298048E-3</v>
      </c>
      <c r="AE26" s="130">
        <f>逆行列係数!AE26/逆行列係数!$Y$26</f>
        <v>2.2752841884117667E-2</v>
      </c>
      <c r="AF26" s="130">
        <f>逆行列係数!AF26/逆行列係数!$Y$26</f>
        <v>4.2807748231867256E-3</v>
      </c>
      <c r="AG26" s="130">
        <f>逆行列係数!AG26/逆行列係数!$Y$26</f>
        <v>3.3282539697233548E-3</v>
      </c>
      <c r="AH26" s="130">
        <f>逆行列係数!AH26/逆行列係数!$Y$26</f>
        <v>5.4161058024523206E-4</v>
      </c>
      <c r="AI26" s="130">
        <f>逆行列係数!AI26/逆行列係数!$Y$26</f>
        <v>6.31763299259304E-4</v>
      </c>
      <c r="AJ26" s="130">
        <f>逆行列係数!AJ26/逆行列係数!$Y$26</f>
        <v>1.2578963151348981E-2</v>
      </c>
      <c r="AK26" s="130">
        <f>逆行列係数!AK26/逆行列係数!$Y$26</f>
        <v>5.6306198650561462E-4</v>
      </c>
      <c r="AL26" s="131">
        <f>逆行列係数!AL26/逆行列係数!$Y$26</f>
        <v>9.392467761941475E-3</v>
      </c>
    </row>
    <row r="27" spans="1:38">
      <c r="A27" s="66">
        <v>51</v>
      </c>
      <c r="B27" s="26" t="s">
        <v>21</v>
      </c>
      <c r="C27" s="129">
        <f>逆行列係数!C27/逆行列係数!$Z$27</f>
        <v>4.7406941409529238E-2</v>
      </c>
      <c r="D27" s="130">
        <f>逆行列係数!D27/逆行列係数!$Z$27</f>
        <v>2.2784404725825054E-2</v>
      </c>
      <c r="E27" s="130">
        <f>逆行列係数!E27/逆行列係数!$Z$27</f>
        <v>5.1285827788131157E-2</v>
      </c>
      <c r="F27" s="130">
        <f>逆行列係数!F27/逆行列係数!$Z$27</f>
        <v>2.3582355117054893E-2</v>
      </c>
      <c r="G27" s="130">
        <f>逆行列係数!G27/逆行列係数!$Z$27</f>
        <v>4.7848245239333273E-2</v>
      </c>
      <c r="H27" s="130">
        <f>逆行列係数!H27/逆行列係数!$Z$27</f>
        <v>5.9617218988009188E-2</v>
      </c>
      <c r="I27" s="130">
        <f>逆行列係数!I27/逆行列係数!$Z$27</f>
        <v>6.4519996755538225E-2</v>
      </c>
      <c r="J27" s="130">
        <f>逆行列係数!J27/逆行列係数!$Z$27</f>
        <v>2.2157561984265519E-2</v>
      </c>
      <c r="K27" s="130">
        <f>逆行列係数!K27/逆行列係数!$Z$27</f>
        <v>6.5700676361574928E-3</v>
      </c>
      <c r="L27" s="130">
        <f>逆行列係数!L27/逆行列係数!$Z$27</f>
        <v>3.1265414294776042E-2</v>
      </c>
      <c r="M27" s="130">
        <f>逆行列係数!M27/逆行列係数!$Z$27</f>
        <v>1.323238070589351E-2</v>
      </c>
      <c r="N27" s="130">
        <f>逆行列係数!N27/逆行列係数!$Z$27</f>
        <v>1.3174682214116416E-2</v>
      </c>
      <c r="O27" s="130">
        <f>逆行列係数!O27/逆行列係数!$Z$27</f>
        <v>5.0921420404413664E-2</v>
      </c>
      <c r="P27" s="130">
        <f>逆行列係数!P27/逆行列係数!$Z$27</f>
        <v>4.7874209841284293E-2</v>
      </c>
      <c r="Q27" s="130">
        <f>逆行列係数!Q27/逆行列係数!$Z$27</f>
        <v>3.9865272997521489E-2</v>
      </c>
      <c r="R27" s="130">
        <f>逆行列係数!R27/逆行列係数!$Z$27</f>
        <v>4.2594346979882416E-2</v>
      </c>
      <c r="S27" s="130">
        <f>逆行列係数!S27/逆行列係数!$Z$27</f>
        <v>4.269024741126913E-2</v>
      </c>
      <c r="T27" s="130">
        <f>逆行列係数!T27/逆行列係数!$Z$27</f>
        <v>3.7832584882194709E-2</v>
      </c>
      <c r="U27" s="130">
        <f>逆行列係数!U27/逆行列係数!$Z$27</f>
        <v>5.7008999280832438E-2</v>
      </c>
      <c r="V27" s="130">
        <f>逆行列係数!V27/逆行列係数!$Z$27</f>
        <v>5.2111761155813924E-2</v>
      </c>
      <c r="W27" s="130">
        <f>逆行列係数!W27/逆行列係数!$Z$27</f>
        <v>1.6960404857123815E-2</v>
      </c>
      <c r="X27" s="130">
        <f>逆行列係数!X27/逆行列係数!$Z$27</f>
        <v>2.190442092510023E-2</v>
      </c>
      <c r="Y27" s="130">
        <f>逆行列係数!Y27/逆行列係数!$Z$27</f>
        <v>1.3724473570946015E-2</v>
      </c>
      <c r="Z27" s="130">
        <f>逆行列係数!Z27/逆行列係数!$Z$27</f>
        <v>1</v>
      </c>
      <c r="AA27" s="130">
        <f>逆行列係数!AA27/逆行列係数!$Z$27</f>
        <v>8.4646808510298929E-3</v>
      </c>
      <c r="AB27" s="130">
        <f>逆行列係数!AB27/逆行列係数!$Z$27</f>
        <v>4.5413660451982633E-3</v>
      </c>
      <c r="AC27" s="130">
        <f>逆行列係数!AC27/逆行列係数!$Z$27</f>
        <v>2.5224104705851826E-2</v>
      </c>
      <c r="AD27" s="130">
        <f>逆行列係数!AD27/逆行列係数!$Z$27</f>
        <v>1.272840726634555E-2</v>
      </c>
      <c r="AE27" s="130">
        <f>逆行列係数!AE27/逆行列係数!$Z$27</f>
        <v>1.3005072875070285E-2</v>
      </c>
      <c r="AF27" s="130">
        <f>逆行列係数!AF27/逆行列係数!$Z$27</f>
        <v>1.1999638699555053E-2</v>
      </c>
      <c r="AG27" s="130">
        <f>逆行列係数!AG27/逆行列係数!$Z$27</f>
        <v>3.9496419482063463E-2</v>
      </c>
      <c r="AH27" s="130">
        <f>逆行列係数!AH27/逆行列係数!$Z$27</f>
        <v>3.3661324687556754E-2</v>
      </c>
      <c r="AI27" s="130">
        <f>逆行列係数!AI27/逆行列係数!$Z$27</f>
        <v>1.8357451670560746E-2</v>
      </c>
      <c r="AJ27" s="130">
        <f>逆行列係数!AJ27/逆行列係数!$Z$27</f>
        <v>4.0589553125868427E-2</v>
      </c>
      <c r="AK27" s="130">
        <f>逆行列係数!AK27/逆行列係数!$Z$27</f>
        <v>0.17115171857661321</v>
      </c>
      <c r="AL27" s="131">
        <f>逆行列係数!AL27/逆行列係数!$Z$27</f>
        <v>1.7400001356892833E-2</v>
      </c>
    </row>
    <row r="28" spans="1:38">
      <c r="A28" s="67">
        <v>53</v>
      </c>
      <c r="B28" s="27" t="s">
        <v>22</v>
      </c>
      <c r="C28" s="132">
        <f>逆行列係数!C28/逆行列係数!$AA$28</f>
        <v>6.5622008268338564E-3</v>
      </c>
      <c r="D28" s="133">
        <f>逆行列係数!D28/逆行列係数!$AA$28</f>
        <v>6.2482230549566918E-3</v>
      </c>
      <c r="E28" s="133">
        <f>逆行列係数!E28/逆行列係数!$AA$28</f>
        <v>9.2981927157318699E-3</v>
      </c>
      <c r="F28" s="133">
        <f>逆行列係数!F28/逆行列係数!$AA$28</f>
        <v>2.9661484278256298E-2</v>
      </c>
      <c r="G28" s="133">
        <f>逆行列係数!G28/逆行列係数!$AA$28</f>
        <v>6.5191808867619584E-3</v>
      </c>
      <c r="H28" s="133">
        <f>逆行列係数!H28/逆行列係数!$AA$28</f>
        <v>9.4289688810636416E-3</v>
      </c>
      <c r="I28" s="133">
        <f>逆行列係数!I28/逆行列係数!$AA$28</f>
        <v>8.4305936665781331E-3</v>
      </c>
      <c r="J28" s="133">
        <f>逆行列係数!J28/逆行列係数!$AA$28</f>
        <v>6.0262234006218975E-3</v>
      </c>
      <c r="K28" s="133">
        <f>逆行列係数!K28/逆行列係数!$AA$28</f>
        <v>2.5824889242175623E-3</v>
      </c>
      <c r="L28" s="133">
        <f>逆行列係数!L28/逆行列係数!$AA$28</f>
        <v>9.7167866116572195E-3</v>
      </c>
      <c r="M28" s="133">
        <f>逆行列係数!M28/逆行列係数!$AA$28</f>
        <v>4.5061708485721703E-3</v>
      </c>
      <c r="N28" s="133">
        <f>逆行列係数!N28/逆行列係数!$AA$28</f>
        <v>5.0986501639933134E-3</v>
      </c>
      <c r="O28" s="133">
        <f>逆行列係数!O28/逆行列係数!$AA$28</f>
        <v>9.5301610604842484E-3</v>
      </c>
      <c r="P28" s="133">
        <f>逆行列係数!P28/逆行列係数!$AA$28</f>
        <v>7.4327255845531379E-3</v>
      </c>
      <c r="Q28" s="133">
        <f>逆行列係数!Q28/逆行列係数!$AA$28</f>
        <v>7.1975978525529614E-3</v>
      </c>
      <c r="R28" s="133">
        <f>逆行列係数!R28/逆行列係数!$AA$28</f>
        <v>4.6986528065425248E-3</v>
      </c>
      <c r="S28" s="133">
        <f>逆行列係数!S28/逆行列係数!$AA$28</f>
        <v>3.5236157020635405E-3</v>
      </c>
      <c r="T28" s="133">
        <f>逆行列係数!T28/逆行列係数!$AA$28</f>
        <v>5.6099286724943728E-3</v>
      </c>
      <c r="U28" s="133">
        <f>逆行列係数!U28/逆行列係数!$AA$28</f>
        <v>5.8404444992458939E-3</v>
      </c>
      <c r="V28" s="133">
        <f>逆行列係数!V28/逆行列係数!$AA$28</f>
        <v>1.1954563466062211E-2</v>
      </c>
      <c r="W28" s="133">
        <f>逆行列係数!W28/逆行列係数!$AA$28</f>
        <v>1.830027530683544E-2</v>
      </c>
      <c r="X28" s="133">
        <f>逆行列係数!X28/逆行列係数!$AA$28</f>
        <v>6.5697392713666E-3</v>
      </c>
      <c r="Y28" s="133">
        <f>逆行列係数!Y28/逆行列係数!$AA$28</f>
        <v>8.8643609005465609E-3</v>
      </c>
      <c r="Z28" s="133">
        <f>逆行列係数!Z28/逆行列係数!$AA$28</f>
        <v>1.4029420402319517E-2</v>
      </c>
      <c r="AA28" s="133">
        <f>逆行列係数!AA28/逆行列係数!$AA$28</f>
        <v>1</v>
      </c>
      <c r="AB28" s="133">
        <f>逆行列係数!AB28/逆行列係数!$AA$28</f>
        <v>5.3474479939845845E-2</v>
      </c>
      <c r="AC28" s="133">
        <f>逆行列係数!AC28/逆行列係数!$AA$28</f>
        <v>1.7458505311391072E-2</v>
      </c>
      <c r="AD28" s="133">
        <f>逆行列係数!AD28/逆行列係数!$AA$28</f>
        <v>7.1942114845187323E-3</v>
      </c>
      <c r="AE28" s="133">
        <f>逆行列係数!AE28/逆行列係数!$AA$28</f>
        <v>3.0354390201425347E-2</v>
      </c>
      <c r="AF28" s="133">
        <f>逆行列係数!AF28/逆行列係数!$AA$28</f>
        <v>2.411408381340662E-3</v>
      </c>
      <c r="AG28" s="133">
        <f>逆行列係数!AG28/逆行列係数!$AA$28</f>
        <v>6.4533870618317182E-3</v>
      </c>
      <c r="AH28" s="133">
        <f>逆行列係数!AH28/逆行列係数!$AA$28</f>
        <v>4.3962792552305736E-2</v>
      </c>
      <c r="AI28" s="133">
        <f>逆行列係数!AI28/逆行列係数!$AA$28</f>
        <v>9.9003424032997178E-3</v>
      </c>
      <c r="AJ28" s="133">
        <f>逆行列係数!AJ28/逆行列係数!$AA$28</f>
        <v>9.6732338639808919E-3</v>
      </c>
      <c r="AK28" s="133">
        <f>逆行列係数!AK28/逆行列係数!$AA$28</f>
        <v>3.7655245111716251E-3</v>
      </c>
      <c r="AL28" s="134">
        <f>逆行列係数!AL28/逆行列係数!$AA$28</f>
        <v>1.367570586114902E-2</v>
      </c>
    </row>
    <row r="29" spans="1:38">
      <c r="A29" s="66">
        <v>55</v>
      </c>
      <c r="B29" s="26" t="s">
        <v>23</v>
      </c>
      <c r="C29" s="129">
        <f>逆行列係数!C29/逆行列係数!$AB$29</f>
        <v>2.986811153883611E-3</v>
      </c>
      <c r="D29" s="130">
        <f>逆行列係数!D29/逆行列係数!$AB$29</f>
        <v>2.1338966873917062E-3</v>
      </c>
      <c r="E29" s="130">
        <f>逆行列係数!E29/逆行列係数!$AB$29</f>
        <v>2.5907811340940977E-3</v>
      </c>
      <c r="F29" s="130">
        <f>逆行列係数!F29/逆行列係数!$AB$29</f>
        <v>6.7743992020989491E-3</v>
      </c>
      <c r="G29" s="130">
        <f>逆行列係数!G29/逆行列係数!$AB$29</f>
        <v>2.5096797073275142E-3</v>
      </c>
      <c r="H29" s="130">
        <f>逆行列係数!H29/逆行列係数!$AB$29</f>
        <v>2.6375931346156786E-3</v>
      </c>
      <c r="I29" s="130">
        <f>逆行列係数!I29/逆行列係数!$AB$29</f>
        <v>2.9945248012959694E-3</v>
      </c>
      <c r="J29" s="130">
        <f>逆行列係数!J29/逆行列係数!$AB$29</f>
        <v>1.9192878943885918E-3</v>
      </c>
      <c r="K29" s="130">
        <f>逆行列係数!K29/逆行列係数!$AB$29</f>
        <v>6.3131639763305987E-4</v>
      </c>
      <c r="L29" s="130">
        <f>逆行列係数!L29/逆行列係数!$AB$29</f>
        <v>3.2567680508437725E-3</v>
      </c>
      <c r="M29" s="130">
        <f>逆行列係数!M29/逆行列係数!$AB$29</f>
        <v>1.5429891748092929E-3</v>
      </c>
      <c r="N29" s="130">
        <f>逆行列係数!N29/逆行列係数!$AB$29</f>
        <v>1.3344393452401505E-3</v>
      </c>
      <c r="O29" s="130">
        <f>逆行列係数!O29/逆行列係数!$AB$29</f>
        <v>3.8525088602834831E-3</v>
      </c>
      <c r="P29" s="130">
        <f>逆行列係数!P29/逆行列係数!$AB$29</f>
        <v>2.798825359540113E-3</v>
      </c>
      <c r="Q29" s="130">
        <f>逆行列係数!Q29/逆行列係数!$AB$29</f>
        <v>2.5978121355465281E-3</v>
      </c>
      <c r="R29" s="130">
        <f>逆行列係数!R29/逆行列係数!$AB$29</f>
        <v>2.4720738799334698E-3</v>
      </c>
      <c r="S29" s="130">
        <f>逆行列係数!S29/逆行列係数!$AB$29</f>
        <v>3.6455600884267364E-3</v>
      </c>
      <c r="T29" s="130">
        <f>逆行列係数!T29/逆行列係数!$AB$29</f>
        <v>2.3360791840362103E-3</v>
      </c>
      <c r="U29" s="130">
        <f>逆行列係数!U29/逆行列係数!$AB$29</f>
        <v>4.0540292856939058E-3</v>
      </c>
      <c r="V29" s="130">
        <f>逆行列係数!V29/逆行列係数!$AB$29</f>
        <v>4.2189482132871789E-3</v>
      </c>
      <c r="W29" s="130">
        <f>逆行列係数!W29/逆行列係数!$AB$29</f>
        <v>5.8801928493678289E-3</v>
      </c>
      <c r="X29" s="130">
        <f>逆行列係数!X29/逆行列係数!$AB$29</f>
        <v>3.2209211289134661E-3</v>
      </c>
      <c r="Y29" s="130">
        <f>逆行列係数!Y29/逆行列係数!$AB$29</f>
        <v>3.264511517732523E-3</v>
      </c>
      <c r="Z29" s="130">
        <f>逆行列係数!Z29/逆行列係数!$AB$29</f>
        <v>1.8974107085090165E-2</v>
      </c>
      <c r="AA29" s="130">
        <f>逆行列係数!AA29/逆行列係数!$AB$29</f>
        <v>1.5416747176249751E-2</v>
      </c>
      <c r="AB29" s="130">
        <f>逆行列係数!AB29/逆行列係数!$AB$29</f>
        <v>1</v>
      </c>
      <c r="AC29" s="130">
        <f>逆行列係数!AC29/逆行列係数!$AB$29</f>
        <v>1.935233549861157E-2</v>
      </c>
      <c r="AD29" s="130">
        <f>逆行列係数!AD29/逆行列係数!$AB$29</f>
        <v>1.0014206663255932E-2</v>
      </c>
      <c r="AE29" s="130">
        <f>逆行列係数!AE29/逆行列係数!$AB$29</f>
        <v>2.2775201312948139E-3</v>
      </c>
      <c r="AF29" s="130">
        <f>逆行列係数!AF29/逆行列係数!$AB$29</f>
        <v>3.8294122113449445E-3</v>
      </c>
      <c r="AG29" s="130">
        <f>逆行列係数!AG29/逆行列係数!$AB$29</f>
        <v>1.1372321869996576E-2</v>
      </c>
      <c r="AH29" s="130">
        <f>逆行列係数!AH29/逆行列係数!$AB$29</f>
        <v>1.5711480977242211E-2</v>
      </c>
      <c r="AI29" s="130">
        <f>逆行列係数!AI29/逆行列係数!$AB$29</f>
        <v>6.6612067517913126E-3</v>
      </c>
      <c r="AJ29" s="130">
        <f>逆行列係数!AJ29/逆行列係数!$AB$29</f>
        <v>1.0282541257308417E-2</v>
      </c>
      <c r="AK29" s="130">
        <f>逆行列係数!AK29/逆行列係数!$AB$29</f>
        <v>4.0905447376980144E-3</v>
      </c>
      <c r="AL29" s="131">
        <f>逆行列係数!AL29/逆行列係数!$AB$29</f>
        <v>2.3412011298295402E-2</v>
      </c>
    </row>
    <row r="30" spans="1:38">
      <c r="A30" s="66">
        <v>57</v>
      </c>
      <c r="B30" s="26" t="s">
        <v>65</v>
      </c>
      <c r="C30" s="129">
        <f>逆行列係数!C30/逆行列係数!$AC$30</f>
        <v>4.1112825349990986E-2</v>
      </c>
      <c r="D30" s="130">
        <f>逆行列係数!D30/逆行列係数!$AC$30</f>
        <v>4.1124070069277298E-2</v>
      </c>
      <c r="E30" s="130">
        <f>逆行列係数!E30/逆行列係数!$AC$30</f>
        <v>3.2097071577471235E-2</v>
      </c>
      <c r="F30" s="130">
        <f>逆行列係数!F30/逆行列係数!$AC$30</f>
        <v>0.198902193952121</v>
      </c>
      <c r="G30" s="130">
        <f>逆行列係数!G30/逆行列係数!$AC$30</f>
        <v>2.5536534393215252E-2</v>
      </c>
      <c r="H30" s="130">
        <f>逆行列係数!H30/逆行列係数!$AC$30</f>
        <v>1.5853700845871666E-2</v>
      </c>
      <c r="I30" s="130">
        <f>逆行列係数!I30/逆行列係数!$AC$30</f>
        <v>3.1205108010606827E-2</v>
      </c>
      <c r="J30" s="130">
        <f>逆行列係数!J30/逆行列係数!$AC$30</f>
        <v>1.7593352966150385E-2</v>
      </c>
      <c r="K30" s="130">
        <f>逆行列係数!K30/逆行列係数!$AC$30</f>
        <v>1.5704584913135988E-2</v>
      </c>
      <c r="L30" s="130">
        <f>逆行列係数!L30/逆行列係数!$AC$30</f>
        <v>3.904959814032706E-2</v>
      </c>
      <c r="M30" s="130">
        <f>逆行列係数!M30/逆行列係数!$AC$30</f>
        <v>1.7192185479545735E-2</v>
      </c>
      <c r="N30" s="130">
        <f>逆行列係数!N30/逆行列係数!$AC$30</f>
        <v>3.5071293662628358E-2</v>
      </c>
      <c r="O30" s="130">
        <f>逆行列係数!O30/逆行列係数!$AC$30</f>
        <v>2.5536229154212064E-2</v>
      </c>
      <c r="P30" s="130">
        <f>逆行列係数!P30/逆行列係数!$AC$30</f>
        <v>1.957611371419855E-2</v>
      </c>
      <c r="Q30" s="130">
        <f>逆行列係数!Q30/逆行列係数!$AC$30</f>
        <v>1.8361087134045852E-2</v>
      </c>
      <c r="R30" s="130">
        <f>逆行列係数!R30/逆行列係数!$AC$30</f>
        <v>1.6029477991462964E-2</v>
      </c>
      <c r="S30" s="130">
        <f>逆行列係数!S30/逆行列係数!$AC$30</f>
        <v>1.2419894862836251E-2</v>
      </c>
      <c r="T30" s="130">
        <f>逆行列係数!T30/逆行列係数!$AC$30</f>
        <v>1.8969274426210433E-2</v>
      </c>
      <c r="U30" s="130">
        <f>逆行列係数!U30/逆行列係数!$AC$30</f>
        <v>4.6495240907101221E-2</v>
      </c>
      <c r="V30" s="130">
        <f>逆行列係数!V30/逆行列係数!$AC$30</f>
        <v>3.2286754289966066E-2</v>
      </c>
      <c r="W30" s="130">
        <f>逆行列係数!W30/逆行列係数!$AC$30</f>
        <v>3.3710379560545123E-2</v>
      </c>
      <c r="X30" s="130">
        <f>逆行列係数!X30/逆行列係数!$AC$30</f>
        <v>1.738504783903505E-2</v>
      </c>
      <c r="Y30" s="130">
        <f>逆行列係数!Y30/逆行列係数!$AC$30</f>
        <v>4.0130918041529157E-2</v>
      </c>
      <c r="Z30" s="130">
        <f>逆行列係数!Z30/逆行列係数!$AC$30</f>
        <v>3.5357939523077975E-2</v>
      </c>
      <c r="AA30" s="130">
        <f>逆行列係数!AA30/逆行列係数!$AC$30</f>
        <v>2.503952844196132E-2</v>
      </c>
      <c r="AB30" s="130">
        <f>逆行列係数!AB30/逆行列係数!$AC$30</f>
        <v>5.0823072150163297E-3</v>
      </c>
      <c r="AC30" s="130">
        <f>逆行列係数!AC30/逆行列係数!$AC$30</f>
        <v>1</v>
      </c>
      <c r="AD30" s="130">
        <f>逆行列係数!AD30/逆行列係数!$AC$30</f>
        <v>1.9677976467084194E-2</v>
      </c>
      <c r="AE30" s="130">
        <f>逆行列係数!AE30/逆行列係数!$AC$30</f>
        <v>2.5242367692925795E-2</v>
      </c>
      <c r="AF30" s="130">
        <f>逆行列係数!AF30/逆行列係数!$AC$30</f>
        <v>1.6761259222134259E-2</v>
      </c>
      <c r="AG30" s="130">
        <f>逆行列係数!AG30/逆行列係数!$AC$30</f>
        <v>1.4279622784866584E-2</v>
      </c>
      <c r="AH30" s="130">
        <f>逆行列係数!AH30/逆行列係数!$AC$30</f>
        <v>2.572966181181871E-2</v>
      </c>
      <c r="AI30" s="130">
        <f>逆行列係数!AI30/逆行列係数!$AC$30</f>
        <v>1.3394132446762503E-2</v>
      </c>
      <c r="AJ30" s="130">
        <f>逆行列係数!AJ30/逆行列係数!$AC$30</f>
        <v>2.7381652231504915E-2</v>
      </c>
      <c r="AK30" s="130">
        <f>逆行列係数!AK30/逆行列係数!$AC$30</f>
        <v>4.0124508843801199E-2</v>
      </c>
      <c r="AL30" s="131">
        <f>逆行列係数!AL30/逆行列係数!$AC$30</f>
        <v>7.9502149782574805E-2</v>
      </c>
    </row>
    <row r="31" spans="1:38">
      <c r="A31" s="66">
        <v>59</v>
      </c>
      <c r="B31" s="26" t="s">
        <v>24</v>
      </c>
      <c r="C31" s="129">
        <f>逆行列係数!C31/逆行列係数!$AD$31</f>
        <v>4.2148723688335277E-3</v>
      </c>
      <c r="D31" s="130">
        <f>逆行列係数!D31/逆行列係数!$AD$31</f>
        <v>2.8601896859141011E-3</v>
      </c>
      <c r="E31" s="130">
        <f>逆行列係数!E31/逆行列係数!$AD$31</f>
        <v>5.7999986598692276E-3</v>
      </c>
      <c r="F31" s="130">
        <f>逆行列係数!F31/逆行列係数!$AD$31</f>
        <v>9.5531614722551769E-3</v>
      </c>
      <c r="G31" s="130">
        <f>逆行列係数!G31/逆行列係数!$AD$31</f>
        <v>4.6114735369272956E-3</v>
      </c>
      <c r="H31" s="130">
        <f>逆行列係数!H31/逆行列係数!$AD$31</f>
        <v>5.1561779678979021E-3</v>
      </c>
      <c r="I31" s="130">
        <f>逆行列係数!I31/逆行列係数!$AD$31</f>
        <v>5.0962459327914319E-3</v>
      </c>
      <c r="J31" s="130">
        <f>逆行列係数!J31/逆行列係数!$AD$31</f>
        <v>4.4973168423851064E-3</v>
      </c>
      <c r="K31" s="130">
        <f>逆行列係数!K31/逆行列係数!$AD$31</f>
        <v>8.8389421215749045E-4</v>
      </c>
      <c r="L31" s="130">
        <f>逆行列係数!L31/逆行列係数!$AD$31</f>
        <v>6.5737041280077516E-3</v>
      </c>
      <c r="M31" s="130">
        <f>逆行列係数!M31/逆行列係数!$AD$31</f>
        <v>2.3863044829852288E-3</v>
      </c>
      <c r="N31" s="130">
        <f>逆行列係数!N31/逆行列係数!$AD$31</f>
        <v>2.5848651972352255E-3</v>
      </c>
      <c r="O31" s="130">
        <f>逆行列係数!O31/逆行列係数!$AD$31</f>
        <v>5.713235454033504E-3</v>
      </c>
      <c r="P31" s="130">
        <f>逆行列係数!P31/逆行列係数!$AD$31</f>
        <v>5.8075346124091543E-3</v>
      </c>
      <c r="Q31" s="130">
        <f>逆行列係数!Q31/逆行列係数!$AD$31</f>
        <v>8.0422616836563487E-3</v>
      </c>
      <c r="R31" s="130">
        <f>逆行列係数!R31/逆行列係数!$AD$31</f>
        <v>9.481405155860323E-3</v>
      </c>
      <c r="S31" s="130">
        <f>逆行列係数!S31/逆行列係数!$AD$31</f>
        <v>8.2540987523527787E-3</v>
      </c>
      <c r="T31" s="130">
        <f>逆行列係数!T31/逆行列係数!$AD$31</f>
        <v>4.0584608453006687E-3</v>
      </c>
      <c r="U31" s="130">
        <f>逆行列係数!U31/逆行列係数!$AD$31</f>
        <v>6.2010523964447662E-3</v>
      </c>
      <c r="V31" s="130">
        <f>逆行列係数!V31/逆行列係数!$AD$31</f>
        <v>8.3028466911199798E-3</v>
      </c>
      <c r="W31" s="130">
        <f>逆行列係数!W31/逆行列係数!$AD$31</f>
        <v>9.8138013033054559E-3</v>
      </c>
      <c r="X31" s="130">
        <f>逆行列係数!X31/逆行列係数!$AD$31</f>
        <v>2.562179528082683E-2</v>
      </c>
      <c r="Y31" s="130">
        <f>逆行列係数!Y31/逆行列係数!$AD$31</f>
        <v>7.293117461796529E-3</v>
      </c>
      <c r="Z31" s="130">
        <f>逆行列係数!Z31/逆行列係数!$AD$31</f>
        <v>2.4397715745525406E-2</v>
      </c>
      <c r="AA31" s="130">
        <f>逆行列係数!AA31/逆行列係数!$AD$31</f>
        <v>3.3917995077079606E-2</v>
      </c>
      <c r="AB31" s="130">
        <f>逆行列係数!AB31/逆行列係数!$AD$31</f>
        <v>4.5490612175208877E-3</v>
      </c>
      <c r="AC31" s="130">
        <f>逆行列係数!AC31/逆行列係数!$AD$31</f>
        <v>1.0981484042749777E-2</v>
      </c>
      <c r="AD31" s="130">
        <f>逆行列係数!AD31/逆行列係数!$AD$31</f>
        <v>1</v>
      </c>
      <c r="AE31" s="130">
        <f>逆行列係数!AE31/逆行列係数!$AD$31</f>
        <v>1.6387439164214351E-2</v>
      </c>
      <c r="AF31" s="130">
        <f>逆行列係数!AF31/逆行列係数!$AD$31</f>
        <v>1.0173218234174957E-2</v>
      </c>
      <c r="AG31" s="130">
        <f>逆行列係数!AG31/逆行列係数!$AD$31</f>
        <v>1.0344093264088071E-2</v>
      </c>
      <c r="AH31" s="130">
        <f>逆行列係数!AH31/逆行列係数!$AD$31</f>
        <v>3.5963861664129196E-2</v>
      </c>
      <c r="AI31" s="130">
        <f>逆行列係数!AI31/逆行列係数!$AD$31</f>
        <v>3.016584580296245E-2</v>
      </c>
      <c r="AJ31" s="130">
        <f>逆行列係数!AJ31/逆行列係数!$AD$31</f>
        <v>1.3805349193584383E-2</v>
      </c>
      <c r="AK31" s="130">
        <f>逆行列係数!AK31/逆行列係数!$AD$31</f>
        <v>5.0064452518502507E-3</v>
      </c>
      <c r="AL31" s="131">
        <f>逆行列係数!AL31/逆行列係数!$AD$31</f>
        <v>2.7682080254253866E-2</v>
      </c>
    </row>
    <row r="32" spans="1:38">
      <c r="A32" s="66">
        <v>61</v>
      </c>
      <c r="B32" s="26" t="s">
        <v>25</v>
      </c>
      <c r="C32" s="129">
        <f>逆行列係数!C32/逆行列係数!$AE$32</f>
        <v>1.2635842332037114E-3</v>
      </c>
      <c r="D32" s="130">
        <f>逆行列係数!D32/逆行列係数!$AE$32</f>
        <v>1.076944309973358E-3</v>
      </c>
      <c r="E32" s="130">
        <f>逆行列係数!E32/逆行列係数!$AE$32</f>
        <v>1.1739607760013068E-3</v>
      </c>
      <c r="F32" s="130">
        <f>逆行列係数!F32/逆行列係数!$AE$32</f>
        <v>1.0241017993438341E-3</v>
      </c>
      <c r="G32" s="130">
        <f>逆行列係数!G32/逆行列係数!$AE$32</f>
        <v>5.4392371391139645E-4</v>
      </c>
      <c r="H32" s="130">
        <f>逆行列係数!H32/逆行列係数!$AE$32</f>
        <v>3.8773078843176473E-4</v>
      </c>
      <c r="I32" s="130">
        <f>逆行列係数!I32/逆行列係数!$AE$32</f>
        <v>5.9865784952277997E-4</v>
      </c>
      <c r="J32" s="130">
        <f>逆行列係数!J32/逆行列係数!$AE$32</f>
        <v>2.9809133437589617E-4</v>
      </c>
      <c r="K32" s="130">
        <f>逆行列係数!K32/逆行列係数!$AE$32</f>
        <v>8.3564899606561812E-5</v>
      </c>
      <c r="L32" s="130">
        <f>逆行列係数!L32/逆行列係数!$AE$32</f>
        <v>7.2243291444975362E-4</v>
      </c>
      <c r="M32" s="130">
        <f>逆行列係数!M32/逆行列係数!$AE$32</f>
        <v>2.9958950943039333E-4</v>
      </c>
      <c r="N32" s="130">
        <f>逆行列係数!N32/逆行列係数!$AE$32</f>
        <v>3.6491906193307966E-4</v>
      </c>
      <c r="O32" s="130">
        <f>逆行列係数!O32/逆行列係数!$AE$32</f>
        <v>5.4169986805657452E-4</v>
      </c>
      <c r="P32" s="130">
        <f>逆行列係数!P32/逆行列係数!$AE$32</f>
        <v>6.1618006489543616E-4</v>
      </c>
      <c r="Q32" s="130">
        <f>逆行列係数!Q32/逆行列係数!$AE$32</f>
        <v>3.2871978122113883E-4</v>
      </c>
      <c r="R32" s="130">
        <f>逆行列係数!R32/逆行列係数!$AE$32</f>
        <v>5.5050375219987101E-4</v>
      </c>
      <c r="S32" s="130">
        <f>逆行列係数!S32/逆行列係数!$AE$32</f>
        <v>4.8362234646015517E-4</v>
      </c>
      <c r="T32" s="130">
        <f>逆行列係数!T32/逆行列係数!$AE$32</f>
        <v>3.3552602213403256E-4</v>
      </c>
      <c r="U32" s="130">
        <f>逆行列係数!U32/逆行列係数!$AE$32</f>
        <v>5.440056553746163E-4</v>
      </c>
      <c r="V32" s="130">
        <f>逆行列係数!V32/逆行列係数!$AE$32</f>
        <v>1.3377426031507926E-3</v>
      </c>
      <c r="W32" s="130">
        <f>逆行列係数!W32/逆行列係数!$AE$32</f>
        <v>6.0965660140422219E-4</v>
      </c>
      <c r="X32" s="130">
        <f>逆行列係数!X32/逆行列係数!$AE$32</f>
        <v>9.4548461226728474E-4</v>
      </c>
      <c r="Y32" s="130">
        <f>逆行列係数!Y32/逆行列係数!$AE$32</f>
        <v>2.60954039033222E-4</v>
      </c>
      <c r="Z32" s="130">
        <f>逆行列係数!Z32/逆行列係数!$AE$32</f>
        <v>1.436685327676318E-3</v>
      </c>
      <c r="AA32" s="130">
        <f>逆行列係数!AA32/逆行列係数!$AE$32</f>
        <v>8.567547094014609E-4</v>
      </c>
      <c r="AB32" s="130">
        <f>逆行列係数!AB32/逆行列係数!$AE$32</f>
        <v>9.8329341586903094E-4</v>
      </c>
      <c r="AC32" s="130">
        <f>逆行列係数!AC32/逆行列係数!$AE$32</f>
        <v>1.9806373235372612E-3</v>
      </c>
      <c r="AD32" s="130">
        <f>逆行列係数!AD32/逆行列係数!$AE$32</f>
        <v>1.1421138177183936E-3</v>
      </c>
      <c r="AE32" s="130">
        <f>逆行列係数!AE32/逆行列係数!$AE$32</f>
        <v>1</v>
      </c>
      <c r="AF32" s="130">
        <f>逆行列係数!AF32/逆行列係数!$AE$32</f>
        <v>1.0478596674193214E-3</v>
      </c>
      <c r="AG32" s="130">
        <f>逆行列係数!AG32/逆行列係数!$AE$32</f>
        <v>8.8445169773570631E-4</v>
      </c>
      <c r="AH32" s="130">
        <f>逆行列係数!AH32/逆行列係数!$AE$32</f>
        <v>9.227761587450136E-4</v>
      </c>
      <c r="AI32" s="130">
        <f>逆行列係数!AI32/逆行列係数!$AE$32</f>
        <v>1.0421123694355212E-3</v>
      </c>
      <c r="AJ32" s="130">
        <f>逆行列係数!AJ32/逆行列係数!$AE$32</f>
        <v>6.6345144022971359E-4</v>
      </c>
      <c r="AK32" s="130">
        <f>逆行列係数!AK32/逆行列係数!$AE$32</f>
        <v>3.947608428056397E-4</v>
      </c>
      <c r="AL32" s="131">
        <f>逆行列係数!AL32/逆行列係数!$AE$32</f>
        <v>0.22712213558671376</v>
      </c>
    </row>
    <row r="33" spans="1:38">
      <c r="A33" s="67">
        <v>63</v>
      </c>
      <c r="B33" s="27" t="s">
        <v>26</v>
      </c>
      <c r="C33" s="132">
        <f>逆行列係数!C33/逆行列係数!$AF$33</f>
        <v>1.6708177246043993E-3</v>
      </c>
      <c r="D33" s="133">
        <f>逆行列係数!D33/逆行列係数!$AF$33</f>
        <v>4.7423411052528392E-3</v>
      </c>
      <c r="E33" s="133">
        <f>逆行列係数!E33/逆行列係数!$AF$33</f>
        <v>2.5891731484325867E-3</v>
      </c>
      <c r="F33" s="133">
        <f>逆行列係数!F33/逆行列係数!$AF$33</f>
        <v>3.8263654328735412E-3</v>
      </c>
      <c r="G33" s="133">
        <f>逆行列係数!G33/逆行列係数!$AF$33</f>
        <v>3.1806216540632096E-3</v>
      </c>
      <c r="H33" s="133">
        <f>逆行列係数!H33/逆行列係数!$AF$33</f>
        <v>8.2303423657959611E-3</v>
      </c>
      <c r="I33" s="133">
        <f>逆行列係数!I33/逆行列係数!$AF$33</f>
        <v>3.4974682816864507E-3</v>
      </c>
      <c r="J33" s="133">
        <f>逆行列係数!J33/逆行列係数!$AF$33</f>
        <v>2.6736002418408598E-2</v>
      </c>
      <c r="K33" s="133">
        <f>逆行列係数!K33/逆行列係数!$AF$33</f>
        <v>1.5686718165103452E-3</v>
      </c>
      <c r="L33" s="133">
        <f>逆行列係数!L33/逆行列係数!$AF$33</f>
        <v>1.4842644653829432E-2</v>
      </c>
      <c r="M33" s="133">
        <f>逆行列係数!M33/逆行列係数!$AF$33</f>
        <v>5.457712444852352E-3</v>
      </c>
      <c r="N33" s="133">
        <f>逆行列係数!N33/逆行列係数!$AF$33</f>
        <v>5.227416421320053E-3</v>
      </c>
      <c r="O33" s="133">
        <f>逆行列係数!O33/逆行列係数!$AF$33</f>
        <v>7.4457134566750056E-3</v>
      </c>
      <c r="P33" s="133">
        <f>逆行列係数!P33/逆行列係数!$AF$33</f>
        <v>3.1320004883068138E-2</v>
      </c>
      <c r="Q33" s="133">
        <f>逆行列係数!Q33/逆行列係数!$AF$33</f>
        <v>5.1456338281143869E-2</v>
      </c>
      <c r="R33" s="133">
        <f>逆行列係数!R33/逆行列係数!$AF$33</f>
        <v>3.6292767257038769E-2</v>
      </c>
      <c r="S33" s="133">
        <f>逆行列係数!S33/逆行列係数!$AF$33</f>
        <v>2.6372285151512468E-2</v>
      </c>
      <c r="T33" s="133">
        <f>逆行列係数!T33/逆行列係数!$AF$33</f>
        <v>3.6026660259935304E-2</v>
      </c>
      <c r="U33" s="133">
        <f>逆行列係数!U33/逆行列係数!$AF$33</f>
        <v>1.6968542617258466E-2</v>
      </c>
      <c r="V33" s="133">
        <f>逆行列係数!V33/逆行列係数!$AF$33</f>
        <v>2.6491979342843719E-3</v>
      </c>
      <c r="W33" s="133">
        <f>逆行列係数!W33/逆行列係数!$AF$33</f>
        <v>5.1691417714972232E-3</v>
      </c>
      <c r="X33" s="133">
        <f>逆行列係数!X33/逆行列係数!$AF$33</f>
        <v>1.537803165809627E-3</v>
      </c>
      <c r="Y33" s="133">
        <f>逆行列係数!Y33/逆行列係数!$AF$33</f>
        <v>9.1297226034396585E-4</v>
      </c>
      <c r="Z33" s="133">
        <f>逆行列係数!Z33/逆行列係数!$AF$33</f>
        <v>3.2420223391938078E-3</v>
      </c>
      <c r="AA33" s="133">
        <f>逆行列係数!AA33/逆行列係数!$AF$33</f>
        <v>1.4509997983835794E-3</v>
      </c>
      <c r="AB33" s="133">
        <f>逆行列係数!AB33/逆行列係数!$AF$33</f>
        <v>3.6983875243616567E-4</v>
      </c>
      <c r="AC33" s="133">
        <f>逆行列係数!AC33/逆行列係数!$AF$33</f>
        <v>2.4398006869149926E-3</v>
      </c>
      <c r="AD33" s="133">
        <f>逆行列係数!AD33/逆行列係数!$AF$33</f>
        <v>1.4830035793957853E-2</v>
      </c>
      <c r="AE33" s="133">
        <f>逆行列係数!AE33/逆行列係数!$AF$33</f>
        <v>1.0202723150279772E-3</v>
      </c>
      <c r="AF33" s="133">
        <f>逆行列係数!AF33/逆行列係数!$AF$33</f>
        <v>1</v>
      </c>
      <c r="AG33" s="133">
        <f>逆行列係数!AG33/逆行列係数!$AF$33</f>
        <v>4.2713902436685575E-3</v>
      </c>
      <c r="AH33" s="133">
        <f>逆行列係数!AH33/逆行列係数!$AF$33</f>
        <v>1.1239903488913304E-3</v>
      </c>
      <c r="AI33" s="133">
        <f>逆行列係数!AI33/逆行列係数!$AF$33</f>
        <v>3.5046621740018598E-3</v>
      </c>
      <c r="AJ33" s="133">
        <f>逆行列係数!AJ33/逆行列係数!$AF$33</f>
        <v>1.163555271027121E-3</v>
      </c>
      <c r="AK33" s="133">
        <f>逆行列係数!AK33/逆行列係数!$AF$33</f>
        <v>1.9132204103941854E-3</v>
      </c>
      <c r="AL33" s="134">
        <f>逆行列係数!AL33/逆行列係数!$AF$33</f>
        <v>1.9365811107792241E-2</v>
      </c>
    </row>
    <row r="34" spans="1:38">
      <c r="A34" s="66">
        <v>64</v>
      </c>
      <c r="B34" s="26" t="s">
        <v>60</v>
      </c>
      <c r="C34" s="129">
        <f>逆行列係数!C34/逆行列係数!$AG$34</f>
        <v>4.0097488581723924E-4</v>
      </c>
      <c r="D34" s="130">
        <f>逆行列係数!D34/逆行列係数!$AG$34</f>
        <v>1.2228032507668823E-4</v>
      </c>
      <c r="E34" s="130">
        <f>逆行列係数!E34/逆行列係数!$AG$34</f>
        <v>1.0457172375700931E-4</v>
      </c>
      <c r="F34" s="130">
        <f>逆行列係数!F34/逆行列係数!$AG$34</f>
        <v>5.2295489880885553E-4</v>
      </c>
      <c r="G34" s="130">
        <f>逆行列係数!G34/逆行列係数!$AG$34</f>
        <v>1.1708402879318139E-4</v>
      </c>
      <c r="H34" s="130">
        <f>逆行列係数!H34/逆行列係数!$AG$34</f>
        <v>5.5235839401150552E-5</v>
      </c>
      <c r="I34" s="130">
        <f>逆行列係数!I34/逆行列係数!$AG$34</f>
        <v>9.4044125171905524E-5</v>
      </c>
      <c r="J34" s="130">
        <f>逆行列係数!J34/逆行列係数!$AG$34</f>
        <v>5.79164396425138E-5</v>
      </c>
      <c r="K34" s="130">
        <f>逆行列係数!K34/逆行列係数!$AG$34</f>
        <v>4.1799924363944441E-5</v>
      </c>
      <c r="L34" s="130">
        <f>逆行列係数!L34/逆行列係数!$AG$34</f>
        <v>1.1573506457330382E-4</v>
      </c>
      <c r="M34" s="130">
        <f>逆行列係数!M34/逆行列係数!$AG$34</f>
        <v>5.2703041886552197E-5</v>
      </c>
      <c r="N34" s="130">
        <f>逆行列係数!N34/逆行列係数!$AG$34</f>
        <v>9.5959118207022411E-5</v>
      </c>
      <c r="O34" s="130">
        <f>逆行列係数!O34/逆行列係数!$AG$34</f>
        <v>7.9263058817004737E-5</v>
      </c>
      <c r="P34" s="130">
        <f>逆行列係数!P34/逆行列係数!$AG$34</f>
        <v>6.550013600859415E-5</v>
      </c>
      <c r="Q34" s="130">
        <f>逆行列係数!Q34/逆行列係数!$AG$34</f>
        <v>6.1091267138449126E-5</v>
      </c>
      <c r="R34" s="130">
        <f>逆行列係数!R34/逆行列係数!$AG$34</f>
        <v>5.8493287976273223E-5</v>
      </c>
      <c r="S34" s="130">
        <f>逆行列係数!S34/逆行列係数!$AG$34</f>
        <v>4.6911935647933296E-5</v>
      </c>
      <c r="T34" s="130">
        <f>逆行列係数!T34/逆行列係数!$AG$34</f>
        <v>5.8486049052670788E-5</v>
      </c>
      <c r="U34" s="130">
        <f>逆行列係数!U34/逆行列係数!$AG$34</f>
        <v>1.3444094443176854E-4</v>
      </c>
      <c r="V34" s="130">
        <f>逆行列係数!V34/逆行列係数!$AG$34</f>
        <v>1.0955383173610482E-4</v>
      </c>
      <c r="W34" s="130">
        <f>逆行列係数!W34/逆行列係数!$AG$34</f>
        <v>1.038788762782355E-4</v>
      </c>
      <c r="X34" s="130">
        <f>逆行列係数!X34/逆行列係数!$AG$34</f>
        <v>3.5283788237750141E-4</v>
      </c>
      <c r="Y34" s="130">
        <f>逆行列係数!Y34/逆行列係数!$AG$34</f>
        <v>1.1420083463551677E-4</v>
      </c>
      <c r="Z34" s="130">
        <f>逆行列係数!Z34/逆行列係数!$AG$34</f>
        <v>1.5461347348502932E-4</v>
      </c>
      <c r="AA34" s="130">
        <f>逆行列係数!AA34/逆行列係数!$AG$34</f>
        <v>2.1879565742102117E-4</v>
      </c>
      <c r="AB34" s="130">
        <f>逆行列係数!AB34/逆行列係数!$AG$34</f>
        <v>4.2748314537436019E-5</v>
      </c>
      <c r="AC34" s="130">
        <f>逆行列係数!AC34/逆行列係数!$AG$34</f>
        <v>2.5328004163728403E-3</v>
      </c>
      <c r="AD34" s="130">
        <f>逆行列係数!AD34/逆行列係数!$AG$34</f>
        <v>8.7693166605032585E-4</v>
      </c>
      <c r="AE34" s="130">
        <f>逆行列係数!AE34/逆行列係数!$AG$34</f>
        <v>1.0722437046741697E-4</v>
      </c>
      <c r="AF34" s="130">
        <f>逆行列係数!AF34/逆行列係数!$AG$34</f>
        <v>9.5822919546180714E-5</v>
      </c>
      <c r="AG34" s="130">
        <f>逆行列係数!AG34/逆行列係数!$AG$34</f>
        <v>1</v>
      </c>
      <c r="AH34" s="130">
        <f>逆行列係数!AH34/逆行列係数!$AG$34</f>
        <v>1.1365441776107689E-4</v>
      </c>
      <c r="AI34" s="130">
        <f>逆行列係数!AI34/逆行列係数!$AG$34</f>
        <v>9.0417043694323128E-5</v>
      </c>
      <c r="AJ34" s="130">
        <f>逆行列係数!AJ34/逆行列係数!$AG$34</f>
        <v>1.1870782690892783E-4</v>
      </c>
      <c r="AK34" s="130">
        <f>逆行列係数!AK34/逆行列係数!$AG$34</f>
        <v>1.1460611343004696E-4</v>
      </c>
      <c r="AL34" s="131">
        <f>逆行列係数!AL34/逆行列係数!$AG$34</f>
        <v>3.3147712050007588E-3</v>
      </c>
    </row>
    <row r="35" spans="1:38">
      <c r="A35" s="66">
        <v>65</v>
      </c>
      <c r="B35" s="26" t="s">
        <v>61</v>
      </c>
      <c r="C35" s="129">
        <f>逆行列係数!C35/逆行列係数!$AH$35</f>
        <v>3.5589007505132554E-4</v>
      </c>
      <c r="D35" s="130">
        <f>逆行列係数!D35/逆行列係数!$AH$35</f>
        <v>3.1868729606707202E-4</v>
      </c>
      <c r="E35" s="130">
        <f>逆行列係数!E35/逆行列係数!$AH$35</f>
        <v>9.2628740236306521E-3</v>
      </c>
      <c r="F35" s="130">
        <f>逆行列係数!F35/逆行列係数!$AH$35</f>
        <v>3.6136765892000023E-3</v>
      </c>
      <c r="G35" s="130">
        <f>逆行列係数!G35/逆行列係数!$AH$35</f>
        <v>1.2311038430580892E-3</v>
      </c>
      <c r="H35" s="130">
        <f>逆行列係数!H35/逆行列係数!$AH$35</f>
        <v>1.2963904284327555E-3</v>
      </c>
      <c r="I35" s="130">
        <f>逆行列係数!I35/逆行列係数!$AH$35</f>
        <v>7.8720003932310873E-4</v>
      </c>
      <c r="J35" s="130">
        <f>逆行列係数!J35/逆行列係数!$AH$35</f>
        <v>1.1580667637885976E-3</v>
      </c>
      <c r="K35" s="130">
        <f>逆行列係数!K35/逆行列係数!$AH$35</f>
        <v>2.316360947600938E-4</v>
      </c>
      <c r="L35" s="130">
        <f>逆行列係数!L35/逆行列係数!$AH$35</f>
        <v>1.4467162862030626E-3</v>
      </c>
      <c r="M35" s="130">
        <f>逆行列係数!M35/逆行列係数!$AH$35</f>
        <v>1.4731954310851436E-3</v>
      </c>
      <c r="N35" s="130">
        <f>逆行列係数!N35/逆行列係数!$AH$35</f>
        <v>5.344973916414635E-4</v>
      </c>
      <c r="O35" s="130">
        <f>逆行列係数!O35/逆行列係数!$AH$35</f>
        <v>1.3305955498859371E-3</v>
      </c>
      <c r="P35" s="130">
        <f>逆行列係数!P35/逆行列係数!$AH$35</f>
        <v>1.3939312404859417E-3</v>
      </c>
      <c r="Q35" s="130">
        <f>逆行列係数!Q35/逆行列係数!$AH$35</f>
        <v>1.1717874653252359E-3</v>
      </c>
      <c r="R35" s="130">
        <f>逆行列係数!R35/逆行列係数!$AH$35</f>
        <v>7.458875978239571E-4</v>
      </c>
      <c r="S35" s="130">
        <f>逆行列係数!S35/逆行列係数!$AH$35</f>
        <v>2.5025116140299888E-4</v>
      </c>
      <c r="T35" s="130">
        <f>逆行列係数!T35/逆行列係数!$AH$35</f>
        <v>6.6972513934178001E-4</v>
      </c>
      <c r="U35" s="130">
        <f>逆行列係数!U35/逆行列係数!$AH$35</f>
        <v>9.2443346554827712E-4</v>
      </c>
      <c r="V35" s="130">
        <f>逆行列係数!V35/逆行列係数!$AH$35</f>
        <v>1.520548490430368E-3</v>
      </c>
      <c r="W35" s="130">
        <f>逆行列係数!W35/逆行列係数!$AH$35</f>
        <v>1.5826211567234992E-3</v>
      </c>
      <c r="X35" s="130">
        <f>逆行列係数!X35/逆行列係数!$AH$35</f>
        <v>1.0079225819548567E-2</v>
      </c>
      <c r="Y35" s="130">
        <f>逆行列係数!Y35/逆行列係数!$AH$35</f>
        <v>2.3220853902972552E-3</v>
      </c>
      <c r="Z35" s="130">
        <f>逆行列係数!Z35/逆行列係数!$AH$35</f>
        <v>1.0127130606480924E-3</v>
      </c>
      <c r="AA35" s="130">
        <f>逆行列係数!AA35/逆行列係数!$AH$35</f>
        <v>3.3465917952353835E-3</v>
      </c>
      <c r="AB35" s="130">
        <f>逆行列係数!AB35/逆行列係数!$AH$35</f>
        <v>6.5219011653346373E-4</v>
      </c>
      <c r="AC35" s="130">
        <f>逆行列係数!AC35/逆行列係数!$AH$35</f>
        <v>2.061211974907157E-3</v>
      </c>
      <c r="AD35" s="130">
        <f>逆行列係数!AD35/逆行列係数!$AH$35</f>
        <v>1.8472262841528707E-3</v>
      </c>
      <c r="AE35" s="130">
        <f>逆行列係数!AE35/逆行列係数!$AH$35</f>
        <v>4.0885630054037685E-4</v>
      </c>
      <c r="AF35" s="130">
        <f>逆行列係数!AF35/逆行列係数!$AH$35</f>
        <v>1.1137952233328274E-3</v>
      </c>
      <c r="AG35" s="130">
        <f>逆行列係数!AG35/逆行列係数!$AH$35</f>
        <v>1.4714248324735207E-3</v>
      </c>
      <c r="AH35" s="130">
        <f>逆行列係数!AH35/逆行列係数!$AH$35</f>
        <v>1</v>
      </c>
      <c r="AI35" s="130">
        <f>逆行列係数!AI35/逆行列係数!$AH$35</f>
        <v>2.660580486905339E-3</v>
      </c>
      <c r="AJ35" s="130">
        <f>逆行列係数!AJ35/逆行列係数!$AH$35</f>
        <v>1.0942847410720812E-2</v>
      </c>
      <c r="AK35" s="130">
        <f>逆行列係数!AK35/逆行列係数!$AH$35</f>
        <v>3.4014173301915158E-4</v>
      </c>
      <c r="AL35" s="131">
        <f>逆行列係数!AL35/逆行列係数!$AH$35</f>
        <v>2.4147340256042227E-3</v>
      </c>
    </row>
    <row r="36" spans="1:38">
      <c r="A36" s="66">
        <v>66</v>
      </c>
      <c r="B36" s="26" t="s">
        <v>27</v>
      </c>
      <c r="C36" s="129">
        <f>逆行列係数!C36/逆行列係数!$AI$36</f>
        <v>1.6423286495875412E-2</v>
      </c>
      <c r="D36" s="130">
        <f>逆行列係数!D36/逆行列係数!$AI$36</f>
        <v>1.8586855741486351E-2</v>
      </c>
      <c r="E36" s="130">
        <f>逆行列係数!E36/逆行列係数!$AI$36</f>
        <v>1.1284950735124694E-2</v>
      </c>
      <c r="F36" s="130">
        <f>逆行列係数!F36/逆行列係数!$AI$36</f>
        <v>2.9489480126781521E-2</v>
      </c>
      <c r="G36" s="130">
        <f>逆行列係数!G36/逆行列係数!$AI$36</f>
        <v>1.7435929386510594E-2</v>
      </c>
      <c r="H36" s="130">
        <f>逆行列係数!H36/逆行列係数!$AI$36</f>
        <v>1.2796210591108491E-2</v>
      </c>
      <c r="I36" s="130">
        <f>逆行列係数!I36/逆行列係数!$AI$36</f>
        <v>1.5845814289499167E-2</v>
      </c>
      <c r="J36" s="130">
        <f>逆行列係数!J36/逆行列係数!$AI$36</f>
        <v>1.3257210714954559E-2</v>
      </c>
      <c r="K36" s="130">
        <f>逆行列係数!K36/逆行列係数!$AI$36</f>
        <v>3.3586285650801444E-3</v>
      </c>
      <c r="L36" s="130">
        <f>逆行列係数!L36/逆行列係数!$AI$36</f>
        <v>2.3788623641471374E-2</v>
      </c>
      <c r="M36" s="130">
        <f>逆行列係数!M36/逆行列係数!$AI$36</f>
        <v>7.4598258233770798E-3</v>
      </c>
      <c r="N36" s="130">
        <f>逆行列係数!N36/逆行列係数!$AI$36</f>
        <v>7.6856307490771394E-3</v>
      </c>
      <c r="O36" s="130">
        <f>逆行列係数!O36/逆行列係数!$AI$36</f>
        <v>1.526485529015538E-2</v>
      </c>
      <c r="P36" s="130">
        <f>逆行列係数!P36/逆行列係数!$AI$36</f>
        <v>1.6702069666216911E-2</v>
      </c>
      <c r="Q36" s="130">
        <f>逆行列係数!Q36/逆行列係数!$AI$36</f>
        <v>2.7098703360635953E-2</v>
      </c>
      <c r="R36" s="130">
        <f>逆行列係数!R36/逆行列係数!$AI$36</f>
        <v>1.9712350821164969E-2</v>
      </c>
      <c r="S36" s="130">
        <f>逆行列係数!S36/逆行列係数!$AI$36</f>
        <v>1.3167939413241212E-2</v>
      </c>
      <c r="T36" s="130">
        <f>逆行列係数!T36/逆行列係数!$AI$36</f>
        <v>1.6573570315589013E-2</v>
      </c>
      <c r="U36" s="130">
        <f>逆行列係数!U36/逆行列係数!$AI$36</f>
        <v>2.3560070812889682E-2</v>
      </c>
      <c r="V36" s="130">
        <f>逆行列係数!V36/逆行列係数!$AI$36</f>
        <v>4.6147820508669259E-2</v>
      </c>
      <c r="W36" s="130">
        <f>逆行列係数!W36/逆行列係数!$AI$36</f>
        <v>3.6166046727183244E-2</v>
      </c>
      <c r="X36" s="130">
        <f>逆行列係数!X36/逆行列係数!$AI$36</f>
        <v>6.5268188270349539E-2</v>
      </c>
      <c r="Y36" s="130">
        <f>逆行列係数!Y36/逆行列係数!$AI$36</f>
        <v>2.7198976401436887E-2</v>
      </c>
      <c r="Z36" s="130">
        <f>逆行列係数!Z36/逆行列係数!$AI$36</f>
        <v>3.8075281330529467E-2</v>
      </c>
      <c r="AA36" s="130">
        <f>逆行列係数!AA36/逆行列係数!$AI$36</f>
        <v>4.8740707042311995E-2</v>
      </c>
      <c r="AB36" s="130">
        <f>逆行列係数!AB36/逆行列係数!$AI$36</f>
        <v>1.5468260433226242E-2</v>
      </c>
      <c r="AC36" s="130">
        <f>逆行列係数!AC36/逆行列係数!$AI$36</f>
        <v>5.1356190810844443E-2</v>
      </c>
      <c r="AD36" s="130">
        <f>逆行列係数!AD36/逆行列係数!$AI$36</f>
        <v>5.8304353100893394E-2</v>
      </c>
      <c r="AE36" s="130">
        <f>逆行列係数!AE36/逆行列係数!$AI$36</f>
        <v>3.5982741054786382E-2</v>
      </c>
      <c r="AF36" s="130">
        <f>逆行列係数!AF36/逆行列係数!$AI$36</f>
        <v>2.2407124704830472E-2</v>
      </c>
      <c r="AG36" s="130">
        <f>逆行列係数!AG36/逆行列係数!$AI$36</f>
        <v>2.6048716447653546E-2</v>
      </c>
      <c r="AH36" s="130">
        <f>逆行列係数!AH36/逆行列係数!$AI$36</f>
        <v>3.6854458541146926E-2</v>
      </c>
      <c r="AI36" s="130">
        <f>逆行列係数!AI36/逆行列係数!$AI$36</f>
        <v>1</v>
      </c>
      <c r="AJ36" s="130">
        <f>逆行列係数!AJ36/逆行列係数!$AI$36</f>
        <v>2.2269944245537285E-2</v>
      </c>
      <c r="AK36" s="130">
        <f>逆行列係数!AK36/逆行列係数!$AI$36</f>
        <v>1.0090728677340011E-2</v>
      </c>
      <c r="AL36" s="131">
        <f>逆行列係数!AL36/逆行列係数!$AI$36</f>
        <v>3.6197800362995719E-2</v>
      </c>
    </row>
    <row r="37" spans="1:38">
      <c r="A37" s="66">
        <v>67</v>
      </c>
      <c r="B37" s="26" t="s">
        <v>28</v>
      </c>
      <c r="C37" s="129">
        <f>逆行列係数!C37/逆行列係数!$AJ$37</f>
        <v>2.3407192954412727E-4</v>
      </c>
      <c r="D37" s="130">
        <f>逆行列係数!D37/逆行列係数!$AJ$37</f>
        <v>2.9691584647804448E-4</v>
      </c>
      <c r="E37" s="130">
        <f>逆行列係数!E37/逆行列係数!$AJ$37</f>
        <v>7.4945420886175448E-4</v>
      </c>
      <c r="F37" s="130">
        <f>逆行列係数!F37/逆行列係数!$AJ$37</f>
        <v>2.3591709792689452E-4</v>
      </c>
      <c r="G37" s="130">
        <f>逆行列係数!G37/逆行列係数!$AJ$37</f>
        <v>2.9490690816110715E-3</v>
      </c>
      <c r="H37" s="130">
        <f>逆行列係数!H37/逆行列係数!$AJ$37</f>
        <v>8.955874422686053E-5</v>
      </c>
      <c r="I37" s="130">
        <f>逆行列係数!I37/逆行列係数!$AJ$37</f>
        <v>1.4780139038584865E-4</v>
      </c>
      <c r="J37" s="130">
        <f>逆行列係数!J37/逆行列係数!$AJ$37</f>
        <v>1.1417254564016625E-4</v>
      </c>
      <c r="K37" s="130">
        <f>逆行列係数!K37/逆行列係数!$AJ$37</f>
        <v>2.7982217855252837E-5</v>
      </c>
      <c r="L37" s="130">
        <f>逆行列係数!L37/逆行列係数!$AJ$37</f>
        <v>1.3169677353206161E-4</v>
      </c>
      <c r="M37" s="130">
        <f>逆行列係数!M37/逆行列係数!$AJ$37</f>
        <v>9.0759635626135903E-5</v>
      </c>
      <c r="N37" s="130">
        <f>逆行列係数!N37/逆行列係数!$AJ$37</f>
        <v>7.1655086734172827E-5</v>
      </c>
      <c r="O37" s="130">
        <f>逆行列係数!O37/逆行列係数!$AJ$37</f>
        <v>1.0232994774513482E-4</v>
      </c>
      <c r="P37" s="130">
        <f>逆行列係数!P37/逆行列係数!$AJ$37</f>
        <v>1.9590270942976487E-4</v>
      </c>
      <c r="Q37" s="130">
        <f>逆行列係数!Q37/逆行列係数!$AJ$37</f>
        <v>2.8713635003277366E-4</v>
      </c>
      <c r="R37" s="130">
        <f>逆行列係数!R37/逆行列係数!$AJ$37</f>
        <v>1.3501296397983487E-4</v>
      </c>
      <c r="S37" s="130">
        <f>逆行列係数!S37/逆行列係数!$AJ$37</f>
        <v>2.3529432170750329E-4</v>
      </c>
      <c r="T37" s="130">
        <f>逆行列係数!T37/逆行列係数!$AJ$37</f>
        <v>1.5486479497423306E-4</v>
      </c>
      <c r="U37" s="130">
        <f>逆行列係数!U37/逆行列係数!$AJ$37</f>
        <v>1.642371424149729E-4</v>
      </c>
      <c r="V37" s="130">
        <f>逆行列係数!V37/逆行列係数!$AJ$37</f>
        <v>2.9656378269254626E-4</v>
      </c>
      <c r="W37" s="130">
        <f>逆行列係数!W37/逆行列係数!$AJ$37</f>
        <v>1.7391521010067342E-4</v>
      </c>
      <c r="X37" s="130">
        <f>逆行列係数!X37/逆行列係数!$AJ$37</f>
        <v>4.1483257110672258E-4</v>
      </c>
      <c r="Y37" s="130">
        <f>逆行列係数!Y37/逆行列係数!$AJ$37</f>
        <v>1.3213985862410224E-4</v>
      </c>
      <c r="Z37" s="130">
        <f>逆行列係数!Z37/逆行列係数!$AJ$37</f>
        <v>7.1649169225948095E-4</v>
      </c>
      <c r="AA37" s="130">
        <f>逆行列係数!AA37/逆行列係数!$AJ$37</f>
        <v>3.9613675710671223E-4</v>
      </c>
      <c r="AB37" s="130">
        <f>逆行列係数!AB37/逆行列係数!$AJ$37</f>
        <v>4.0783705124171956E-4</v>
      </c>
      <c r="AC37" s="130">
        <f>逆行列係数!AC37/逆行列係数!$AJ$37</f>
        <v>4.1397693258960123E-4</v>
      </c>
      <c r="AD37" s="130">
        <f>逆行列係数!AD37/逆行列係数!$AJ$37</f>
        <v>5.2385124178796665E-3</v>
      </c>
      <c r="AE37" s="130">
        <f>逆行列係数!AE37/逆行列係数!$AJ$37</f>
        <v>4.6207974295365889E-4</v>
      </c>
      <c r="AF37" s="130">
        <f>逆行列係数!AF37/逆行列係数!$AJ$37</f>
        <v>5.7341741060418184E-4</v>
      </c>
      <c r="AG37" s="130">
        <f>逆行列係数!AG37/逆行列係数!$AJ$37</f>
        <v>1.2838445524538037E-2</v>
      </c>
      <c r="AH37" s="130">
        <f>逆行列係数!AH37/逆行列係数!$AJ$37</f>
        <v>1.8345512878208104E-3</v>
      </c>
      <c r="AI37" s="130">
        <f>逆行列係数!AI37/逆行列係数!$AJ$37</f>
        <v>1.066607893428126E-3</v>
      </c>
      <c r="AJ37" s="130">
        <f>逆行列係数!AJ37/逆行列係数!$AJ$37</f>
        <v>1</v>
      </c>
      <c r="AK37" s="130">
        <f>逆行列係数!AK37/逆行列係数!$AJ$37</f>
        <v>1.4889702108492696E-4</v>
      </c>
      <c r="AL37" s="131">
        <f>逆行列係数!AL37/逆行列係数!$AJ$37</f>
        <v>2.0982152900227199E-3</v>
      </c>
    </row>
    <row r="38" spans="1:38">
      <c r="A38" s="67">
        <v>68</v>
      </c>
      <c r="B38" s="27" t="s">
        <v>29</v>
      </c>
      <c r="C38" s="132">
        <f>逆行列係数!C38/逆行列係数!$AK$38</f>
        <v>7.4899680942796859E-4</v>
      </c>
      <c r="D38" s="133">
        <f>逆行列係数!D38/逆行列係数!$AK$38</f>
        <v>1.637610706056984E-3</v>
      </c>
      <c r="E38" s="133">
        <f>逆行列係数!E38/逆行列係数!$AK$38</f>
        <v>1.4984754173624326E-3</v>
      </c>
      <c r="F38" s="133">
        <f>逆行列係数!F38/逆行列係数!$AK$38</f>
        <v>2.5390733643059328E-3</v>
      </c>
      <c r="G38" s="133">
        <f>逆行列係数!G38/逆行列係数!$AK$38</f>
        <v>7.9315908624528076E-4</v>
      </c>
      <c r="H38" s="133">
        <f>逆行列係数!H38/逆行列係数!$AK$38</f>
        <v>1.1431395606862163E-3</v>
      </c>
      <c r="I38" s="133">
        <f>逆行列係数!I38/逆行列係数!$AK$38</f>
        <v>8.4850836007534995E-4</v>
      </c>
      <c r="J38" s="133">
        <f>逆行列係数!J38/逆行列係数!$AK$38</f>
        <v>4.9413025776012831E-4</v>
      </c>
      <c r="K38" s="133">
        <f>逆行列係数!K38/逆行列係数!$AK$38</f>
        <v>1.0558219777566994E-4</v>
      </c>
      <c r="L38" s="133">
        <f>逆行列係数!L38/逆行列係数!$AK$38</f>
        <v>1.222879189903439E-3</v>
      </c>
      <c r="M38" s="133">
        <f>逆行列係数!M38/逆行列係数!$AK$38</f>
        <v>2.8824396947170955E-4</v>
      </c>
      <c r="N38" s="133">
        <f>逆行列係数!N38/逆行列係数!$AK$38</f>
        <v>3.2097954062241743E-4</v>
      </c>
      <c r="O38" s="133">
        <f>逆行列係数!O38/逆行列係数!$AK$38</f>
        <v>6.1929447078058384E-4</v>
      </c>
      <c r="P38" s="133">
        <f>逆行列係数!P38/逆行列係数!$AK$38</f>
        <v>1.827622954109782E-3</v>
      </c>
      <c r="Q38" s="133">
        <f>逆行列係数!Q38/逆行列係数!$AK$38</f>
        <v>1.0178358010300933E-3</v>
      </c>
      <c r="R38" s="133">
        <f>逆行列係数!R38/逆行列係数!$AK$38</f>
        <v>1.3711116561469412E-3</v>
      </c>
      <c r="S38" s="133">
        <f>逆行列係数!S38/逆行列係数!$AK$38</f>
        <v>5.9917007271533787E-4</v>
      </c>
      <c r="T38" s="133">
        <f>逆行列係数!T38/逆行列係数!$AK$38</f>
        <v>6.057844205586471E-4</v>
      </c>
      <c r="U38" s="133">
        <f>逆行列係数!U38/逆行列係数!$AK$38</f>
        <v>8.0425624452556467E-4</v>
      </c>
      <c r="V38" s="133">
        <f>逆行列係数!V38/逆行列係数!$AK$38</f>
        <v>1.400373448782729E-3</v>
      </c>
      <c r="W38" s="133">
        <f>逆行列係数!W38/逆行列係数!$AK$38</f>
        <v>4.2353207264131718E-4</v>
      </c>
      <c r="X38" s="133">
        <f>逆行列係数!X38/逆行列係数!$AK$38</f>
        <v>1.2612161901042348E-3</v>
      </c>
      <c r="Y38" s="133">
        <f>逆行列係数!Y38/逆行列係数!$AK$38</f>
        <v>3.5999205311885245E-3</v>
      </c>
      <c r="Z38" s="133">
        <f>逆行列係数!Z38/逆行列係数!$AK$38</f>
        <v>2.8558648452868241E-3</v>
      </c>
      <c r="AA38" s="133">
        <f>逆行列係数!AA38/逆行列係数!$AK$38</f>
        <v>4.2526564858389555E-3</v>
      </c>
      <c r="AB38" s="133">
        <f>逆行列係数!AB38/逆行列係数!$AK$38</f>
        <v>6.2911495569207556E-4</v>
      </c>
      <c r="AC38" s="133">
        <f>逆行列係数!AC38/逆行列係数!$AK$38</f>
        <v>2.6442036662224023E-3</v>
      </c>
      <c r="AD38" s="133">
        <f>逆行列係数!AD38/逆行列係数!$AK$38</f>
        <v>2.7235121431510041E-3</v>
      </c>
      <c r="AE38" s="133">
        <f>逆行列係数!AE38/逆行列係数!$AK$38</f>
        <v>3.3348686238320138E-3</v>
      </c>
      <c r="AF38" s="133">
        <f>逆行列係数!AF38/逆行列係数!$AK$38</f>
        <v>2.9910975705345565E-3</v>
      </c>
      <c r="AG38" s="133">
        <f>逆行列係数!AG38/逆行列係数!$AK$38</f>
        <v>2.6212550712226604E-3</v>
      </c>
      <c r="AH38" s="133">
        <f>逆行列係数!AH38/逆行列係数!$AK$38</f>
        <v>5.066972719199217E-3</v>
      </c>
      <c r="AI38" s="133">
        <f>逆行列係数!AI38/逆行列係数!$AK$38</f>
        <v>1.853084217763144E-3</v>
      </c>
      <c r="AJ38" s="133">
        <f>逆行列係数!AJ38/逆行列係数!$AK$38</f>
        <v>1.7370121710408642E-3</v>
      </c>
      <c r="AK38" s="133">
        <f>逆行列係数!AK38/逆行列係数!$AK$38</f>
        <v>1</v>
      </c>
      <c r="AL38" s="134">
        <f>逆行列係数!AL38/逆行列係数!$AK$38</f>
        <v>1.5855382112042419E-3</v>
      </c>
    </row>
    <row r="39" spans="1:38">
      <c r="A39" s="125">
        <v>69</v>
      </c>
      <c r="B39" s="20" t="s">
        <v>30</v>
      </c>
      <c r="C39" s="135">
        <f>逆行列係数!C39/逆行列係数!$AL$39</f>
        <v>5.5634569917174942E-3</v>
      </c>
      <c r="D39" s="136">
        <f>逆行列係数!D39/逆行列係数!$AL$39</f>
        <v>4.7416968284105781E-3</v>
      </c>
      <c r="E39" s="136">
        <f>逆行列係数!E39/逆行列係数!$AL$39</f>
        <v>5.1688523136182649E-3</v>
      </c>
      <c r="F39" s="136">
        <f>逆行列係数!F39/逆行列係数!$AL$39</f>
        <v>4.5090356195283251E-3</v>
      </c>
      <c r="G39" s="136">
        <f>逆行列係数!G39/逆行列係数!$AL$39</f>
        <v>2.394851177787248E-3</v>
      </c>
      <c r="H39" s="136">
        <f>逆行列係数!H39/逆行列係数!$AL$39</f>
        <v>1.7071466302928083E-3</v>
      </c>
      <c r="I39" s="136">
        <f>逆行列係数!I39/逆行列係数!$AL$39</f>
        <v>2.6358410551939192E-3</v>
      </c>
      <c r="J39" s="136">
        <f>逆行列係数!J39/逆行列係数!$AL$39</f>
        <v>1.3124715193693079E-3</v>
      </c>
      <c r="K39" s="136">
        <f>逆行列係数!K39/逆行列係数!$AL$39</f>
        <v>3.6792934951361132E-4</v>
      </c>
      <c r="L39" s="136">
        <f>逆行列係数!L39/逆行列係数!$AL$39</f>
        <v>3.1808124407756524E-3</v>
      </c>
      <c r="M39" s="136">
        <f>逆行列係数!M39/逆行列係数!$AL$39</f>
        <v>1.31906786036719E-3</v>
      </c>
      <c r="N39" s="136">
        <f>逆行列係数!N39/逆行列係数!$AL$39</f>
        <v>1.6067084830388798E-3</v>
      </c>
      <c r="O39" s="136">
        <f>逆行列係数!O39/逆行列係数!$AL$39</f>
        <v>2.3850597682045704E-3</v>
      </c>
      <c r="P39" s="136">
        <f>逆行列係数!P39/逆行列係数!$AL$39</f>
        <v>2.7129899219364402E-3</v>
      </c>
      <c r="Q39" s="136">
        <f>逆行列係数!Q39/逆行列係数!$AL$39</f>
        <v>1.447326040555108E-3</v>
      </c>
      <c r="R39" s="136">
        <f>逆行列係数!R39/逆行列係数!$AL$39</f>
        <v>2.4238225427820189E-3</v>
      </c>
      <c r="S39" s="136">
        <f>逆行列係数!S39/逆行列係数!$AL$39</f>
        <v>2.1293492385092132E-3</v>
      </c>
      <c r="T39" s="136">
        <f>逆行列係数!T39/逆行列係数!$AL$39</f>
        <v>1.4772933570181709E-3</v>
      </c>
      <c r="U39" s="136">
        <f>逆行列係数!U39/逆行列係数!$AL$39</f>
        <v>2.3952119592804658E-3</v>
      </c>
      <c r="V39" s="136">
        <f>逆行列係数!V39/逆行列係数!$AL$39</f>
        <v>5.8899701682315828E-3</v>
      </c>
      <c r="W39" s="136">
        <f>逆行列係数!W39/逆行列係数!$AL$39</f>
        <v>2.6842676511002568E-3</v>
      </c>
      <c r="X39" s="136">
        <f>逆行列係数!X39/逆行列係数!$AL$39</f>
        <v>4.1628906395444875E-3</v>
      </c>
      <c r="Y39" s="136">
        <f>逆行列係数!Y39/逆行列係数!$AL$39</f>
        <v>1.1489590759575761E-3</v>
      </c>
      <c r="Z39" s="136">
        <f>逆行列係数!Z39/逆行列係数!$AL$39</f>
        <v>6.3256068104722485E-3</v>
      </c>
      <c r="AA39" s="136">
        <f>逆行列係数!AA39/逆行列係数!$AL$39</f>
        <v>3.7722202073710138E-3</v>
      </c>
      <c r="AB39" s="136">
        <f>逆行列係数!AB39/逆行列係数!$AL$39</f>
        <v>4.3293596783463492E-3</v>
      </c>
      <c r="AC39" s="136">
        <f>逆行列係数!AC39/逆行列係数!$AL$39</f>
        <v>8.7205825113469242E-3</v>
      </c>
      <c r="AD39" s="136">
        <f>逆行列係数!AD39/逆行列係数!$AL$39</f>
        <v>5.0286327872359309E-3</v>
      </c>
      <c r="AE39" s="136">
        <f>逆行列係数!AE39/逆行列係数!$AL$39</f>
        <v>1.2430047745341304E-3</v>
      </c>
      <c r="AF39" s="136">
        <f>逆行列係数!AF39/逆行列係数!$AL$39</f>
        <v>4.6136395499823723E-3</v>
      </c>
      <c r="AG39" s="136">
        <f>逆行列係数!AG39/逆行列係数!$AL$39</f>
        <v>3.8941677589062139E-3</v>
      </c>
      <c r="AH39" s="136">
        <f>逆行列係数!AH39/逆行列係数!$AL$39</f>
        <v>4.0629071946741346E-3</v>
      </c>
      <c r="AI39" s="136">
        <f>逆行列係数!AI39/逆行列係数!$AL$39</f>
        <v>4.5883346717548344E-3</v>
      </c>
      <c r="AJ39" s="136">
        <f>逆行列係数!AJ39/逆行列係数!$AL$39</f>
        <v>2.921121882355725E-3</v>
      </c>
      <c r="AK39" s="136">
        <f>逆行列係数!AK39/逆行列係数!$AL$39</f>
        <v>1.7380993789349191E-3</v>
      </c>
      <c r="AL39" s="137">
        <f>逆行列係数!AL39/逆行列係数!$AL$39</f>
        <v>1</v>
      </c>
    </row>
    <row r="40" spans="1:38" ht="11.25" customHeight="1"/>
    <row r="41" spans="1:38">
      <c r="C41" s="16" t="s">
        <v>119</v>
      </c>
    </row>
  </sheetData>
  <sheetProtection sheet="1" objects="1" scenarios="1"/>
  <mergeCells count="1">
    <mergeCell ref="A2:B3"/>
  </mergeCells>
  <phoneticPr fontId="32"/>
  <pageMargins left="0.70866141732283472" right="0.70866141732283472" top="0.74803149606299213" bottom="0.74803149606299213" header="0.31496062992125984" footer="0.31496062992125984"/>
  <pageSetup paperSize="9" scale="70" orientation="landscape" horizontalDpi="300" verticalDpi="300" r:id="rId1"/>
  <drawing r:id="rId2"/>
  <legacyDrawing r:id="rId3"/>
  <oleObjects>
    <mc:AlternateContent xmlns:mc="http://schemas.openxmlformats.org/markup-compatibility/2006">
      <mc:Choice Requires="x14">
        <oleObject progId="Equation.3" shapeId="6145" r:id="rId4">
          <objectPr defaultSize="0" autoPict="0" r:id="rId5">
            <anchor moveWithCells="1">
              <from>
                <xdr:col>6</xdr:col>
                <xdr:colOff>295275</xdr:colOff>
                <xdr:row>0</xdr:row>
                <xdr:rowOff>47625</xdr:rowOff>
              </from>
              <to>
                <xdr:col>8</xdr:col>
                <xdr:colOff>561975</xdr:colOff>
                <xdr:row>0</xdr:row>
                <xdr:rowOff>238125</xdr:rowOff>
              </to>
            </anchor>
          </objectPr>
        </oleObject>
      </mc:Choice>
      <mc:Fallback>
        <oleObject progId="Equation.3" shapeId="6145" r:id="rId4"/>
      </mc:Fallback>
    </mc:AlternateContent>
  </oleObjec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sheetPr>
  <dimension ref="A1:AL40"/>
  <sheetViews>
    <sheetView zoomScaleNormal="100" workbookViewId="0">
      <pane xSplit="2" ySplit="3" topLeftCell="C4" activePane="bottomRight" state="frozen"/>
      <selection activeCell="M1" sqref="M1"/>
      <selection pane="topRight" activeCell="M1" sqref="M1"/>
      <selection pane="bottomLeft" activeCell="M1" sqref="M1"/>
      <selection pane="bottomRight" activeCell="G37" sqref="G37"/>
    </sheetView>
  </sheetViews>
  <sheetFormatPr defaultColWidth="10.33203125" defaultRowHeight="11.25"/>
  <cols>
    <col min="1" max="1" width="4.6640625" style="16" bestFit="1" customWidth="1"/>
    <col min="2" max="2" width="31.6640625" style="16" bestFit="1" customWidth="1"/>
    <col min="3" max="16384" width="10.33203125" style="16"/>
  </cols>
  <sheetData>
    <row r="1" spans="1:38" ht="21" customHeight="1">
      <c r="A1" s="104" t="s">
        <v>115</v>
      </c>
      <c r="J1" s="104" t="s">
        <v>32</v>
      </c>
    </row>
    <row r="2" spans="1:38">
      <c r="A2" s="299"/>
      <c r="B2" s="300"/>
      <c r="C2" s="35">
        <v>1</v>
      </c>
      <c r="D2" s="36">
        <v>2</v>
      </c>
      <c r="E2" s="36">
        <v>3</v>
      </c>
      <c r="F2" s="36">
        <v>6</v>
      </c>
      <c r="G2" s="36">
        <v>11</v>
      </c>
      <c r="H2" s="36">
        <v>15</v>
      </c>
      <c r="I2" s="36">
        <v>16</v>
      </c>
      <c r="J2" s="36">
        <v>20</v>
      </c>
      <c r="K2" s="36">
        <v>21</v>
      </c>
      <c r="L2" s="36">
        <v>25</v>
      </c>
      <c r="M2" s="36">
        <v>26</v>
      </c>
      <c r="N2" s="36">
        <v>27</v>
      </c>
      <c r="O2" s="36">
        <v>28</v>
      </c>
      <c r="P2" s="36">
        <v>29</v>
      </c>
      <c r="Q2" s="36">
        <v>32</v>
      </c>
      <c r="R2" s="36">
        <v>33</v>
      </c>
      <c r="S2" s="36">
        <v>34</v>
      </c>
      <c r="T2" s="36">
        <v>35</v>
      </c>
      <c r="U2" s="36">
        <v>39</v>
      </c>
      <c r="V2" s="36">
        <v>41</v>
      </c>
      <c r="W2" s="36">
        <v>46</v>
      </c>
      <c r="X2" s="36">
        <v>47</v>
      </c>
      <c r="Y2" s="36">
        <v>48</v>
      </c>
      <c r="Z2" s="36">
        <v>51</v>
      </c>
      <c r="AA2" s="36">
        <v>53</v>
      </c>
      <c r="AB2" s="36">
        <v>55</v>
      </c>
      <c r="AC2" s="36">
        <v>57</v>
      </c>
      <c r="AD2" s="36">
        <v>59</v>
      </c>
      <c r="AE2" s="36">
        <v>61</v>
      </c>
      <c r="AF2" s="36">
        <v>63</v>
      </c>
      <c r="AG2" s="36">
        <v>64</v>
      </c>
      <c r="AH2" s="36">
        <v>65</v>
      </c>
      <c r="AI2" s="36">
        <v>66</v>
      </c>
      <c r="AJ2" s="36">
        <v>67</v>
      </c>
      <c r="AK2" s="36">
        <v>68</v>
      </c>
      <c r="AL2" s="37">
        <v>69</v>
      </c>
    </row>
    <row r="3" spans="1:38" ht="33.75">
      <c r="A3" s="301"/>
      <c r="B3" s="302"/>
      <c r="C3" s="21" t="s">
        <v>0</v>
      </c>
      <c r="D3" s="22" t="s">
        <v>1</v>
      </c>
      <c r="E3" s="22" t="s">
        <v>2</v>
      </c>
      <c r="F3" s="22" t="s">
        <v>3</v>
      </c>
      <c r="G3" s="22" t="s">
        <v>4</v>
      </c>
      <c r="H3" s="22" t="s">
        <v>5</v>
      </c>
      <c r="I3" s="22" t="s">
        <v>6</v>
      </c>
      <c r="J3" s="22" t="s">
        <v>7</v>
      </c>
      <c r="K3" s="22" t="s">
        <v>66</v>
      </c>
      <c r="L3" s="22" t="s">
        <v>67</v>
      </c>
      <c r="M3" s="22" t="s">
        <v>10</v>
      </c>
      <c r="N3" s="22" t="s">
        <v>11</v>
      </c>
      <c r="O3" s="22" t="s">
        <v>12</v>
      </c>
      <c r="P3" s="22" t="s">
        <v>13</v>
      </c>
      <c r="Q3" s="22" t="s">
        <v>16</v>
      </c>
      <c r="R3" s="22" t="s">
        <v>14</v>
      </c>
      <c r="S3" s="22" t="s">
        <v>68</v>
      </c>
      <c r="T3" s="22" t="s">
        <v>17</v>
      </c>
      <c r="U3" s="22" t="s">
        <v>18</v>
      </c>
      <c r="V3" s="22" t="s">
        <v>19</v>
      </c>
      <c r="W3" s="22" t="s">
        <v>69</v>
      </c>
      <c r="X3" s="22" t="s">
        <v>55</v>
      </c>
      <c r="Y3" s="22" t="s">
        <v>56</v>
      </c>
      <c r="Z3" s="22" t="s">
        <v>21</v>
      </c>
      <c r="AA3" s="22" t="s">
        <v>22</v>
      </c>
      <c r="AB3" s="22" t="s">
        <v>23</v>
      </c>
      <c r="AC3" s="22" t="s">
        <v>65</v>
      </c>
      <c r="AD3" s="22" t="s">
        <v>24</v>
      </c>
      <c r="AE3" s="22" t="s">
        <v>25</v>
      </c>
      <c r="AF3" s="22" t="s">
        <v>26</v>
      </c>
      <c r="AG3" s="22" t="s">
        <v>60</v>
      </c>
      <c r="AH3" s="22" t="s">
        <v>61</v>
      </c>
      <c r="AI3" s="22" t="s">
        <v>70</v>
      </c>
      <c r="AJ3" s="22" t="s">
        <v>71</v>
      </c>
      <c r="AK3" s="22" t="s">
        <v>29</v>
      </c>
      <c r="AL3" s="23" t="s">
        <v>30</v>
      </c>
    </row>
    <row r="4" spans="1:38">
      <c r="A4" s="59">
        <v>1</v>
      </c>
      <c r="B4" s="18" t="s">
        <v>0</v>
      </c>
      <c r="C4" s="126">
        <f t="array" ref="C4:AL39">TRANSPOSE(逆行列係数!C4:AL39)</f>
        <v>1.1248980047638077</v>
      </c>
      <c r="D4" s="127">
        <v>7.7853763766703348E-4</v>
      </c>
      <c r="E4" s="127">
        <v>2.0632974758309891E-4</v>
      </c>
      <c r="F4" s="127">
        <v>5.2593157868082921E-5</v>
      </c>
      <c r="G4" s="127">
        <v>2.3109223489030665E-2</v>
      </c>
      <c r="H4" s="127">
        <v>1.2772334085301161E-4</v>
      </c>
      <c r="I4" s="127">
        <v>5.0526799817150574E-3</v>
      </c>
      <c r="J4" s="127">
        <v>3.248165234733226E-2</v>
      </c>
      <c r="K4" s="127">
        <v>1.5333287658385672E-2</v>
      </c>
      <c r="L4" s="127">
        <v>1.7988078296425237E-3</v>
      </c>
      <c r="M4" s="127">
        <v>6.8619364337731983E-4</v>
      </c>
      <c r="N4" s="127">
        <v>5.5184034838256173E-5</v>
      </c>
      <c r="O4" s="127">
        <v>3.4949894538038184E-4</v>
      </c>
      <c r="P4" s="127">
        <v>1.4340813820260188E-4</v>
      </c>
      <c r="Q4" s="127">
        <v>2.7047796330771982E-6</v>
      </c>
      <c r="R4" s="127">
        <v>1.864013696211908E-5</v>
      </c>
      <c r="S4" s="127">
        <v>6.7467600652919602E-6</v>
      </c>
      <c r="T4" s="127">
        <v>6.0570203554452192E-4</v>
      </c>
      <c r="U4" s="127">
        <v>3.0402839695795819E-3</v>
      </c>
      <c r="V4" s="127">
        <v>1.0015394398520689E-2</v>
      </c>
      <c r="W4" s="127">
        <v>1.5115463857835831E-2</v>
      </c>
      <c r="X4" s="127">
        <v>2.0838674970976565E-3</v>
      </c>
      <c r="Y4" s="127">
        <v>7.4697970205811742E-4</v>
      </c>
      <c r="Z4" s="127">
        <v>4.8147867328176962E-2</v>
      </c>
      <c r="AA4" s="127">
        <v>6.8440998632186764E-3</v>
      </c>
      <c r="AB4" s="127">
        <v>3.0355523227395833E-3</v>
      </c>
      <c r="AC4" s="127">
        <v>4.5900741569311621E-2</v>
      </c>
      <c r="AD4" s="127">
        <v>4.7131893320133617E-3</v>
      </c>
      <c r="AE4" s="127">
        <v>1.2639410613327624E-3</v>
      </c>
      <c r="AF4" s="127">
        <v>1.6738774739940153E-3</v>
      </c>
      <c r="AG4" s="127">
        <v>4.1230968056243152E-4</v>
      </c>
      <c r="AH4" s="127">
        <v>3.5604609120843685E-4</v>
      </c>
      <c r="AI4" s="127">
        <v>1.7306406235286367E-2</v>
      </c>
      <c r="AJ4" s="127">
        <v>2.3526750509636406E-4</v>
      </c>
      <c r="AK4" s="127">
        <v>7.4948732418307358E-4</v>
      </c>
      <c r="AL4" s="128">
        <v>5.5716155863714074E-3</v>
      </c>
    </row>
    <row r="5" spans="1:38">
      <c r="A5" s="66">
        <v>2</v>
      </c>
      <c r="B5" s="26" t="s">
        <v>1</v>
      </c>
      <c r="C5" s="129">
        <v>3.5961188596100179E-3</v>
      </c>
      <c r="D5" s="130">
        <v>1.1334853442903468</v>
      </c>
      <c r="E5" s="130">
        <v>3.3422105397327414E-5</v>
      </c>
      <c r="F5" s="130">
        <v>5.0512244668203436E-5</v>
      </c>
      <c r="G5" s="130">
        <v>3.7137750390330692E-3</v>
      </c>
      <c r="H5" s="130">
        <v>1.3670383290081232E-4</v>
      </c>
      <c r="I5" s="130">
        <v>1.9826527557122429E-3</v>
      </c>
      <c r="J5" s="130">
        <v>9.966706747005056E-4</v>
      </c>
      <c r="K5" s="130">
        <v>1.670583579114256E-2</v>
      </c>
      <c r="L5" s="130">
        <v>5.6783934786838513E-4</v>
      </c>
      <c r="M5" s="130">
        <v>4.1236107961266296E-4</v>
      </c>
      <c r="N5" s="130">
        <v>3.1350302371019068E-5</v>
      </c>
      <c r="O5" s="130">
        <v>1.7677411408539216E-4</v>
      </c>
      <c r="P5" s="130">
        <v>1.1997941177836996E-4</v>
      </c>
      <c r="Q5" s="130">
        <v>3.2350304623528292E-6</v>
      </c>
      <c r="R5" s="130">
        <v>1.4512951754182726E-5</v>
      </c>
      <c r="S5" s="130">
        <v>1.1724375711795978E-5</v>
      </c>
      <c r="T5" s="130">
        <v>6.417758198869922E-4</v>
      </c>
      <c r="U5" s="130">
        <v>5.8585017675074078E-3</v>
      </c>
      <c r="V5" s="130">
        <v>5.7497891170271024E-3</v>
      </c>
      <c r="W5" s="130">
        <v>1.1328772976831126E-2</v>
      </c>
      <c r="X5" s="130">
        <v>9.333625647827906E-4</v>
      </c>
      <c r="Y5" s="130">
        <v>3.118157255714533E-4</v>
      </c>
      <c r="Z5" s="130">
        <v>2.3140503548073271E-2</v>
      </c>
      <c r="AA5" s="130">
        <v>6.5166342335824965E-3</v>
      </c>
      <c r="AB5" s="130">
        <v>2.1687193170802695E-3</v>
      </c>
      <c r="AC5" s="130">
        <v>4.5913295825789652E-2</v>
      </c>
      <c r="AD5" s="130">
        <v>3.1983448929239515E-3</v>
      </c>
      <c r="AE5" s="130">
        <v>1.0772484321783697E-3</v>
      </c>
      <c r="AF5" s="130">
        <v>4.7510257002798548E-3</v>
      </c>
      <c r="AG5" s="130">
        <v>1.2573695648963757E-4</v>
      </c>
      <c r="AH5" s="130">
        <v>3.1882700315849738E-4</v>
      </c>
      <c r="AI5" s="130">
        <v>1.9586315819285809E-2</v>
      </c>
      <c r="AJ5" s="130">
        <v>2.9843241161172881E-4</v>
      </c>
      <c r="AK5" s="130">
        <v>1.6386831701907796E-3</v>
      </c>
      <c r="AL5" s="131">
        <v>4.7486503435455636E-3</v>
      </c>
    </row>
    <row r="6" spans="1:38">
      <c r="A6" s="66">
        <v>3</v>
      </c>
      <c r="B6" s="26" t="s">
        <v>2</v>
      </c>
      <c r="C6" s="129">
        <v>4.1675715013925465E-3</v>
      </c>
      <c r="D6" s="130">
        <v>4.0358311076396197E-4</v>
      </c>
      <c r="E6" s="130">
        <v>1.0123495901429622</v>
      </c>
      <c r="F6" s="130">
        <v>9.6208167945338515E-5</v>
      </c>
      <c r="G6" s="130">
        <v>2.5960348695881902E-2</v>
      </c>
      <c r="H6" s="130">
        <v>5.1803362464036341E-4</v>
      </c>
      <c r="I6" s="130">
        <v>1.2280128662136749E-3</v>
      </c>
      <c r="J6" s="130">
        <v>8.2122895853892278E-3</v>
      </c>
      <c r="K6" s="130">
        <v>3.8016265348546949E-2</v>
      </c>
      <c r="L6" s="130">
        <v>3.5745905164927272E-4</v>
      </c>
      <c r="M6" s="130">
        <v>3.0486836387640243E-3</v>
      </c>
      <c r="N6" s="130">
        <v>9.6240829474408064E-5</v>
      </c>
      <c r="O6" s="130">
        <v>4.3952596112282165E-4</v>
      </c>
      <c r="P6" s="130">
        <v>1.100883753156564E-4</v>
      </c>
      <c r="Q6" s="130">
        <v>3.2075592470047718E-6</v>
      </c>
      <c r="R6" s="130">
        <v>1.0637657610593008E-4</v>
      </c>
      <c r="S6" s="130">
        <v>2.9045026202442902E-5</v>
      </c>
      <c r="T6" s="130">
        <v>2.1628606854717389E-2</v>
      </c>
      <c r="U6" s="130">
        <v>5.8227838695824787E-3</v>
      </c>
      <c r="V6" s="130">
        <v>5.1620748252729255E-3</v>
      </c>
      <c r="W6" s="130">
        <v>1.1386353177046183E-2</v>
      </c>
      <c r="X6" s="130">
        <v>1.207847314666607E-3</v>
      </c>
      <c r="Y6" s="130">
        <v>3.739053550428693E-4</v>
      </c>
      <c r="Z6" s="130">
        <v>5.2087377053654793E-2</v>
      </c>
      <c r="AA6" s="130">
        <v>9.6976244972108629E-3</v>
      </c>
      <c r="AB6" s="130">
        <v>2.6330595689263618E-3</v>
      </c>
      <c r="AC6" s="130">
        <v>3.583503140607016E-2</v>
      </c>
      <c r="AD6" s="130">
        <v>6.4857223225843145E-3</v>
      </c>
      <c r="AE6" s="130">
        <v>1.1742922950376102E-3</v>
      </c>
      <c r="AF6" s="130">
        <v>2.5939146716064581E-3</v>
      </c>
      <c r="AG6" s="130">
        <v>1.0752776680823644E-4</v>
      </c>
      <c r="AH6" s="130">
        <v>9.2669347100905498E-3</v>
      </c>
      <c r="AI6" s="130">
        <v>1.1891769763397243E-2</v>
      </c>
      <c r="AJ6" s="130">
        <v>7.5328221648052857E-4</v>
      </c>
      <c r="AK6" s="130">
        <v>1.4994567624003904E-3</v>
      </c>
      <c r="AL6" s="131">
        <v>5.1764322357629915E-3</v>
      </c>
    </row>
    <row r="7" spans="1:38">
      <c r="A7" s="66">
        <v>6</v>
      </c>
      <c r="B7" s="26" t="s">
        <v>3</v>
      </c>
      <c r="C7" s="129">
        <v>6.5768991369946812E-5</v>
      </c>
      <c r="D7" s="130">
        <v>1.2958560939680977E-4</v>
      </c>
      <c r="E7" s="130">
        <v>4.957457588770115E-7</v>
      </c>
      <c r="F7" s="130">
        <v>1.0001442021783231</v>
      </c>
      <c r="G7" s="130">
        <v>1.501166725571418E-5</v>
      </c>
      <c r="H7" s="130">
        <v>1.74101232533399E-4</v>
      </c>
      <c r="I7" s="130">
        <v>7.430819853746028E-4</v>
      </c>
      <c r="J7" s="130">
        <v>9.1843229403535624E-3</v>
      </c>
      <c r="K7" s="130">
        <v>3.4195973821022047E-2</v>
      </c>
      <c r="L7" s="130">
        <v>4.041447866840366E-4</v>
      </c>
      <c r="M7" s="130">
        <v>1.4162678842327156E-3</v>
      </c>
      <c r="N7" s="130">
        <v>1.244966567837103E-4</v>
      </c>
      <c r="O7" s="130">
        <v>1.7974160752296257E-3</v>
      </c>
      <c r="P7" s="130">
        <v>5.1419880823354921E-4</v>
      </c>
      <c r="Q7" s="130">
        <v>6.6042717497768126E-6</v>
      </c>
      <c r="R7" s="130">
        <v>6.48869038868999E-5</v>
      </c>
      <c r="S7" s="130">
        <v>1.1171098783073186E-5</v>
      </c>
      <c r="T7" s="130">
        <v>1.9434359892768467E-3</v>
      </c>
      <c r="U7" s="130">
        <v>3.0312155569355375E-3</v>
      </c>
      <c r="V7" s="130">
        <v>1.1109988741428781E-2</v>
      </c>
      <c r="W7" s="130">
        <v>3.9845638490187983E-2</v>
      </c>
      <c r="X7" s="130">
        <v>3.7686164817071917E-3</v>
      </c>
      <c r="Y7" s="130">
        <v>1.5496828965469067E-3</v>
      </c>
      <c r="Z7" s="130">
        <v>2.3950925153624868E-2</v>
      </c>
      <c r="AA7" s="130">
        <v>3.0935682379843236E-2</v>
      </c>
      <c r="AB7" s="130">
        <v>6.8849492564530502E-3</v>
      </c>
      <c r="AC7" s="130">
        <v>0.22206593987263887</v>
      </c>
      <c r="AD7" s="130">
        <v>1.0682614987579123E-2</v>
      </c>
      <c r="AE7" s="130">
        <v>1.0243909991608428E-3</v>
      </c>
      <c r="AF7" s="130">
        <v>3.833372612127912E-3</v>
      </c>
      <c r="AG7" s="130">
        <v>5.3773783571751E-4</v>
      </c>
      <c r="AH7" s="130">
        <v>3.6152607635673508E-3</v>
      </c>
      <c r="AI7" s="130">
        <v>3.1075200622582913E-2</v>
      </c>
      <c r="AJ7" s="130">
        <v>2.371220980957972E-4</v>
      </c>
      <c r="AK7" s="130">
        <v>2.5407361924165589E-3</v>
      </c>
      <c r="AL7" s="131">
        <v>4.5156479459927071E-3</v>
      </c>
    </row>
    <row r="8" spans="1:38">
      <c r="A8" s="67">
        <v>11</v>
      </c>
      <c r="B8" s="27" t="s">
        <v>4</v>
      </c>
      <c r="C8" s="132">
        <v>0.16031627906718279</v>
      </c>
      <c r="D8" s="133">
        <v>6.0953753768619933E-4</v>
      </c>
      <c r="E8" s="133">
        <v>9.1173171751067431E-3</v>
      </c>
      <c r="F8" s="133">
        <v>2.9680745967555498E-5</v>
      </c>
      <c r="G8" s="133">
        <v>1.0224213218637161</v>
      </c>
      <c r="H8" s="133">
        <v>5.0837899084333203E-5</v>
      </c>
      <c r="I8" s="133">
        <v>3.0629059188271831E-3</v>
      </c>
      <c r="J8" s="133">
        <v>7.2830403098133462E-3</v>
      </c>
      <c r="K8" s="133">
        <v>6.220367482093269E-3</v>
      </c>
      <c r="L8" s="133">
        <v>2.0396773187196845E-3</v>
      </c>
      <c r="M8" s="133">
        <v>9.7357328552513959E-4</v>
      </c>
      <c r="N8" s="133">
        <v>2.1988236734070177E-4</v>
      </c>
      <c r="O8" s="133">
        <v>1.9730276643229521E-3</v>
      </c>
      <c r="P8" s="133">
        <v>1.0356260838048345E-4</v>
      </c>
      <c r="Q8" s="133">
        <v>2.7920193060785907E-6</v>
      </c>
      <c r="R8" s="133">
        <v>1.3972779020389505E-5</v>
      </c>
      <c r="S8" s="133">
        <v>8.5274260652142662E-6</v>
      </c>
      <c r="T8" s="133">
        <v>6.9872242434919254E-4</v>
      </c>
      <c r="U8" s="133">
        <v>5.557790977778896E-3</v>
      </c>
      <c r="V8" s="133">
        <v>3.9052120430032302E-3</v>
      </c>
      <c r="W8" s="133">
        <v>1.2034014076110426E-2</v>
      </c>
      <c r="X8" s="133">
        <v>3.01072771182649E-3</v>
      </c>
      <c r="Y8" s="133">
        <v>7.0625572878151076E-4</v>
      </c>
      <c r="Z8" s="133">
        <v>4.8596068321893678E-2</v>
      </c>
      <c r="AA8" s="133">
        <v>6.7992318724742033E-3</v>
      </c>
      <c r="AB8" s="133">
        <v>2.5506346643324805E-3</v>
      </c>
      <c r="AC8" s="133">
        <v>2.8510467373147053E-2</v>
      </c>
      <c r="AD8" s="133">
        <v>5.1566799601865006E-3</v>
      </c>
      <c r="AE8" s="133">
        <v>5.4407731449937578E-4</v>
      </c>
      <c r="AF8" s="133">
        <v>3.1864462901209363E-3</v>
      </c>
      <c r="AG8" s="133">
        <v>1.2039377082753858E-4</v>
      </c>
      <c r="AH8" s="133">
        <v>1.2316435380483784E-3</v>
      </c>
      <c r="AI8" s="133">
        <v>1.8373501377358478E-2</v>
      </c>
      <c r="AJ8" s="133">
        <v>2.9641321218598464E-3</v>
      </c>
      <c r="AK8" s="133">
        <v>7.9367852268352941E-4</v>
      </c>
      <c r="AL8" s="134">
        <v>2.3983631344798402E-3</v>
      </c>
    </row>
    <row r="9" spans="1:38">
      <c r="A9" s="66">
        <v>15</v>
      </c>
      <c r="B9" s="26" t="s">
        <v>5</v>
      </c>
      <c r="C9" s="129">
        <v>1.1455101041440669E-2</v>
      </c>
      <c r="D9" s="130">
        <v>1.936970971680845E-4</v>
      </c>
      <c r="E9" s="130">
        <v>2.7190095203363999E-6</v>
      </c>
      <c r="F9" s="130">
        <v>4.5525420469673018E-5</v>
      </c>
      <c r="G9" s="130">
        <v>2.8152545197164086E-4</v>
      </c>
      <c r="H9" s="130">
        <v>1.0055496277342768</v>
      </c>
      <c r="I9" s="130">
        <v>1.4988154191245384E-3</v>
      </c>
      <c r="J9" s="130">
        <v>3.9230610045889021E-2</v>
      </c>
      <c r="K9" s="130">
        <v>1.0722827267984309E-2</v>
      </c>
      <c r="L9" s="130">
        <v>5.3482718214065313E-4</v>
      </c>
      <c r="M9" s="130">
        <v>5.9648664997250466E-4</v>
      </c>
      <c r="N9" s="130">
        <v>3.3525944405278361E-5</v>
      </c>
      <c r="O9" s="130">
        <v>2.7016849248921244E-4</v>
      </c>
      <c r="P9" s="130">
        <v>7.7093807489749764E-5</v>
      </c>
      <c r="Q9" s="130">
        <v>2.2833667736698426E-6</v>
      </c>
      <c r="R9" s="130">
        <v>1.0793525106186376E-5</v>
      </c>
      <c r="S9" s="130">
        <v>5.3854049592037089E-6</v>
      </c>
      <c r="T9" s="130">
        <v>3.528515345155437E-4</v>
      </c>
      <c r="U9" s="130">
        <v>5.1974598592209893E-3</v>
      </c>
      <c r="V9" s="130">
        <v>4.738851248121752E-3</v>
      </c>
      <c r="W9" s="130">
        <v>1.7776987160599413E-2</v>
      </c>
      <c r="X9" s="130">
        <v>1.676504578745166E-3</v>
      </c>
      <c r="Y9" s="130">
        <v>4.2342906584313722E-4</v>
      </c>
      <c r="Z9" s="130">
        <v>6.0548980064184299E-2</v>
      </c>
      <c r="AA9" s="130">
        <v>9.8340185453173242E-3</v>
      </c>
      <c r="AB9" s="130">
        <v>2.6806354850436582E-3</v>
      </c>
      <c r="AC9" s="130">
        <v>1.7699990678059586E-2</v>
      </c>
      <c r="AD9" s="130">
        <v>5.7657838400891736E-3</v>
      </c>
      <c r="AE9" s="130">
        <v>3.8784028113369627E-4</v>
      </c>
      <c r="AF9" s="130">
        <v>8.2454144976384924E-3</v>
      </c>
      <c r="AG9" s="130">
        <v>5.6797251161177365E-5</v>
      </c>
      <c r="AH9" s="130">
        <v>1.2969587439518966E-3</v>
      </c>
      <c r="AI9" s="130">
        <v>1.3484293708059869E-2</v>
      </c>
      <c r="AJ9" s="130">
        <v>9.0016185857282418E-5</v>
      </c>
      <c r="AK9" s="130">
        <v>1.1438881978160446E-3</v>
      </c>
      <c r="AL9" s="131">
        <v>1.7096500948458888E-3</v>
      </c>
    </row>
    <row r="10" spans="1:38">
      <c r="A10" s="66">
        <v>16</v>
      </c>
      <c r="B10" s="26" t="s">
        <v>6</v>
      </c>
      <c r="C10" s="129">
        <v>5.03589333801027E-4</v>
      </c>
      <c r="D10" s="130">
        <v>0.13122171228622445</v>
      </c>
      <c r="E10" s="130">
        <v>5.2615377713988706E-6</v>
      </c>
      <c r="F10" s="130">
        <v>7.7024354351618713E-5</v>
      </c>
      <c r="G10" s="130">
        <v>5.6686245534313463E-4</v>
      </c>
      <c r="H10" s="130">
        <v>1.3859167690150479E-4</v>
      </c>
      <c r="I10" s="130">
        <v>1.0269523651346908</v>
      </c>
      <c r="J10" s="130">
        <v>8.6803218560396102E-3</v>
      </c>
      <c r="K10" s="130">
        <v>9.5953686086718681E-3</v>
      </c>
      <c r="L10" s="130">
        <v>1.9690004032899304E-3</v>
      </c>
      <c r="M10" s="130">
        <v>5.1236076132459207E-3</v>
      </c>
      <c r="N10" s="130">
        <v>2.583024247132822E-4</v>
      </c>
      <c r="O10" s="130">
        <v>9.7888895861903704E-4</v>
      </c>
      <c r="P10" s="130">
        <v>3.3354041301890739E-4</v>
      </c>
      <c r="Q10" s="130">
        <v>2.9659203693276979E-6</v>
      </c>
      <c r="R10" s="130">
        <v>2.1081084399584679E-5</v>
      </c>
      <c r="S10" s="130">
        <v>7.7348236877511176E-6</v>
      </c>
      <c r="T10" s="130">
        <v>5.1797377598804424E-4</v>
      </c>
      <c r="U10" s="130">
        <v>4.7856983198194527E-3</v>
      </c>
      <c r="V10" s="130">
        <v>9.5015491726536672E-3</v>
      </c>
      <c r="W10" s="130">
        <v>3.6919551679910206E-2</v>
      </c>
      <c r="X10" s="130">
        <v>3.9429170900596774E-3</v>
      </c>
      <c r="Y10" s="130">
        <v>1.7701140079842885E-3</v>
      </c>
      <c r="Z10" s="130">
        <v>6.5528383638258234E-2</v>
      </c>
      <c r="AA10" s="130">
        <v>8.7927551263497009E-3</v>
      </c>
      <c r="AB10" s="130">
        <v>3.0433918476084165E-3</v>
      </c>
      <c r="AC10" s="130">
        <v>3.4839191572068245E-2</v>
      </c>
      <c r="AD10" s="130">
        <v>5.6987661456511709E-3</v>
      </c>
      <c r="AE10" s="130">
        <v>5.9882690668159341E-4</v>
      </c>
      <c r="AF10" s="130">
        <v>3.5038731553495104E-3</v>
      </c>
      <c r="AG10" s="130">
        <v>9.6702573103481416E-5</v>
      </c>
      <c r="AH10" s="130">
        <v>7.8754513443427573E-4</v>
      </c>
      <c r="AI10" s="130">
        <v>1.6697881955103817E-2</v>
      </c>
      <c r="AJ10" s="130">
        <v>1.4855631956200437E-4</v>
      </c>
      <c r="AK10" s="130">
        <v>8.4906404451246355E-4</v>
      </c>
      <c r="AL10" s="131">
        <v>2.639706414227607E-3</v>
      </c>
    </row>
    <row r="11" spans="1:38">
      <c r="A11" s="66">
        <v>20</v>
      </c>
      <c r="B11" s="26" t="s">
        <v>7</v>
      </c>
      <c r="C11" s="129">
        <v>3.306384087306374E-4</v>
      </c>
      <c r="D11" s="130">
        <v>1.1301692934470432E-4</v>
      </c>
      <c r="E11" s="130">
        <v>4.0356719835495769E-6</v>
      </c>
      <c r="F11" s="130">
        <v>3.7030339716310757E-4</v>
      </c>
      <c r="G11" s="130">
        <v>2.6504827470393027E-4</v>
      </c>
      <c r="H11" s="130">
        <v>1.9408572178758964E-5</v>
      </c>
      <c r="I11" s="130">
        <v>7.6387704964309491E-4</v>
      </c>
      <c r="J11" s="130">
        <v>1.1730661981896846</v>
      </c>
      <c r="K11" s="130">
        <v>0.15238533998663439</v>
      </c>
      <c r="L11" s="130">
        <v>1.1190090589377362E-3</v>
      </c>
      <c r="M11" s="130">
        <v>5.3650479660962195E-4</v>
      </c>
      <c r="N11" s="130">
        <v>3.538213446157219E-4</v>
      </c>
      <c r="O11" s="130">
        <v>4.4995614448880802E-4</v>
      </c>
      <c r="P11" s="130">
        <v>7.6728628147844572E-5</v>
      </c>
      <c r="Q11" s="130">
        <v>2.2344853765447589E-6</v>
      </c>
      <c r="R11" s="130">
        <v>1.3558666693215667E-5</v>
      </c>
      <c r="S11" s="130">
        <v>5.7224370684328116E-6</v>
      </c>
      <c r="T11" s="130">
        <v>3.7379661383985126E-4</v>
      </c>
      <c r="U11" s="130">
        <v>2.009361185683661E-3</v>
      </c>
      <c r="V11" s="130">
        <v>9.5338019201124148E-3</v>
      </c>
      <c r="W11" s="130">
        <v>2.7835194385623679E-2</v>
      </c>
      <c r="X11" s="130">
        <v>3.2117054880492209E-3</v>
      </c>
      <c r="Y11" s="130">
        <v>1.9138433613996898E-3</v>
      </c>
      <c r="Z11" s="130">
        <v>2.2503863843868002E-2</v>
      </c>
      <c r="AA11" s="130">
        <v>6.2850979176480087E-3</v>
      </c>
      <c r="AB11" s="130">
        <v>1.9506083664653021E-3</v>
      </c>
      <c r="AC11" s="130">
        <v>1.9642239154384164E-2</v>
      </c>
      <c r="AD11" s="130">
        <v>5.0290267199905089E-3</v>
      </c>
      <c r="AE11" s="130">
        <v>2.981755134676707E-4</v>
      </c>
      <c r="AF11" s="130">
        <v>2.6784963753852815E-2</v>
      </c>
      <c r="AG11" s="130">
        <v>5.9553626855329475E-5</v>
      </c>
      <c r="AH11" s="130">
        <v>1.1585744405653061E-3</v>
      </c>
      <c r="AI11" s="130">
        <v>1.3970082920821948E-2</v>
      </c>
      <c r="AJ11" s="130">
        <v>1.1475570785261038E-4</v>
      </c>
      <c r="AK11" s="130">
        <v>4.9445386151828082E-4</v>
      </c>
      <c r="AL11" s="131">
        <v>1.3143962081261871E-3</v>
      </c>
    </row>
    <row r="12" spans="1:38">
      <c r="A12" s="66">
        <v>21</v>
      </c>
      <c r="B12" s="26" t="s">
        <v>8</v>
      </c>
      <c r="C12" s="129">
        <v>1.8352014812922942E-5</v>
      </c>
      <c r="D12" s="130">
        <v>7.6532045076061565E-6</v>
      </c>
      <c r="E12" s="130">
        <v>7.5151616394439666E-8</v>
      </c>
      <c r="F12" s="130">
        <v>2.1944198191813165E-3</v>
      </c>
      <c r="G12" s="130">
        <v>2.4540506636114784E-6</v>
      </c>
      <c r="H12" s="130">
        <v>5.3037405637226966E-6</v>
      </c>
      <c r="I12" s="130">
        <v>5.8497345875768238E-5</v>
      </c>
      <c r="J12" s="130">
        <v>4.6233146263551618E-4</v>
      </c>
      <c r="K12" s="130">
        <v>1.0298893010652481</v>
      </c>
      <c r="L12" s="130">
        <v>9.2380553417253044E-5</v>
      </c>
      <c r="M12" s="130">
        <v>1.1040150075257125E-4</v>
      </c>
      <c r="N12" s="130">
        <v>8.5365541434661408E-6</v>
      </c>
      <c r="O12" s="130">
        <v>1.0489582987280599E-4</v>
      </c>
      <c r="P12" s="130">
        <v>2.1126036726507937E-5</v>
      </c>
      <c r="Q12" s="130">
        <v>5.3186539180445744E-7</v>
      </c>
      <c r="R12" s="130">
        <v>3.1592669476844573E-6</v>
      </c>
      <c r="S12" s="130">
        <v>1.6573434535798379E-6</v>
      </c>
      <c r="T12" s="130">
        <v>1.7282598443213207E-4</v>
      </c>
      <c r="U12" s="130">
        <v>1.3636645833662753E-3</v>
      </c>
      <c r="V12" s="130">
        <v>1.4594840263764265E-3</v>
      </c>
      <c r="W12" s="130">
        <v>6.6718224321672768E-3</v>
      </c>
      <c r="X12" s="130">
        <v>9.9483419836142776E-4</v>
      </c>
      <c r="Y12" s="130">
        <v>1.6333084239699558E-4</v>
      </c>
      <c r="Z12" s="130">
        <v>6.6727516156373243E-3</v>
      </c>
      <c r="AA12" s="130">
        <v>2.6934274886446811E-3</v>
      </c>
      <c r="AB12" s="130">
        <v>6.4161872260548635E-4</v>
      </c>
      <c r="AC12" s="130">
        <v>1.7533509006364679E-2</v>
      </c>
      <c r="AD12" s="130">
        <v>9.8839547365036241E-4</v>
      </c>
      <c r="AE12" s="130">
        <v>8.3588497801282359E-5</v>
      </c>
      <c r="AF12" s="130">
        <v>1.5715445072667304E-3</v>
      </c>
      <c r="AG12" s="130">
        <v>4.2981528448859183E-5</v>
      </c>
      <c r="AH12" s="130">
        <v>2.3173764008514264E-4</v>
      </c>
      <c r="AI12" s="130">
        <v>3.5392301264008138E-3</v>
      </c>
      <c r="AJ12" s="130">
        <v>2.8125143389426285E-5</v>
      </c>
      <c r="AK12" s="130">
        <v>1.0565134309809785E-4</v>
      </c>
      <c r="AL12" s="131">
        <v>3.6846890368441343E-4</v>
      </c>
    </row>
    <row r="13" spans="1:38">
      <c r="A13" s="67">
        <v>25</v>
      </c>
      <c r="B13" s="27" t="s">
        <v>9</v>
      </c>
      <c r="C13" s="132">
        <v>1.3615533136331762E-4</v>
      </c>
      <c r="D13" s="133">
        <v>5.6255709796094468E-4</v>
      </c>
      <c r="E13" s="133">
        <v>1.4326311354294495E-6</v>
      </c>
      <c r="F13" s="133">
        <v>4.6114434096326812E-4</v>
      </c>
      <c r="G13" s="133">
        <v>1.3815772801486408E-4</v>
      </c>
      <c r="H13" s="133">
        <v>8.3567297095062332E-5</v>
      </c>
      <c r="I13" s="133">
        <v>4.3964019030174155E-3</v>
      </c>
      <c r="J13" s="133">
        <v>6.4734195329890784E-3</v>
      </c>
      <c r="K13" s="133">
        <v>2.2046687017498415E-2</v>
      </c>
      <c r="L13" s="133">
        <v>1.0277728303884759</v>
      </c>
      <c r="M13" s="133">
        <v>1.0390893935996418E-2</v>
      </c>
      <c r="N13" s="133">
        <v>2.0262955051296074E-3</v>
      </c>
      <c r="O13" s="133">
        <v>1.309650447070613E-3</v>
      </c>
      <c r="P13" s="133">
        <v>7.719474386221109E-4</v>
      </c>
      <c r="Q13" s="133">
        <v>4.8444756198088188E-6</v>
      </c>
      <c r="R13" s="133">
        <v>2.8747170247897402E-5</v>
      </c>
      <c r="S13" s="133">
        <v>9.0876518905069103E-6</v>
      </c>
      <c r="T13" s="133">
        <v>7.2254517461680561E-4</v>
      </c>
      <c r="U13" s="133">
        <v>4.7313715422026802E-3</v>
      </c>
      <c r="V13" s="133">
        <v>1.6876720398489295E-2</v>
      </c>
      <c r="W13" s="133">
        <v>6.5721325323050431E-2</v>
      </c>
      <c r="X13" s="133">
        <v>2.1133472953359976E-3</v>
      </c>
      <c r="Y13" s="133">
        <v>2.8039999763964456E-3</v>
      </c>
      <c r="Z13" s="133">
        <v>3.1754063322101865E-2</v>
      </c>
      <c r="AA13" s="133">
        <v>1.0134200350563574E-2</v>
      </c>
      <c r="AB13" s="133">
        <v>3.3099145918577605E-3</v>
      </c>
      <c r="AC13" s="133">
        <v>4.3597235105249627E-2</v>
      </c>
      <c r="AD13" s="133">
        <v>7.3509016303886232E-3</v>
      </c>
      <c r="AE13" s="133">
        <v>7.2263692489753706E-4</v>
      </c>
      <c r="AF13" s="133">
        <v>1.4869825819225913E-2</v>
      </c>
      <c r="AG13" s="133">
        <v>1.1900667396371809E-4</v>
      </c>
      <c r="AH13" s="133">
        <v>1.4473505020220095E-3</v>
      </c>
      <c r="AI13" s="133">
        <v>2.506779532957884E-2</v>
      </c>
      <c r="AJ13" s="133">
        <v>1.3236944471929047E-4</v>
      </c>
      <c r="AK13" s="133">
        <v>1.2236800481698667E-3</v>
      </c>
      <c r="AL13" s="134">
        <v>3.1854769792834625E-3</v>
      </c>
    </row>
    <row r="14" spans="1:38">
      <c r="A14" s="66">
        <v>26</v>
      </c>
      <c r="B14" s="26" t="s">
        <v>10</v>
      </c>
      <c r="C14" s="129">
        <v>6.4038002141775255E-5</v>
      </c>
      <c r="D14" s="130">
        <v>2.8133911554936409E-5</v>
      </c>
      <c r="E14" s="130">
        <v>1.9682332071734491E-7</v>
      </c>
      <c r="F14" s="130">
        <v>7.1402748000160378E-4</v>
      </c>
      <c r="G14" s="130">
        <v>5.9293068969554139E-6</v>
      </c>
      <c r="H14" s="130">
        <v>1.7465898216917931E-5</v>
      </c>
      <c r="I14" s="130">
        <v>2.1603308162698623E-4</v>
      </c>
      <c r="J14" s="130">
        <v>1.8201341580827953E-3</v>
      </c>
      <c r="K14" s="130">
        <v>5.1987741670804589E-2</v>
      </c>
      <c r="L14" s="130">
        <v>2.5388241982808855E-3</v>
      </c>
      <c r="M14" s="130">
        <v>1.7119024155064175</v>
      </c>
      <c r="N14" s="130">
        <v>4.5216221795028465E-4</v>
      </c>
      <c r="O14" s="130">
        <v>1.5065474372824133E-4</v>
      </c>
      <c r="P14" s="130">
        <v>5.4822431666986828E-5</v>
      </c>
      <c r="Q14" s="130">
        <v>1.264906445485663E-6</v>
      </c>
      <c r="R14" s="130">
        <v>1.0577782642060928E-5</v>
      </c>
      <c r="S14" s="130">
        <v>3.806704554414414E-6</v>
      </c>
      <c r="T14" s="130">
        <v>2.6145515588199683E-4</v>
      </c>
      <c r="U14" s="130">
        <v>4.2477415840095544E-3</v>
      </c>
      <c r="V14" s="130">
        <v>1.1400338854230897E-2</v>
      </c>
      <c r="W14" s="130">
        <v>2.3103439861670138E-2</v>
      </c>
      <c r="X14" s="130">
        <v>1.6697616316186381E-3</v>
      </c>
      <c r="Y14" s="130">
        <v>5.5303653350067194E-4</v>
      </c>
      <c r="Z14" s="130">
        <v>1.343919037424389E-2</v>
      </c>
      <c r="AA14" s="130">
        <v>4.699746944994497E-3</v>
      </c>
      <c r="AB14" s="130">
        <v>1.5681689039711213E-3</v>
      </c>
      <c r="AC14" s="130">
        <v>1.9194352516287802E-2</v>
      </c>
      <c r="AD14" s="130">
        <v>2.6684330741085513E-3</v>
      </c>
      <c r="AE14" s="130">
        <v>2.9967411159724874E-4</v>
      </c>
      <c r="AF14" s="130">
        <v>5.4677070912317414E-3</v>
      </c>
      <c r="AG14" s="130">
        <v>5.4192856294788276E-5</v>
      </c>
      <c r="AH14" s="130">
        <v>1.4738412549109377E-3</v>
      </c>
      <c r="AI14" s="130">
        <v>7.8609586562510842E-3</v>
      </c>
      <c r="AJ14" s="130">
        <v>9.1223211082175668E-5</v>
      </c>
      <c r="AK14" s="130">
        <v>2.8843273919451233E-4</v>
      </c>
      <c r="AL14" s="131">
        <v>1.3210022224031978E-3</v>
      </c>
    </row>
    <row r="15" spans="1:38">
      <c r="A15" s="66">
        <v>27</v>
      </c>
      <c r="B15" s="26" t="s">
        <v>11</v>
      </c>
      <c r="C15" s="129">
        <v>6.3259367600432216E-5</v>
      </c>
      <c r="D15" s="130">
        <v>3.4005620391351515E-5</v>
      </c>
      <c r="E15" s="130">
        <v>1.6301301180489006E-7</v>
      </c>
      <c r="F15" s="130">
        <v>1.9383774850320393E-3</v>
      </c>
      <c r="G15" s="130">
        <v>5.6107820419045068E-6</v>
      </c>
      <c r="H15" s="130">
        <v>1.7110504973696275E-5</v>
      </c>
      <c r="I15" s="130">
        <v>2.6274832691218708E-4</v>
      </c>
      <c r="J15" s="130">
        <v>1.8905027134039497E-3</v>
      </c>
      <c r="K15" s="130">
        <v>7.203709668414369E-3</v>
      </c>
      <c r="L15" s="130">
        <v>7.7051048049982024E-4</v>
      </c>
      <c r="M15" s="130">
        <v>7.5700727685474147E-4</v>
      </c>
      <c r="N15" s="130">
        <v>1.0105766723132239</v>
      </c>
      <c r="O15" s="130">
        <v>1.5421512972193575E-4</v>
      </c>
      <c r="P15" s="130">
        <v>4.9226265699199227E-5</v>
      </c>
      <c r="Q15" s="130">
        <v>1.9712197655344027E-6</v>
      </c>
      <c r="R15" s="130">
        <v>1.0610207120958492E-5</v>
      </c>
      <c r="S15" s="130">
        <v>3.9552167647624644E-6</v>
      </c>
      <c r="T15" s="130">
        <v>3.9050528486870575E-4</v>
      </c>
      <c r="U15" s="130">
        <v>2.3005022545649709E-3</v>
      </c>
      <c r="V15" s="130">
        <v>8.5260274831124357E-3</v>
      </c>
      <c r="W15" s="130">
        <v>2.9861174944864118E-2</v>
      </c>
      <c r="X15" s="130">
        <v>1.2032541215589304E-3</v>
      </c>
      <c r="Y15" s="130">
        <v>4.6430023606249264E-4</v>
      </c>
      <c r="Z15" s="130">
        <v>1.3380590109292795E-2</v>
      </c>
      <c r="AA15" s="130">
        <v>5.3176779880452166E-3</v>
      </c>
      <c r="AB15" s="130">
        <v>1.356215791792465E-3</v>
      </c>
      <c r="AC15" s="130">
        <v>3.9155625360349833E-2</v>
      </c>
      <c r="AD15" s="130">
        <v>2.8904692731356258E-3</v>
      </c>
      <c r="AE15" s="130">
        <v>3.6502211274892793E-4</v>
      </c>
      <c r="AF15" s="130">
        <v>5.2369893292254863E-3</v>
      </c>
      <c r="AG15" s="130">
        <v>9.8671699336859043E-5</v>
      </c>
      <c r="AH15" s="130">
        <v>5.3473170620901042E-4</v>
      </c>
      <c r="AI15" s="130">
        <v>8.0989056576064658E-3</v>
      </c>
      <c r="AJ15" s="130">
        <v>7.2021081366932215E-5</v>
      </c>
      <c r="AK15" s="130">
        <v>3.2118974872848713E-4</v>
      </c>
      <c r="AL15" s="131">
        <v>1.6090646589308896E-3</v>
      </c>
    </row>
    <row r="16" spans="1:38">
      <c r="A16" s="66">
        <v>28</v>
      </c>
      <c r="B16" s="26" t="s">
        <v>12</v>
      </c>
      <c r="C16" s="129">
        <v>5.4072674976797687E-5</v>
      </c>
      <c r="D16" s="130">
        <v>9.4542701209935064E-5</v>
      </c>
      <c r="E16" s="130">
        <v>2.053408579426533E-7</v>
      </c>
      <c r="F16" s="130">
        <v>1.9432376478766789E-4</v>
      </c>
      <c r="G16" s="130">
        <v>8.5067089364376641E-6</v>
      </c>
      <c r="H16" s="130">
        <v>5.1326289540567869E-5</v>
      </c>
      <c r="I16" s="130">
        <v>7.3601605020865986E-4</v>
      </c>
      <c r="J16" s="130">
        <v>4.6281722244099913E-3</v>
      </c>
      <c r="K16" s="130">
        <v>1.5263363901148385E-2</v>
      </c>
      <c r="L16" s="130">
        <v>2.3896409970999262E-3</v>
      </c>
      <c r="M16" s="130">
        <v>0.3455169162567685</v>
      </c>
      <c r="N16" s="130">
        <v>9.2034355073266922E-3</v>
      </c>
      <c r="O16" s="130">
        <v>1.0057344806814204</v>
      </c>
      <c r="P16" s="130">
        <v>4.2209293207650945E-4</v>
      </c>
      <c r="Q16" s="130">
        <v>1.701361792520496E-5</v>
      </c>
      <c r="R16" s="130">
        <v>4.4992700399360328E-5</v>
      </c>
      <c r="S16" s="130">
        <v>1.1838059871552461E-5</v>
      </c>
      <c r="T16" s="130">
        <v>4.6733428286220384E-4</v>
      </c>
      <c r="U16" s="130">
        <v>2.3861461186539296E-3</v>
      </c>
      <c r="V16" s="130">
        <v>1.1252201006195296E-2</v>
      </c>
      <c r="W16" s="130">
        <v>2.2288842922440169E-2</v>
      </c>
      <c r="X16" s="130">
        <v>1.4422337693723679E-3</v>
      </c>
      <c r="Y16" s="130">
        <v>5.14621293258003E-4</v>
      </c>
      <c r="Z16" s="130">
        <v>5.1717274325173111E-2</v>
      </c>
      <c r="AA16" s="130">
        <v>9.9395577385860447E-3</v>
      </c>
      <c r="AB16" s="130">
        <v>3.9153771754208665E-3</v>
      </c>
      <c r="AC16" s="130">
        <v>2.8510126586628905E-2</v>
      </c>
      <c r="AD16" s="130">
        <v>6.3887012551897202E-3</v>
      </c>
      <c r="AE16" s="130">
        <v>5.4185284064466684E-4</v>
      </c>
      <c r="AF16" s="130">
        <v>7.4593487065702097E-3</v>
      </c>
      <c r="AG16" s="130">
        <v>8.1503674212993278E-5</v>
      </c>
      <c r="AH16" s="130">
        <v>1.3311788603486766E-3</v>
      </c>
      <c r="AI16" s="130">
        <v>1.6085683388683256E-2</v>
      </c>
      <c r="AJ16" s="130">
        <v>1.0285262119864982E-4</v>
      </c>
      <c r="AK16" s="130">
        <v>6.197000440378382E-4</v>
      </c>
      <c r="AL16" s="131">
        <v>2.3885573661734422E-3</v>
      </c>
    </row>
    <row r="17" spans="1:38">
      <c r="A17" s="66">
        <v>29</v>
      </c>
      <c r="B17" s="26" t="s">
        <v>13</v>
      </c>
      <c r="C17" s="129">
        <v>1.6468616370848217E-4</v>
      </c>
      <c r="D17" s="130">
        <v>1.9916539399276548E-4</v>
      </c>
      <c r="E17" s="130">
        <v>5.165924033956506E-7</v>
      </c>
      <c r="F17" s="130">
        <v>6.2113649260186731E-5</v>
      </c>
      <c r="G17" s="130">
        <v>1.7681764085610283E-5</v>
      </c>
      <c r="H17" s="130">
        <v>6.0149697772588553E-5</v>
      </c>
      <c r="I17" s="130">
        <v>1.5528428434965985E-3</v>
      </c>
      <c r="J17" s="130">
        <v>8.7394089575127867E-3</v>
      </c>
      <c r="K17" s="130">
        <v>5.8057885683347413E-3</v>
      </c>
      <c r="L17" s="130">
        <v>2.5778209976356822E-3</v>
      </c>
      <c r="M17" s="130">
        <v>4.7222764546075206E-2</v>
      </c>
      <c r="N17" s="130">
        <v>8.3760306937319968E-3</v>
      </c>
      <c r="O17" s="130">
        <v>2.2775108240537137E-3</v>
      </c>
      <c r="P17" s="130">
        <v>1.0203719250953713</v>
      </c>
      <c r="Q17" s="130">
        <v>1.4904741465503418E-3</v>
      </c>
      <c r="R17" s="130">
        <v>1.0079087760998162E-3</v>
      </c>
      <c r="S17" s="130">
        <v>3.9294019377145783E-5</v>
      </c>
      <c r="T17" s="130">
        <v>4.5611210208041286E-4</v>
      </c>
      <c r="U17" s="130">
        <v>1.2395409966700712E-2</v>
      </c>
      <c r="V17" s="130">
        <v>5.2682244993969432E-3</v>
      </c>
      <c r="W17" s="130">
        <v>1.3812591429870699E-2</v>
      </c>
      <c r="X17" s="130">
        <v>1.4388522457231402E-3</v>
      </c>
      <c r="Y17" s="130">
        <v>5.2336165737691383E-4</v>
      </c>
      <c r="Z17" s="130">
        <v>4.8622438726159317E-2</v>
      </c>
      <c r="AA17" s="130">
        <v>7.7520206252398548E-3</v>
      </c>
      <c r="AB17" s="130">
        <v>2.8444988261301734E-3</v>
      </c>
      <c r="AC17" s="130">
        <v>2.1855908195982973E-2</v>
      </c>
      <c r="AD17" s="130">
        <v>6.4941492375676438E-3</v>
      </c>
      <c r="AE17" s="130">
        <v>6.1635407021612442E-4</v>
      </c>
      <c r="AF17" s="130">
        <v>3.1377360849797802E-2</v>
      </c>
      <c r="AG17" s="130">
        <v>6.7351699843886279E-5</v>
      </c>
      <c r="AH17" s="130">
        <v>1.3945423162384381E-3</v>
      </c>
      <c r="AI17" s="130">
        <v>1.7600180249318378E-2</v>
      </c>
      <c r="AJ17" s="130">
        <v>1.9690332701969687E-4</v>
      </c>
      <c r="AK17" s="130">
        <v>1.8288198564389707E-3</v>
      </c>
      <c r="AL17" s="131">
        <v>2.7169684168014464E-3</v>
      </c>
    </row>
    <row r="18" spans="1:38">
      <c r="A18" s="67">
        <v>32</v>
      </c>
      <c r="B18" s="27" t="s">
        <v>16</v>
      </c>
      <c r="C18" s="132">
        <v>1.517628895632159E-4</v>
      </c>
      <c r="D18" s="133">
        <v>1.3561791464781846E-4</v>
      </c>
      <c r="E18" s="133">
        <v>5.5689000720833874E-7</v>
      </c>
      <c r="F18" s="133">
        <v>8.1101893226345843E-5</v>
      </c>
      <c r="G18" s="133">
        <v>2.237475613114763E-5</v>
      </c>
      <c r="H18" s="133">
        <v>2.3703420626152244E-4</v>
      </c>
      <c r="I18" s="133">
        <v>1.0555753790590405E-3</v>
      </c>
      <c r="J18" s="133">
        <v>9.0353778390406068E-3</v>
      </c>
      <c r="K18" s="133">
        <v>6.5769153465386277E-3</v>
      </c>
      <c r="L18" s="133">
        <v>1.2023103362754044E-2</v>
      </c>
      <c r="M18" s="133">
        <v>1.714831316246849E-3</v>
      </c>
      <c r="N18" s="133">
        <v>8.2166970221710951E-3</v>
      </c>
      <c r="O18" s="133">
        <v>1.6121171872150884E-3</v>
      </c>
      <c r="P18" s="133">
        <v>1.1518875457474894E-3</v>
      </c>
      <c r="Q18" s="133">
        <v>1.002662692133564</v>
      </c>
      <c r="R18" s="133">
        <v>1.1407189170282758E-3</v>
      </c>
      <c r="S18" s="133">
        <v>2.2803508622552074E-5</v>
      </c>
      <c r="T18" s="133">
        <v>6.3967415605119672E-4</v>
      </c>
      <c r="U18" s="133">
        <v>9.303972478524972E-3</v>
      </c>
      <c r="V18" s="133">
        <v>6.5826348507613359E-3</v>
      </c>
      <c r="W18" s="133">
        <v>3.8381803696604176E-2</v>
      </c>
      <c r="X18" s="133">
        <v>2.5462276454262071E-3</v>
      </c>
      <c r="Y18" s="133">
        <v>1.3715849247580964E-3</v>
      </c>
      <c r="Z18" s="133">
        <v>4.0488329730135199E-2</v>
      </c>
      <c r="AA18" s="133">
        <v>7.5067922756530967E-3</v>
      </c>
      <c r="AB18" s="133">
        <v>2.6402053078735193E-3</v>
      </c>
      <c r="AC18" s="133">
        <v>2.049938208568378E-2</v>
      </c>
      <c r="AD18" s="133">
        <v>8.9930841685626432E-3</v>
      </c>
      <c r="AE18" s="133">
        <v>3.2881260959097199E-4</v>
      </c>
      <c r="AF18" s="133">
        <v>5.155056968492245E-2</v>
      </c>
      <c r="AG18" s="133">
        <v>6.281820066528763E-5</v>
      </c>
      <c r="AH18" s="133">
        <v>1.1723011570241822E-3</v>
      </c>
      <c r="AI18" s="133">
        <v>2.8555866021485219E-2</v>
      </c>
      <c r="AJ18" s="133">
        <v>2.8860296416684039E-4</v>
      </c>
      <c r="AK18" s="133">
        <v>1.0185023772723348E-3</v>
      </c>
      <c r="AL18" s="134">
        <v>1.4494484882552558E-3</v>
      </c>
    </row>
    <row r="19" spans="1:38">
      <c r="A19" s="66">
        <v>33</v>
      </c>
      <c r="B19" s="26" t="s">
        <v>14</v>
      </c>
      <c r="C19" s="129">
        <v>1.4103530661405781E-4</v>
      </c>
      <c r="D19" s="130">
        <v>1.4152251684210426E-4</v>
      </c>
      <c r="E19" s="130">
        <v>4.1180300939324386E-7</v>
      </c>
      <c r="F19" s="130">
        <v>6.1685114255782776E-5</v>
      </c>
      <c r="G19" s="130">
        <v>1.5796309205087589E-5</v>
      </c>
      <c r="H19" s="130">
        <v>8.2755313010170724E-5</v>
      </c>
      <c r="I19" s="130">
        <v>1.1027968684366176E-3</v>
      </c>
      <c r="J19" s="130">
        <v>4.6479613900860407E-3</v>
      </c>
      <c r="K19" s="130">
        <v>4.8102418842341814E-3</v>
      </c>
      <c r="L19" s="130">
        <v>3.4421269187721632E-3</v>
      </c>
      <c r="M19" s="130">
        <v>5.1997010207072009E-2</v>
      </c>
      <c r="N19" s="130">
        <v>9.6549766023790919E-3</v>
      </c>
      <c r="O19" s="130">
        <v>3.0591879745495258E-3</v>
      </c>
      <c r="P19" s="130">
        <v>2.0206866926250635E-3</v>
      </c>
      <c r="Q19" s="130">
        <v>1.644764506696129E-3</v>
      </c>
      <c r="R19" s="130">
        <v>1.0073441241922148</v>
      </c>
      <c r="S19" s="130">
        <v>1.2048416500470716E-5</v>
      </c>
      <c r="T19" s="130">
        <v>4.8566084946731995E-4</v>
      </c>
      <c r="U19" s="130">
        <v>9.8396736387238223E-3</v>
      </c>
      <c r="V19" s="130">
        <v>6.2546470648327636E-3</v>
      </c>
      <c r="W19" s="130">
        <v>1.1889088575358106E-2</v>
      </c>
      <c r="X19" s="130">
        <v>1.5350388300978165E-3</v>
      </c>
      <c r="Y19" s="130">
        <v>7.4559462334978187E-4</v>
      </c>
      <c r="Z19" s="130">
        <v>4.3260056572759165E-2</v>
      </c>
      <c r="AA19" s="130">
        <v>4.9004975433044502E-3</v>
      </c>
      <c r="AB19" s="130">
        <v>2.5124151550253372E-3</v>
      </c>
      <c r="AC19" s="130">
        <v>1.789623847336172E-2</v>
      </c>
      <c r="AD19" s="130">
        <v>1.0602375047827305E-2</v>
      </c>
      <c r="AE19" s="130">
        <v>5.5065921094869937E-4</v>
      </c>
      <c r="AF19" s="130">
        <v>3.6359229786629477E-2</v>
      </c>
      <c r="AG19" s="130">
        <v>6.01467815905458E-5</v>
      </c>
      <c r="AH19" s="130">
        <v>7.4621458226327496E-4</v>
      </c>
      <c r="AI19" s="130">
        <v>2.0772331484885141E-2</v>
      </c>
      <c r="AJ19" s="130">
        <v>1.3570257336308596E-4</v>
      </c>
      <c r="AK19" s="130">
        <v>1.3720095912112442E-3</v>
      </c>
      <c r="AL19" s="131">
        <v>2.4273769848616495E-3</v>
      </c>
    </row>
    <row r="20" spans="1:38">
      <c r="A20" s="66">
        <v>34</v>
      </c>
      <c r="B20" s="26" t="s">
        <v>15</v>
      </c>
      <c r="C20" s="129">
        <v>1.528120485315802E-4</v>
      </c>
      <c r="D20" s="130">
        <v>1.6562895522488343E-4</v>
      </c>
      <c r="E20" s="130">
        <v>5.1723170016681362E-7</v>
      </c>
      <c r="F20" s="130">
        <v>5.3414480182320183E-5</v>
      </c>
      <c r="G20" s="130">
        <v>1.6399934260164149E-5</v>
      </c>
      <c r="H20" s="130">
        <v>5.0935885358137701E-5</v>
      </c>
      <c r="I20" s="130">
        <v>1.2907955744293472E-3</v>
      </c>
      <c r="J20" s="130">
        <v>9.3469161410251779E-3</v>
      </c>
      <c r="K20" s="130">
        <v>3.9658128556602553E-3</v>
      </c>
      <c r="L20" s="130">
        <v>3.8788664395999887E-3</v>
      </c>
      <c r="M20" s="130">
        <v>3.3677551406763491E-2</v>
      </c>
      <c r="N20" s="130">
        <v>1.118690801550537E-2</v>
      </c>
      <c r="O20" s="130">
        <v>3.3359875196407804E-3</v>
      </c>
      <c r="P20" s="130">
        <v>2.2046486512565964E-3</v>
      </c>
      <c r="Q20" s="130">
        <v>2.8660684621318404E-3</v>
      </c>
      <c r="R20" s="130">
        <v>1.803927551105502E-3</v>
      </c>
      <c r="S20" s="130">
        <v>1.0034761696230707</v>
      </c>
      <c r="T20" s="130">
        <v>3.3708792498636487E-4</v>
      </c>
      <c r="U20" s="130">
        <v>1.2056766038819739E-2</v>
      </c>
      <c r="V20" s="130">
        <v>2.6854801755068001E-3</v>
      </c>
      <c r="W20" s="130">
        <v>9.3162100517032477E-3</v>
      </c>
      <c r="X20" s="130">
        <v>8.50706917403033E-4</v>
      </c>
      <c r="Y20" s="130">
        <v>3.8360184095172732E-4</v>
      </c>
      <c r="Z20" s="130">
        <v>4.3357455837715629E-2</v>
      </c>
      <c r="AA20" s="130">
        <v>3.6749831925158836E-3</v>
      </c>
      <c r="AB20" s="130">
        <v>3.705051248292522E-3</v>
      </c>
      <c r="AC20" s="130">
        <v>1.3866290617684164E-2</v>
      </c>
      <c r="AD20" s="130">
        <v>9.2299663621227095E-3</v>
      </c>
      <c r="AE20" s="130">
        <v>4.8375891832653335E-4</v>
      </c>
      <c r="AF20" s="130">
        <v>2.6420580415685721E-2</v>
      </c>
      <c r="AG20" s="130">
        <v>4.8238046535365169E-5</v>
      </c>
      <c r="AH20" s="130">
        <v>2.5036086725672101E-4</v>
      </c>
      <c r="AI20" s="130">
        <v>1.3876011285830254E-2</v>
      </c>
      <c r="AJ20" s="130">
        <v>2.3649614090539474E-4</v>
      </c>
      <c r="AK20" s="130">
        <v>5.9956246659176662E-4</v>
      </c>
      <c r="AL20" s="131">
        <v>2.1324718468693528E-3</v>
      </c>
    </row>
    <row r="21" spans="1:38">
      <c r="A21" s="66">
        <v>35</v>
      </c>
      <c r="B21" s="26" t="s">
        <v>17</v>
      </c>
      <c r="C21" s="129">
        <v>1.4769901342638183E-4</v>
      </c>
      <c r="D21" s="130">
        <v>8.7486152211474513E-5</v>
      </c>
      <c r="E21" s="130">
        <v>4.4831037095177528E-7</v>
      </c>
      <c r="F21" s="130">
        <v>8.3216404842782274E-5</v>
      </c>
      <c r="G21" s="130">
        <v>1.6363094914703815E-5</v>
      </c>
      <c r="H21" s="130">
        <v>1.0702464645655719E-4</v>
      </c>
      <c r="I21" s="130">
        <v>6.7979567138332867E-4</v>
      </c>
      <c r="J21" s="130">
        <v>6.7134652654846144E-3</v>
      </c>
      <c r="K21" s="130">
        <v>7.5535534725922485E-3</v>
      </c>
      <c r="L21" s="130">
        <v>6.3659045992076162E-3</v>
      </c>
      <c r="M21" s="130">
        <v>0.11674858530089835</v>
      </c>
      <c r="N21" s="130">
        <v>3.5139234610251052E-3</v>
      </c>
      <c r="O21" s="130">
        <v>1.6178272288602524E-3</v>
      </c>
      <c r="P21" s="130">
        <v>1.953429826684271E-3</v>
      </c>
      <c r="Q21" s="130">
        <v>5.645079177719893E-5</v>
      </c>
      <c r="R21" s="130">
        <v>2.5193490881306687E-3</v>
      </c>
      <c r="S21" s="130">
        <v>1.2750193532535788E-3</v>
      </c>
      <c r="T21" s="130">
        <v>1.2607884132192355</v>
      </c>
      <c r="U21" s="130">
        <v>1.0753203251454855E-2</v>
      </c>
      <c r="V21" s="130">
        <v>4.3042433614255476E-3</v>
      </c>
      <c r="W21" s="130">
        <v>1.557947628923196E-2</v>
      </c>
      <c r="X21" s="130">
        <v>1.3191032484844273E-3</v>
      </c>
      <c r="Y21" s="130">
        <v>5.9213110748828344E-4</v>
      </c>
      <c r="Z21" s="130">
        <v>3.8423872610852595E-2</v>
      </c>
      <c r="AA21" s="130">
        <v>5.8509199997480296E-3</v>
      </c>
      <c r="AB21" s="130">
        <v>2.37420118911242E-3</v>
      </c>
      <c r="AC21" s="130">
        <v>2.1178397635837204E-2</v>
      </c>
      <c r="AD21" s="130">
        <v>4.5382855485512196E-3</v>
      </c>
      <c r="AE21" s="130">
        <v>3.3562077254289328E-4</v>
      </c>
      <c r="AF21" s="130">
        <v>3.609263547082573E-2</v>
      </c>
      <c r="AG21" s="130">
        <v>6.0139338036388901E-5</v>
      </c>
      <c r="AH21" s="130">
        <v>6.7001873545441632E-4</v>
      </c>
      <c r="AI21" s="130">
        <v>1.7464771178576331E-2</v>
      </c>
      <c r="AJ21" s="130">
        <v>1.556558020938563E-4</v>
      </c>
      <c r="AK21" s="130">
        <v>6.061811461427302E-4</v>
      </c>
      <c r="AL21" s="131">
        <v>1.4794597506296921E-3</v>
      </c>
    </row>
    <row r="22" spans="1:38">
      <c r="A22" s="66">
        <v>39</v>
      </c>
      <c r="B22" s="26" t="s">
        <v>18</v>
      </c>
      <c r="C22" s="129">
        <v>1.0233317912638292E-2</v>
      </c>
      <c r="D22" s="130">
        <v>6.4896776666916844E-4</v>
      </c>
      <c r="E22" s="130">
        <v>2.0612062809564355E-5</v>
      </c>
      <c r="F22" s="130">
        <v>6.6071774966794579E-5</v>
      </c>
      <c r="G22" s="130">
        <v>2.6517499851366695E-4</v>
      </c>
      <c r="H22" s="130">
        <v>2.1259500766935679E-4</v>
      </c>
      <c r="I22" s="130">
        <v>4.8193700027307253E-3</v>
      </c>
      <c r="J22" s="130">
        <v>6.6610708234579402E-2</v>
      </c>
      <c r="K22" s="130">
        <v>1.5175372390508732E-2</v>
      </c>
      <c r="L22" s="130">
        <v>1.9154912206145115E-3</v>
      </c>
      <c r="M22" s="130">
        <v>4.7735470327506966E-3</v>
      </c>
      <c r="N22" s="130">
        <v>6.8107530867910231E-4</v>
      </c>
      <c r="O22" s="130">
        <v>1.4301221429493638E-3</v>
      </c>
      <c r="P22" s="130">
        <v>4.5757913153923643E-4</v>
      </c>
      <c r="Q22" s="130">
        <v>5.9703279581284333E-6</v>
      </c>
      <c r="R22" s="130">
        <v>2.5858672026995669E-5</v>
      </c>
      <c r="S22" s="130">
        <v>9.4247117376260991E-6</v>
      </c>
      <c r="T22" s="130">
        <v>7.6954803148917303E-4</v>
      </c>
      <c r="U22" s="130">
        <v>1.0374846066854153</v>
      </c>
      <c r="V22" s="130">
        <v>8.8313988919686611E-3</v>
      </c>
      <c r="W22" s="130">
        <v>2.3743214910722895E-2</v>
      </c>
      <c r="X22" s="130">
        <v>2.218938734274751E-3</v>
      </c>
      <c r="Y22" s="130">
        <v>6.9769962785304557E-4</v>
      </c>
      <c r="Z22" s="130">
        <v>5.7899996335429339E-2</v>
      </c>
      <c r="AA22" s="130">
        <v>6.0913383258511377E-3</v>
      </c>
      <c r="AB22" s="130">
        <v>4.1201861720119902E-3</v>
      </c>
      <c r="AC22" s="130">
        <v>5.1909982320886804E-2</v>
      </c>
      <c r="AD22" s="130">
        <v>6.9341919385966866E-3</v>
      </c>
      <c r="AE22" s="130">
        <v>5.4415927910234226E-4</v>
      </c>
      <c r="AF22" s="130">
        <v>1.6999616915281086E-2</v>
      </c>
      <c r="AG22" s="130">
        <v>1.382413333448499E-4</v>
      </c>
      <c r="AH22" s="130">
        <v>9.248387214598929E-4</v>
      </c>
      <c r="AI22" s="130">
        <v>2.4826952663974004E-2</v>
      </c>
      <c r="AJ22" s="130">
        <v>1.6507602092818462E-4</v>
      </c>
      <c r="AK22" s="130">
        <v>8.0478294844453914E-4</v>
      </c>
      <c r="AL22" s="131">
        <v>2.398724445045174E-3</v>
      </c>
    </row>
    <row r="23" spans="1:38">
      <c r="A23" s="67">
        <v>41</v>
      </c>
      <c r="B23" s="27" t="s">
        <v>19</v>
      </c>
      <c r="C23" s="132">
        <v>1.1307570560077816E-3</v>
      </c>
      <c r="D23" s="133">
        <v>9.1104118318793002E-4</v>
      </c>
      <c r="E23" s="133">
        <v>6.6632670618996702E-7</v>
      </c>
      <c r="F23" s="133">
        <v>8.6691931155251443E-5</v>
      </c>
      <c r="G23" s="133">
        <v>4.2932076132051972E-5</v>
      </c>
      <c r="H23" s="133">
        <v>1.1405347376541748E-4</v>
      </c>
      <c r="I23" s="133">
        <v>6.9215831633354895E-3</v>
      </c>
      <c r="J23" s="133">
        <v>3.1022239517078626E-3</v>
      </c>
      <c r="K23" s="133">
        <v>1.4209147486018033E-2</v>
      </c>
      <c r="L23" s="133">
        <v>2.536526939400869E-2</v>
      </c>
      <c r="M23" s="133">
        <v>3.5445723215335526E-2</v>
      </c>
      <c r="N23" s="133">
        <v>1.9671150484633043E-3</v>
      </c>
      <c r="O23" s="133">
        <v>1.0324302234559716E-2</v>
      </c>
      <c r="P23" s="133">
        <v>1.3750627911608099E-3</v>
      </c>
      <c r="Q23" s="133">
        <v>1.2715864009528947E-5</v>
      </c>
      <c r="R23" s="133">
        <v>5.2662349321001747E-4</v>
      </c>
      <c r="S23" s="133">
        <v>1.6227258167354728E-4</v>
      </c>
      <c r="T23" s="133">
        <v>1.0977531287513027E-3</v>
      </c>
      <c r="U23" s="133">
        <v>4.413447978646721E-3</v>
      </c>
      <c r="V23" s="133">
        <v>1.0037198620093171</v>
      </c>
      <c r="W23" s="133">
        <v>9.1821482776637004E-3</v>
      </c>
      <c r="X23" s="133">
        <v>1.5041749993985134E-3</v>
      </c>
      <c r="Y23" s="133">
        <v>1.8889938340535958E-3</v>
      </c>
      <c r="Z23" s="133">
        <v>5.2926218983269574E-2</v>
      </c>
      <c r="AA23" s="133">
        <v>1.2468107627603829E-2</v>
      </c>
      <c r="AB23" s="133">
        <v>4.2877963783246814E-3</v>
      </c>
      <c r="AC23" s="133">
        <v>3.6046804182381993E-2</v>
      </c>
      <c r="AD23" s="133">
        <v>9.2844776841390381E-3</v>
      </c>
      <c r="AE23" s="133">
        <v>1.3381203731305778E-3</v>
      </c>
      <c r="AF23" s="133">
        <v>2.6540493801620593E-3</v>
      </c>
      <c r="AG23" s="133">
        <v>1.126507094713455E-4</v>
      </c>
      <c r="AH23" s="133">
        <v>1.5212150730321563E-3</v>
      </c>
      <c r="AI23" s="133">
        <v>4.8629300158447922E-2</v>
      </c>
      <c r="AJ23" s="133">
        <v>2.9807854958047088E-4</v>
      </c>
      <c r="AK23" s="133">
        <v>1.4012905472678477E-3</v>
      </c>
      <c r="AL23" s="134">
        <v>5.8986075818393052E-3</v>
      </c>
    </row>
    <row r="24" spans="1:38">
      <c r="A24" s="66">
        <v>46</v>
      </c>
      <c r="B24" s="26" t="s">
        <v>20</v>
      </c>
      <c r="C24" s="129">
        <v>8.2133274625076485E-5</v>
      </c>
      <c r="D24" s="130">
        <v>1.0992061521393445E-4</v>
      </c>
      <c r="E24" s="130">
        <v>2.5047132882698155E-7</v>
      </c>
      <c r="F24" s="130">
        <v>1.4915472278948566E-3</v>
      </c>
      <c r="G24" s="130">
        <v>8.2484836836304501E-6</v>
      </c>
      <c r="H24" s="130">
        <v>2.1243858421020999E-5</v>
      </c>
      <c r="I24" s="130">
        <v>8.4982330305449522E-4</v>
      </c>
      <c r="J24" s="130">
        <v>8.6074402034401823E-4</v>
      </c>
      <c r="K24" s="130">
        <v>6.0147924504664912E-2</v>
      </c>
      <c r="L24" s="130">
        <v>1.1305162418318194E-3</v>
      </c>
      <c r="M24" s="130">
        <v>1.6406013090878133E-3</v>
      </c>
      <c r="N24" s="130">
        <v>1.5487543095531027E-4</v>
      </c>
      <c r="O24" s="130">
        <v>5.0957076670712865E-4</v>
      </c>
      <c r="P24" s="130">
        <v>2.0291366049542608E-4</v>
      </c>
      <c r="Q24" s="130">
        <v>5.3813356400247801E-6</v>
      </c>
      <c r="R24" s="130">
        <v>4.0877233072545715E-5</v>
      </c>
      <c r="S24" s="130">
        <v>1.5195502929709103E-5</v>
      </c>
      <c r="T24" s="130">
        <v>9.1643230618621929E-4</v>
      </c>
      <c r="U24" s="130">
        <v>2.6031568846638358E-3</v>
      </c>
      <c r="V24" s="130">
        <v>4.1645384614890542E-2</v>
      </c>
      <c r="W24" s="130">
        <v>1.10842274011304</v>
      </c>
      <c r="X24" s="130">
        <v>1.3057787592572546E-3</v>
      </c>
      <c r="Y24" s="130">
        <v>9.82702555470771E-3</v>
      </c>
      <c r="Z24" s="130">
        <v>1.7225480037588333E-2</v>
      </c>
      <c r="AA24" s="130">
        <v>1.9086418570461047E-2</v>
      </c>
      <c r="AB24" s="130">
        <v>5.976150530590512E-3</v>
      </c>
      <c r="AC24" s="130">
        <v>3.7636221963332557E-2</v>
      </c>
      <c r="AD24" s="130">
        <v>1.09740698084386E-2</v>
      </c>
      <c r="AE24" s="130">
        <v>6.0982876454042335E-4</v>
      </c>
      <c r="AF24" s="130">
        <v>5.1786079617029334E-3</v>
      </c>
      <c r="AG24" s="130">
        <v>1.0681533385356528E-4</v>
      </c>
      <c r="AH24" s="130">
        <v>1.5833149509266655E-3</v>
      </c>
      <c r="AI24" s="130">
        <v>3.8110782317666653E-2</v>
      </c>
      <c r="AJ24" s="130">
        <v>1.7480352154307255E-4</v>
      </c>
      <c r="AK24" s="130">
        <v>4.238094419548786E-4</v>
      </c>
      <c r="AL24" s="131">
        <v>2.6882040258651811E-3</v>
      </c>
    </row>
    <row r="25" spans="1:38">
      <c r="A25" s="66">
        <v>47</v>
      </c>
      <c r="B25" s="26" t="s">
        <v>55</v>
      </c>
      <c r="C25" s="129">
        <v>1.9262385980914156E-4</v>
      </c>
      <c r="D25" s="130">
        <v>1.5458916230218E-4</v>
      </c>
      <c r="E25" s="130">
        <v>6.1425501398098767E-7</v>
      </c>
      <c r="F25" s="130">
        <v>9.0514384167409995E-5</v>
      </c>
      <c r="G25" s="130">
        <v>1.7792146286980947E-5</v>
      </c>
      <c r="H25" s="130">
        <v>5.7118072754635864E-5</v>
      </c>
      <c r="I25" s="130">
        <v>1.1902909890550574E-3</v>
      </c>
      <c r="J25" s="130">
        <v>7.1733293853457171E-3</v>
      </c>
      <c r="K25" s="130">
        <v>1.442861744900973E-2</v>
      </c>
      <c r="L25" s="130">
        <v>3.7726584004239539E-3</v>
      </c>
      <c r="M25" s="130">
        <v>3.4056940370463485E-3</v>
      </c>
      <c r="N25" s="130">
        <v>2.4763754537516955E-4</v>
      </c>
      <c r="O25" s="130">
        <v>9.0338693993187295E-4</v>
      </c>
      <c r="P25" s="130">
        <v>1.3716346853954995E-3</v>
      </c>
      <c r="Q25" s="130">
        <v>1.1234110114953061E-5</v>
      </c>
      <c r="R25" s="130">
        <v>7.742143153739355E-5</v>
      </c>
      <c r="S25" s="130">
        <v>2.1000325738288521E-5</v>
      </c>
      <c r="T25" s="130">
        <v>1.3502501393280813E-3</v>
      </c>
      <c r="U25" s="130">
        <v>9.0023741595195179E-3</v>
      </c>
      <c r="V25" s="130">
        <v>7.1896728516388231E-2</v>
      </c>
      <c r="W25" s="130">
        <v>4.5142099535335808E-2</v>
      </c>
      <c r="X25" s="130">
        <v>1.0981479103525347</v>
      </c>
      <c r="Y25" s="130">
        <v>2.2879703303418145E-3</v>
      </c>
      <c r="Z25" s="130">
        <v>2.2246766427970282E-2</v>
      </c>
      <c r="AA25" s="130">
        <v>6.8519621442668967E-3</v>
      </c>
      <c r="AB25" s="130">
        <v>3.273482691237891E-3</v>
      </c>
      <c r="AC25" s="130">
        <v>1.9409675234831367E-2</v>
      </c>
      <c r="AD25" s="130">
        <v>2.8651015171319159E-2</v>
      </c>
      <c r="AE25" s="130">
        <v>9.4575161109203775E-4</v>
      </c>
      <c r="AF25" s="130">
        <v>1.5406193271590345E-3</v>
      </c>
      <c r="AG25" s="130">
        <v>3.6281193590687917E-4</v>
      </c>
      <c r="AH25" s="130">
        <v>1.0083644380754007E-2</v>
      </c>
      <c r="AI25" s="130">
        <v>6.8777816226460037E-2</v>
      </c>
      <c r="AJ25" s="130">
        <v>4.1695142269756758E-4</v>
      </c>
      <c r="AK25" s="130">
        <v>1.2620421551054687E-3</v>
      </c>
      <c r="AL25" s="131">
        <v>4.16899535777403E-3</v>
      </c>
    </row>
    <row r="26" spans="1:38">
      <c r="A26" s="66">
        <v>48</v>
      </c>
      <c r="B26" s="26" t="s">
        <v>56</v>
      </c>
      <c r="C26" s="129">
        <v>5.9138966520696914E-5</v>
      </c>
      <c r="D26" s="130">
        <v>1.3638865182562536E-4</v>
      </c>
      <c r="E26" s="130">
        <v>2.5251815855362463E-7</v>
      </c>
      <c r="F26" s="130">
        <v>7.7844006487598675E-5</v>
      </c>
      <c r="G26" s="130">
        <v>7.6399003894336071E-6</v>
      </c>
      <c r="H26" s="130">
        <v>8.0312231439514878E-5</v>
      </c>
      <c r="I26" s="130">
        <v>1.0630211617317193E-3</v>
      </c>
      <c r="J26" s="130">
        <v>7.4111759813401193E-3</v>
      </c>
      <c r="K26" s="130">
        <v>1.3482492086177333E-2</v>
      </c>
      <c r="L26" s="130">
        <v>5.618793144798516E-4</v>
      </c>
      <c r="M26" s="130">
        <v>5.0837456617062874E-4</v>
      </c>
      <c r="N26" s="130">
        <v>3.7418014680075914E-5</v>
      </c>
      <c r="O26" s="130">
        <v>1.5763858161760668E-4</v>
      </c>
      <c r="P26" s="130">
        <v>1.5638214188640949E-4</v>
      </c>
      <c r="Q26" s="130">
        <v>5.0255193678268338E-6</v>
      </c>
      <c r="R26" s="130">
        <v>2.0332997795625415E-5</v>
      </c>
      <c r="S26" s="130">
        <v>9.4902992029868686E-6</v>
      </c>
      <c r="T26" s="130">
        <v>7.9084804581520376E-4</v>
      </c>
      <c r="U26" s="130">
        <v>3.7041485856701582E-3</v>
      </c>
      <c r="V26" s="130">
        <v>1.0296510743180136E-2</v>
      </c>
      <c r="W26" s="130">
        <v>3.9480721715031003E-2</v>
      </c>
      <c r="X26" s="130">
        <v>1.1502505443367091E-2</v>
      </c>
      <c r="Y26" s="130">
        <v>1.0005448821776473</v>
      </c>
      <c r="Z26" s="130">
        <v>1.3938974188074325E-2</v>
      </c>
      <c r="AA26" s="130">
        <v>9.2451561340318178E-3</v>
      </c>
      <c r="AB26" s="130">
        <v>3.3177844228210072E-3</v>
      </c>
      <c r="AC26" s="130">
        <v>4.4804483328068301E-2</v>
      </c>
      <c r="AD26" s="130">
        <v>8.1553699400802454E-3</v>
      </c>
      <c r="AE26" s="130">
        <v>2.6102773078963182E-4</v>
      </c>
      <c r="AF26" s="130">
        <v>9.1464417600250082E-4</v>
      </c>
      <c r="AG26" s="130">
        <v>1.1742907427372998E-4</v>
      </c>
      <c r="AH26" s="130">
        <v>2.3231033530460793E-3</v>
      </c>
      <c r="AI26" s="130">
        <v>2.8661530985619178E-2</v>
      </c>
      <c r="AJ26" s="130">
        <v>1.3281479296909049E-4</v>
      </c>
      <c r="AK26" s="130">
        <v>3.6022781034979472E-3</v>
      </c>
      <c r="AL26" s="131">
        <v>1.1506439800358548E-3</v>
      </c>
    </row>
    <row r="27" spans="1:38">
      <c r="A27" s="66">
        <v>51</v>
      </c>
      <c r="B27" s="26" t="s">
        <v>21</v>
      </c>
      <c r="C27" s="129">
        <v>2.0610774073496409E-4</v>
      </c>
      <c r="D27" s="130">
        <v>2.325253996115386E-4</v>
      </c>
      <c r="E27" s="130">
        <v>9.2726990999673533E-7</v>
      </c>
      <c r="F27" s="130">
        <v>5.2310834040725473E-5</v>
      </c>
      <c r="G27" s="130">
        <v>4.539924356275848E-5</v>
      </c>
      <c r="H27" s="130">
        <v>1.5872501222409256E-4</v>
      </c>
      <c r="I27" s="130">
        <v>1.8132774805721254E-3</v>
      </c>
      <c r="J27" s="130">
        <v>5.4214215164661498E-4</v>
      </c>
      <c r="K27" s="130">
        <v>6.1103118679156597E-3</v>
      </c>
      <c r="L27" s="130">
        <v>4.7360911085469624E-4</v>
      </c>
      <c r="M27" s="130">
        <v>7.4049543115353668E-4</v>
      </c>
      <c r="N27" s="130">
        <v>5.3242157713341542E-5</v>
      </c>
      <c r="O27" s="130">
        <v>4.6829417875197721E-4</v>
      </c>
      <c r="P27" s="130">
        <v>3.4886812704402917E-4</v>
      </c>
      <c r="Q27" s="130">
        <v>7.058636366137047E-6</v>
      </c>
      <c r="R27" s="130">
        <v>4.2523266196993653E-5</v>
      </c>
      <c r="S27" s="130">
        <v>4.7020142214822391E-5</v>
      </c>
      <c r="T27" s="130">
        <v>9.6836425172686644E-4</v>
      </c>
      <c r="U27" s="130">
        <v>3.8939694108562047E-3</v>
      </c>
      <c r="V27" s="130">
        <v>1.1124587542600031E-2</v>
      </c>
      <c r="W27" s="130">
        <v>3.1403305797855913E-2</v>
      </c>
      <c r="X27" s="130">
        <v>4.3694200997573835E-3</v>
      </c>
      <c r="Y27" s="130">
        <v>1.9773760957792407E-3</v>
      </c>
      <c r="Z27" s="130">
        <v>1.015629059724549</v>
      </c>
      <c r="AA27" s="130">
        <v>1.4632096272323264E-2</v>
      </c>
      <c r="AB27" s="130">
        <v>1.928374171201433E-2</v>
      </c>
      <c r="AC27" s="130">
        <v>3.9475653416081925E-2</v>
      </c>
      <c r="AD27" s="130">
        <v>2.7282214860785622E-2</v>
      </c>
      <c r="AE27" s="130">
        <v>1.4370910384505099E-3</v>
      </c>
      <c r="AF27" s="130">
        <v>3.2479594176239631E-3</v>
      </c>
      <c r="AG27" s="130">
        <v>1.5898410129435505E-4</v>
      </c>
      <c r="AH27" s="130">
        <v>1.013157016833035E-3</v>
      </c>
      <c r="AI27" s="130">
        <v>4.0122681072052621E-2</v>
      </c>
      <c r="AJ27" s="130">
        <v>7.2015133633689988E-4</v>
      </c>
      <c r="AK27" s="130">
        <v>2.8577351387614634E-3</v>
      </c>
      <c r="AL27" s="131">
        <v>6.3348830683787093E-3</v>
      </c>
    </row>
    <row r="28" spans="1:38">
      <c r="A28" s="67">
        <v>53</v>
      </c>
      <c r="B28" s="27" t="s">
        <v>22</v>
      </c>
      <c r="C28" s="132">
        <v>7.7390767559978781E-5</v>
      </c>
      <c r="D28" s="133">
        <v>1.7678684498335757E-4</v>
      </c>
      <c r="E28" s="133">
        <v>4.6141582366456045E-7</v>
      </c>
      <c r="F28" s="133">
        <v>1.4068703080336575E-5</v>
      </c>
      <c r="G28" s="133">
        <v>1.0833688885593817E-5</v>
      </c>
      <c r="H28" s="133">
        <v>7.0258176269345139E-5</v>
      </c>
      <c r="I28" s="133">
        <v>1.3786281649603917E-3</v>
      </c>
      <c r="J28" s="133">
        <v>6.3918667675534938E-4</v>
      </c>
      <c r="K28" s="133">
        <v>2.8677434621525353E-3</v>
      </c>
      <c r="L28" s="133">
        <v>3.0315880704076336E-4</v>
      </c>
      <c r="M28" s="133">
        <v>5.2338760040373058E-4</v>
      </c>
      <c r="N28" s="133">
        <v>3.9283840432234903E-5</v>
      </c>
      <c r="O28" s="133">
        <v>1.3451133932609123E-4</v>
      </c>
      <c r="P28" s="133">
        <v>2.3514501437738513E-4</v>
      </c>
      <c r="Q28" s="133">
        <v>8.6736494921262153E-6</v>
      </c>
      <c r="R28" s="133">
        <v>3.0638685377776411E-5</v>
      </c>
      <c r="S28" s="133">
        <v>2.710625091808726E-5</v>
      </c>
      <c r="T28" s="133">
        <v>1.0931288890073216E-3</v>
      </c>
      <c r="U28" s="133">
        <v>5.5086536417053187E-3</v>
      </c>
      <c r="V28" s="133">
        <v>8.7074389016071879E-3</v>
      </c>
      <c r="W28" s="133">
        <v>6.0471735143959714E-3</v>
      </c>
      <c r="X28" s="133">
        <v>2.323000128349211E-3</v>
      </c>
      <c r="Y28" s="133">
        <v>2.7168794621708274E-3</v>
      </c>
      <c r="Z28" s="133">
        <v>8.596975853599885E-3</v>
      </c>
      <c r="AA28" s="133">
        <v>1.0429580020215308</v>
      </c>
      <c r="AB28" s="133">
        <v>1.5668329964251052E-2</v>
      </c>
      <c r="AC28" s="133">
        <v>2.7955581117271634E-2</v>
      </c>
      <c r="AD28" s="133">
        <v>3.7928060109875962E-2</v>
      </c>
      <c r="AE28" s="133">
        <v>8.5699665146751237E-4</v>
      </c>
      <c r="AF28" s="133">
        <v>1.4536569977190057E-3</v>
      </c>
      <c r="AG28" s="133">
        <v>2.2498059307591163E-4</v>
      </c>
      <c r="AH28" s="133">
        <v>3.348058884170745E-3</v>
      </c>
      <c r="AI28" s="133">
        <v>5.1361612456872138E-2</v>
      </c>
      <c r="AJ28" s="133">
        <v>3.9816011558058622E-4</v>
      </c>
      <c r="AK28" s="133">
        <v>4.2554415320880711E-3</v>
      </c>
      <c r="AL28" s="134">
        <v>3.7777520225109633E-3</v>
      </c>
    </row>
    <row r="29" spans="1:38">
      <c r="A29" s="66">
        <v>55</v>
      </c>
      <c r="B29" s="26" t="s">
        <v>23</v>
      </c>
      <c r="C29" s="129">
        <v>6.7835535423745518E-5</v>
      </c>
      <c r="D29" s="130">
        <v>7.0557706771331221E-5</v>
      </c>
      <c r="E29" s="130">
        <v>3.3863414044950931E-7</v>
      </c>
      <c r="F29" s="130">
        <v>1.1492316301071131E-5</v>
      </c>
      <c r="G29" s="130">
        <v>8.8426798925622592E-6</v>
      </c>
      <c r="H29" s="130">
        <v>1.2262446811959802E-5</v>
      </c>
      <c r="I29" s="130">
        <v>5.4027897017093973E-4</v>
      </c>
      <c r="J29" s="130">
        <v>2.7216719893075655E-4</v>
      </c>
      <c r="K29" s="130">
        <v>1.6108320684275043E-3</v>
      </c>
      <c r="L29" s="130">
        <v>1.2948028264114554E-3</v>
      </c>
      <c r="M29" s="130">
        <v>1.8295833011636494E-3</v>
      </c>
      <c r="N29" s="130">
        <v>1.0601122438295602E-4</v>
      </c>
      <c r="O29" s="130">
        <v>5.5305993627928767E-4</v>
      </c>
      <c r="P29" s="130">
        <v>1.2540185116760886E-4</v>
      </c>
      <c r="Q29" s="130">
        <v>2.6613290500817073E-6</v>
      </c>
      <c r="R29" s="130">
        <v>3.3600206515286639E-5</v>
      </c>
      <c r="S29" s="130">
        <v>1.7056374207630676E-5</v>
      </c>
      <c r="T29" s="130">
        <v>3.3103757966662683E-4</v>
      </c>
      <c r="U29" s="130">
        <v>7.6763733177332317E-4</v>
      </c>
      <c r="V29" s="130">
        <v>4.8739928095947488E-2</v>
      </c>
      <c r="W29" s="130">
        <v>4.7175620983514787E-3</v>
      </c>
      <c r="X29" s="130">
        <v>6.5933745058721876E-4</v>
      </c>
      <c r="Y29" s="130">
        <v>3.365548018609962E-4</v>
      </c>
      <c r="Z29" s="130">
        <v>4.6123433263497056E-3</v>
      </c>
      <c r="AA29" s="130">
        <v>5.577163675720205E-2</v>
      </c>
      <c r="AB29" s="130">
        <v>1.0163187983252964</v>
      </c>
      <c r="AC29" s="130">
        <v>5.6741824009028741E-3</v>
      </c>
      <c r="AD29" s="130">
        <v>5.0868887417886109E-3</v>
      </c>
      <c r="AE29" s="130">
        <v>9.8357109165879853E-4</v>
      </c>
      <c r="AF29" s="130">
        <v>3.7051603391358764E-4</v>
      </c>
      <c r="AG29" s="130">
        <v>4.3956727802514189E-5</v>
      </c>
      <c r="AH29" s="130">
        <v>6.5247602559027808E-4</v>
      </c>
      <c r="AI29" s="130">
        <v>1.6300026117053425E-2</v>
      </c>
      <c r="AJ29" s="130">
        <v>4.0992017162574246E-4</v>
      </c>
      <c r="AK29" s="130">
        <v>6.295269603422153E-4</v>
      </c>
      <c r="AL29" s="131">
        <v>4.3357085169873607E-3</v>
      </c>
    </row>
    <row r="30" spans="1:38">
      <c r="A30" s="66">
        <v>57</v>
      </c>
      <c r="B30" s="26" t="s">
        <v>65</v>
      </c>
      <c r="C30" s="129">
        <v>7.9451548255511135E-5</v>
      </c>
      <c r="D30" s="130">
        <v>1.3471336808559958E-4</v>
      </c>
      <c r="E30" s="130">
        <v>1.375637519835468E-6</v>
      </c>
      <c r="F30" s="130">
        <v>1.7175315592192443E-4</v>
      </c>
      <c r="G30" s="130">
        <v>3.4575662741405768E-5</v>
      </c>
      <c r="H30" s="130">
        <v>1.210344949280638E-4</v>
      </c>
      <c r="I30" s="130">
        <v>1.0476561620552684E-3</v>
      </c>
      <c r="J30" s="130">
        <v>8.0615075021819925E-4</v>
      </c>
      <c r="K30" s="130">
        <v>7.3585803833033911E-2</v>
      </c>
      <c r="L30" s="130">
        <v>5.4003243672196921E-4</v>
      </c>
      <c r="M30" s="130">
        <v>1.5650264084671555E-3</v>
      </c>
      <c r="N30" s="130">
        <v>8.7259362891187951E-5</v>
      </c>
      <c r="O30" s="130">
        <v>4.1892233749228668E-4</v>
      </c>
      <c r="P30" s="130">
        <v>2.8797808856272268E-4</v>
      </c>
      <c r="Q30" s="130">
        <v>8.3952870206549393E-6</v>
      </c>
      <c r="R30" s="130">
        <v>6.2575172928727425E-5</v>
      </c>
      <c r="S30" s="130">
        <v>3.0096889783322256E-5</v>
      </c>
      <c r="T30" s="130">
        <v>7.9351375774820952E-3</v>
      </c>
      <c r="U30" s="130">
        <v>2.1225188337350427E-3</v>
      </c>
      <c r="V30" s="130">
        <v>1.489129025589437E-2</v>
      </c>
      <c r="W30" s="130">
        <v>1.1685755930620269E-2</v>
      </c>
      <c r="X30" s="130">
        <v>4.553888507313965E-3</v>
      </c>
      <c r="Y30" s="130">
        <v>2.0324515425960256E-3</v>
      </c>
      <c r="Z30" s="130">
        <v>2.5618333744797862E-2</v>
      </c>
      <c r="AA30" s="130">
        <v>1.8208487817850717E-2</v>
      </c>
      <c r="AB30" s="130">
        <v>1.9668142358736887E-2</v>
      </c>
      <c r="AC30" s="130">
        <v>1.1164579709266242</v>
      </c>
      <c r="AD30" s="130">
        <v>1.2279805628915704E-2</v>
      </c>
      <c r="AE30" s="130">
        <v>1.9811966428860744E-3</v>
      </c>
      <c r="AF30" s="130">
        <v>2.4442686660084874E-3</v>
      </c>
      <c r="AG30" s="130">
        <v>2.6043978501911987E-3</v>
      </c>
      <c r="AH30" s="130">
        <v>2.0621155751867387E-3</v>
      </c>
      <c r="AI30" s="130">
        <v>5.4117737098026517E-2</v>
      </c>
      <c r="AJ30" s="130">
        <v>4.16091413812352E-4</v>
      </c>
      <c r="AK30" s="130">
        <v>2.6459353437108223E-3</v>
      </c>
      <c r="AL30" s="131">
        <v>8.7333709085542725E-3</v>
      </c>
    </row>
    <row r="31" spans="1:38">
      <c r="A31" s="66">
        <v>59</v>
      </c>
      <c r="B31" s="26" t="s">
        <v>24</v>
      </c>
      <c r="C31" s="129">
        <v>1.3537919984485101E-4</v>
      </c>
      <c r="D31" s="130">
        <v>4.3070602360112306E-4</v>
      </c>
      <c r="E31" s="130">
        <v>3.9347589478258676E-6</v>
      </c>
      <c r="F31" s="130">
        <v>2.2842846506039258E-5</v>
      </c>
      <c r="G31" s="130">
        <v>7.6372777721128539E-5</v>
      </c>
      <c r="H31" s="130">
        <v>4.1148586735574236E-5</v>
      </c>
      <c r="I31" s="130">
        <v>3.3446486602964742E-3</v>
      </c>
      <c r="J31" s="130">
        <v>1.4895121190582228E-3</v>
      </c>
      <c r="K31" s="130">
        <v>3.3890804687340919E-3</v>
      </c>
      <c r="L31" s="130">
        <v>4.7578748358644712E-4</v>
      </c>
      <c r="M31" s="130">
        <v>7.8667142706904535E-4</v>
      </c>
      <c r="N31" s="130">
        <v>7.3224902941979543E-5</v>
      </c>
      <c r="O31" s="130">
        <v>2.4341762817982828E-4</v>
      </c>
      <c r="P31" s="130">
        <v>2.9437090064815579E-4</v>
      </c>
      <c r="Q31" s="130">
        <v>1.626804676589725E-5</v>
      </c>
      <c r="R31" s="130">
        <v>4.8892624753210725E-5</v>
      </c>
      <c r="S31" s="130">
        <v>2.9144444763395466E-5</v>
      </c>
      <c r="T31" s="130">
        <v>1.2373423836961768E-3</v>
      </c>
      <c r="U31" s="130">
        <v>5.2985682872396444E-3</v>
      </c>
      <c r="V31" s="130">
        <v>1.4470649557334217E-2</v>
      </c>
      <c r="W31" s="130">
        <v>1.1999238223429199E-2</v>
      </c>
      <c r="X31" s="130">
        <v>5.0316961147297912E-3</v>
      </c>
      <c r="Y31" s="130">
        <v>4.7744445392230604E-3</v>
      </c>
      <c r="Z31" s="130">
        <v>1.2927340303709648E-2</v>
      </c>
      <c r="AA31" s="130">
        <v>7.5032604360140082E-3</v>
      </c>
      <c r="AB31" s="130">
        <v>1.0177626482181444E-2</v>
      </c>
      <c r="AC31" s="130">
        <v>2.1969633678382682E-2</v>
      </c>
      <c r="AD31" s="130">
        <v>1.1182282450269649</v>
      </c>
      <c r="AE31" s="130">
        <v>1.1424363433767792E-3</v>
      </c>
      <c r="AF31" s="130">
        <v>1.485719386889346E-2</v>
      </c>
      <c r="AG31" s="130">
        <v>9.0172085058985436E-4</v>
      </c>
      <c r="AH31" s="130">
        <v>1.8480360767443808E-3</v>
      </c>
      <c r="AI31" s="130">
        <v>6.1439518838269806E-2</v>
      </c>
      <c r="AJ31" s="130">
        <v>5.26526931004142E-3</v>
      </c>
      <c r="AK31" s="130">
        <v>2.7252957594162634E-3</v>
      </c>
      <c r="AL31" s="131">
        <v>5.0360070828646226E-3</v>
      </c>
    </row>
    <row r="32" spans="1:38">
      <c r="A32" s="66">
        <v>61</v>
      </c>
      <c r="B32" s="26" t="s">
        <v>25</v>
      </c>
      <c r="C32" s="129">
        <v>1.0715409021825436E-4</v>
      </c>
      <c r="D32" s="130">
        <v>1.1047543437688944E-4</v>
      </c>
      <c r="E32" s="130">
        <v>2.1781528475840317E-6</v>
      </c>
      <c r="F32" s="130">
        <v>3.5063255729328087E-5</v>
      </c>
      <c r="G32" s="130">
        <v>7.8041945977577732E-5</v>
      </c>
      <c r="H32" s="130">
        <v>1.4526746139412189E-4</v>
      </c>
      <c r="I32" s="130">
        <v>8.2292810799883286E-4</v>
      </c>
      <c r="J32" s="130">
        <v>1.126841246293072E-3</v>
      </c>
      <c r="K32" s="130">
        <v>8.5751610884592482E-3</v>
      </c>
      <c r="L32" s="130">
        <v>7.7942179083403116E-4</v>
      </c>
      <c r="M32" s="130">
        <v>1.8117379492786875E-3</v>
      </c>
      <c r="N32" s="130">
        <v>1.3754289128647081E-4</v>
      </c>
      <c r="O32" s="130">
        <v>8.5046198102884903E-4</v>
      </c>
      <c r="P32" s="130">
        <v>2.1149628904694818E-3</v>
      </c>
      <c r="Q32" s="130">
        <v>3.475842416605934E-5</v>
      </c>
      <c r="R32" s="130">
        <v>1.6494015769128711E-4</v>
      </c>
      <c r="S32" s="130">
        <v>1.9240355749349677E-4</v>
      </c>
      <c r="T32" s="130">
        <v>6.5559233925364651E-3</v>
      </c>
      <c r="U32" s="130">
        <v>3.5301502723313867E-3</v>
      </c>
      <c r="V32" s="130">
        <v>2.335713996616369E-2</v>
      </c>
      <c r="W32" s="130">
        <v>1.2374893330196798E-2</v>
      </c>
      <c r="X32" s="130">
        <v>4.7927692411740492E-3</v>
      </c>
      <c r="Y32" s="130">
        <v>2.276523950215115E-2</v>
      </c>
      <c r="Z32" s="130">
        <v>1.3208329935756871E-2</v>
      </c>
      <c r="AA32" s="130">
        <v>3.165835415706051E-2</v>
      </c>
      <c r="AB32" s="130">
        <v>2.3146865229992162E-3</v>
      </c>
      <c r="AC32" s="130">
        <v>2.8182042615827706E-2</v>
      </c>
      <c r="AD32" s="130">
        <v>1.8324897337085568E-2</v>
      </c>
      <c r="AE32" s="130">
        <v>1.0002823936225813</v>
      </c>
      <c r="AF32" s="130">
        <v>1.0221407280494445E-3</v>
      </c>
      <c r="AG32" s="130">
        <v>1.1025539877846332E-4</v>
      </c>
      <c r="AH32" s="130">
        <v>4.0903553619006964E-4</v>
      </c>
      <c r="AI32" s="130">
        <v>3.7917619857002698E-2</v>
      </c>
      <c r="AJ32" s="130">
        <v>4.6443992020744234E-4</v>
      </c>
      <c r="AK32" s="130">
        <v>3.3370526147993122E-3</v>
      </c>
      <c r="AL32" s="131">
        <v>1.2448275929945588E-3</v>
      </c>
    </row>
    <row r="33" spans="1:38">
      <c r="A33" s="67">
        <v>63</v>
      </c>
      <c r="B33" s="27" t="s">
        <v>26</v>
      </c>
      <c r="C33" s="132">
        <v>7.793583613004897E-4</v>
      </c>
      <c r="D33" s="133">
        <v>1.6980880939771142E-4</v>
      </c>
      <c r="E33" s="133">
        <v>2.2639807230838511E-6</v>
      </c>
      <c r="F33" s="133">
        <v>3.8113731491292152E-5</v>
      </c>
      <c r="G33" s="133">
        <v>2.0574995641446273E-4</v>
      </c>
      <c r="H33" s="133">
        <v>2.1075375098661866E-5</v>
      </c>
      <c r="I33" s="133">
        <v>1.3212981950783823E-3</v>
      </c>
      <c r="J33" s="133">
        <v>1.9799685688618438E-3</v>
      </c>
      <c r="K33" s="133">
        <v>5.0056086956615804E-3</v>
      </c>
      <c r="L33" s="133">
        <v>1.2132186866819427E-3</v>
      </c>
      <c r="M33" s="133">
        <v>7.0754315601763245E-4</v>
      </c>
      <c r="N33" s="133">
        <v>5.5161578530441532E-5</v>
      </c>
      <c r="O33" s="133">
        <v>1.9697280372664089E-4</v>
      </c>
      <c r="P33" s="133">
        <v>1.382653493260109E-4</v>
      </c>
      <c r="Q33" s="133">
        <v>1.059661150472255E-5</v>
      </c>
      <c r="R33" s="133">
        <v>6.1512450626157892E-5</v>
      </c>
      <c r="S33" s="133">
        <v>1.34488384204217E-5</v>
      </c>
      <c r="T33" s="133">
        <v>5.7934836802185576E-4</v>
      </c>
      <c r="U33" s="133">
        <v>4.1767536293213425E-3</v>
      </c>
      <c r="V33" s="133">
        <v>1.5097305645927187E-2</v>
      </c>
      <c r="W33" s="133">
        <v>2.1440470562188344E-2</v>
      </c>
      <c r="X33" s="133">
        <v>1.120414545409072E-2</v>
      </c>
      <c r="Y33" s="133">
        <v>4.2831073410944014E-3</v>
      </c>
      <c r="Z33" s="133">
        <v>1.2187181769463408E-2</v>
      </c>
      <c r="AA33" s="133">
        <v>2.5149976674610306E-3</v>
      </c>
      <c r="AB33" s="133">
        <v>3.8919036169263099E-3</v>
      </c>
      <c r="AC33" s="133">
        <v>1.8713241461319183E-2</v>
      </c>
      <c r="AD33" s="133">
        <v>1.137597997227778E-2</v>
      </c>
      <c r="AE33" s="133">
        <v>1.0481555763067608E-3</v>
      </c>
      <c r="AF33" s="133">
        <v>1.0018312885628147</v>
      </c>
      <c r="AG33" s="133">
        <v>9.8531650599816028E-5</v>
      </c>
      <c r="AH33" s="133">
        <v>1.1142834922190227E-3</v>
      </c>
      <c r="AI33" s="133">
        <v>2.3612009861966855E-2</v>
      </c>
      <c r="AJ33" s="133">
        <v>5.7634627028710264E-4</v>
      </c>
      <c r="AK33" s="133">
        <v>2.993056427333194E-3</v>
      </c>
      <c r="AL33" s="134">
        <v>4.6204052740678831E-3</v>
      </c>
    </row>
    <row r="34" spans="1:38">
      <c r="A34" s="66">
        <v>64</v>
      </c>
      <c r="B34" s="26" t="s">
        <v>60</v>
      </c>
      <c r="C34" s="129">
        <v>2.023181697183434E-3</v>
      </c>
      <c r="D34" s="130">
        <v>2.4962087491274423E-4</v>
      </c>
      <c r="E34" s="130">
        <v>1.3004218195020252E-4</v>
      </c>
      <c r="F34" s="130">
        <v>4.4929485215168564E-5</v>
      </c>
      <c r="G34" s="130">
        <v>1.7051263194385222E-3</v>
      </c>
      <c r="H34" s="130">
        <v>1.3048653148245787E-4</v>
      </c>
      <c r="I34" s="130">
        <v>1.4495084804360225E-3</v>
      </c>
      <c r="J34" s="130">
        <v>5.9448883114409073E-2</v>
      </c>
      <c r="K34" s="130">
        <v>1.1604370051446241E-2</v>
      </c>
      <c r="L34" s="130">
        <v>6.4873022229113074E-4</v>
      </c>
      <c r="M34" s="130">
        <v>5.459084386965292E-4</v>
      </c>
      <c r="N34" s="130">
        <v>3.4507399998764493E-4</v>
      </c>
      <c r="O34" s="130">
        <v>1.8045576106223474E-4</v>
      </c>
      <c r="P34" s="130">
        <v>1.8919924300034821E-3</v>
      </c>
      <c r="Q34" s="130">
        <v>7.2048169661803985E-6</v>
      </c>
      <c r="R34" s="130">
        <v>3.0186016340091435E-5</v>
      </c>
      <c r="S34" s="130">
        <v>1.113049907836151E-5</v>
      </c>
      <c r="T34" s="130">
        <v>5.9580813571396814E-4</v>
      </c>
      <c r="U34" s="130">
        <v>2.2914896206717291E-3</v>
      </c>
      <c r="V34" s="130">
        <v>8.1611783605642224E-3</v>
      </c>
      <c r="W34" s="130">
        <v>1.506301779154739E-2</v>
      </c>
      <c r="X34" s="130">
        <v>6.9846294505623002E-3</v>
      </c>
      <c r="Y34" s="130">
        <v>3.3300674759941407E-3</v>
      </c>
      <c r="Z34" s="130">
        <v>4.0113711381054476E-2</v>
      </c>
      <c r="AA34" s="130">
        <v>6.7306116762796053E-3</v>
      </c>
      <c r="AB34" s="130">
        <v>1.1557904497083408E-2</v>
      </c>
      <c r="AC34" s="130">
        <v>1.5942598679989737E-2</v>
      </c>
      <c r="AD34" s="130">
        <v>1.1567057257096454E-2</v>
      </c>
      <c r="AE34" s="130">
        <v>8.8470146125462813E-4</v>
      </c>
      <c r="AF34" s="130">
        <v>4.279212391769106E-3</v>
      </c>
      <c r="AG34" s="130">
        <v>1.0282680914593703</v>
      </c>
      <c r="AH34" s="130">
        <v>1.4720698800989921E-3</v>
      </c>
      <c r="AI34" s="130">
        <v>2.7449418778884203E-2</v>
      </c>
      <c r="AJ34" s="130">
        <v>1.2904020801452937E-2</v>
      </c>
      <c r="AK34" s="130">
        <v>2.6229717197759571E-3</v>
      </c>
      <c r="AL34" s="131">
        <v>3.8998784054172864E-3</v>
      </c>
    </row>
    <row r="35" spans="1:38">
      <c r="A35" s="66">
        <v>65</v>
      </c>
      <c r="B35" s="26" t="s">
        <v>61</v>
      </c>
      <c r="C35" s="129">
        <v>1.6477502895710483E-3</v>
      </c>
      <c r="D35" s="130">
        <v>4.6372894924465359E-4</v>
      </c>
      <c r="E35" s="130">
        <v>4.1608925514606352E-6</v>
      </c>
      <c r="F35" s="130">
        <v>2.0443429519729304E-5</v>
      </c>
      <c r="G35" s="130">
        <v>3.2041974828065414E-4</v>
      </c>
      <c r="H35" s="130">
        <v>8.2643405655716186E-4</v>
      </c>
      <c r="I35" s="130">
        <v>3.6154714264820991E-3</v>
      </c>
      <c r="J35" s="130">
        <v>2.0826980451784877E-3</v>
      </c>
      <c r="K35" s="130">
        <v>5.5155208368916006E-3</v>
      </c>
      <c r="L35" s="130">
        <v>4.3691814746839059E-4</v>
      </c>
      <c r="M35" s="130">
        <v>5.6138069213794428E-4</v>
      </c>
      <c r="N35" s="130">
        <v>8.213564296719061E-5</v>
      </c>
      <c r="O35" s="130">
        <v>3.9269820255527309E-4</v>
      </c>
      <c r="P35" s="130">
        <v>1.9579537063645132E-4</v>
      </c>
      <c r="Q35" s="130">
        <v>7.064000180543164E-6</v>
      </c>
      <c r="R35" s="130">
        <v>2.3947768015835461E-5</v>
      </c>
      <c r="S35" s="130">
        <v>1.8574045479213947E-5</v>
      </c>
      <c r="T35" s="130">
        <v>8.7551792694559724E-4</v>
      </c>
      <c r="U35" s="130">
        <v>1.1816216571521354E-2</v>
      </c>
      <c r="V35" s="130">
        <v>6.6268901994752522E-3</v>
      </c>
      <c r="W35" s="130">
        <v>6.5600572361307272E-3</v>
      </c>
      <c r="X35" s="130">
        <v>3.4010934341684E-3</v>
      </c>
      <c r="Y35" s="130">
        <v>5.4190569419763283E-4</v>
      </c>
      <c r="Z35" s="130">
        <v>3.418741954150601E-2</v>
      </c>
      <c r="AA35" s="130">
        <v>4.5851346283639821E-2</v>
      </c>
      <c r="AB35" s="130">
        <v>1.5967873466701556E-2</v>
      </c>
      <c r="AC35" s="130">
        <v>2.8726086019051366E-2</v>
      </c>
      <c r="AD35" s="130">
        <v>4.021580591307173E-2</v>
      </c>
      <c r="AE35" s="130">
        <v>9.2303674484731329E-4</v>
      </c>
      <c r="AF35" s="130">
        <v>1.1260486995619691E-3</v>
      </c>
      <c r="AG35" s="130">
        <v>1.1686721123710848E-4</v>
      </c>
      <c r="AH35" s="130">
        <v>1.0004383829953358</v>
      </c>
      <c r="AI35" s="130">
        <v>3.8836211695801051E-2</v>
      </c>
      <c r="AJ35" s="130">
        <v>1.8439216752624604E-3</v>
      </c>
      <c r="AK35" s="130">
        <v>5.0702910576102709E-3</v>
      </c>
      <c r="AL35" s="131">
        <v>4.0688652910460775E-3</v>
      </c>
    </row>
    <row r="36" spans="1:38">
      <c r="A36" s="66">
        <v>66</v>
      </c>
      <c r="B36" s="26" t="s">
        <v>27</v>
      </c>
      <c r="C36" s="129">
        <v>9.075372051032209E-5</v>
      </c>
      <c r="D36" s="130">
        <v>1.5039318960248949E-4</v>
      </c>
      <c r="E36" s="130">
        <v>9.2918496227642678E-7</v>
      </c>
      <c r="F36" s="130">
        <v>2.0001994370253425E-5</v>
      </c>
      <c r="G36" s="130">
        <v>2.1648899939392684E-5</v>
      </c>
      <c r="H36" s="130">
        <v>9.3934241358960892E-5</v>
      </c>
      <c r="I36" s="130">
        <v>1.1700267659260446E-3</v>
      </c>
      <c r="J36" s="130">
        <v>2.5930491496490931E-3</v>
      </c>
      <c r="K36" s="130">
        <v>3.6735096819797779E-3</v>
      </c>
      <c r="L36" s="130">
        <v>8.6740333633634494E-4</v>
      </c>
      <c r="M36" s="130">
        <v>2.4463180263460814E-3</v>
      </c>
      <c r="N36" s="130">
        <v>2.1127095004005542E-4</v>
      </c>
      <c r="O36" s="130">
        <v>2.4721719539306261E-4</v>
      </c>
      <c r="P36" s="130">
        <v>3.9840377153559725E-3</v>
      </c>
      <c r="Q36" s="130">
        <v>1.3285766850336389E-4</v>
      </c>
      <c r="R36" s="130">
        <v>4.9823301829802461E-4</v>
      </c>
      <c r="S36" s="130">
        <v>1.2150118084455179E-4</v>
      </c>
      <c r="T36" s="130">
        <v>1.8849177131436322E-2</v>
      </c>
      <c r="U36" s="130">
        <v>5.3574334048097855E-3</v>
      </c>
      <c r="V36" s="130">
        <v>4.778921387452814E-3</v>
      </c>
      <c r="W36" s="130">
        <v>8.6046613486359252E-3</v>
      </c>
      <c r="X36" s="130">
        <v>1.425193106760787E-3</v>
      </c>
      <c r="Y36" s="130">
        <v>6.3210753582156206E-4</v>
      </c>
      <c r="Z36" s="130">
        <v>1.864436137911046E-2</v>
      </c>
      <c r="AA36" s="130">
        <v>1.0325641332274513E-2</v>
      </c>
      <c r="AB36" s="130">
        <v>6.7699096413768979E-3</v>
      </c>
      <c r="AC36" s="130">
        <v>1.4953985933834926E-2</v>
      </c>
      <c r="AD36" s="130">
        <v>3.3732300812000737E-2</v>
      </c>
      <c r="AE36" s="130">
        <v>1.0424066553226629E-3</v>
      </c>
      <c r="AF36" s="130">
        <v>3.5110802217576385E-3</v>
      </c>
      <c r="AG36" s="130">
        <v>9.2972960954960127E-5</v>
      </c>
      <c r="AH36" s="130">
        <v>2.6617468401485206E-3</v>
      </c>
      <c r="AI36" s="130">
        <v>1.0537724127039216</v>
      </c>
      <c r="AJ36" s="130">
        <v>1.0720558355358748E-3</v>
      </c>
      <c r="AK36" s="130">
        <v>1.8542977945632364E-3</v>
      </c>
      <c r="AL36" s="131">
        <v>4.595063287214444E-3</v>
      </c>
    </row>
    <row r="37" spans="1:38">
      <c r="A37" s="66">
        <v>67</v>
      </c>
      <c r="B37" s="26" t="s">
        <v>28</v>
      </c>
      <c r="C37" s="129">
        <v>9.2017859333682842E-3</v>
      </c>
      <c r="D37" s="130">
        <v>7.5794201394364534E-4</v>
      </c>
      <c r="E37" s="130">
        <v>6.9491190980694245E-4</v>
      </c>
      <c r="F37" s="130">
        <v>6.8363447952163423E-5</v>
      </c>
      <c r="G37" s="130">
        <v>1.2530707696657029E-2</v>
      </c>
      <c r="H37" s="130">
        <v>2.3607681816110537E-4</v>
      </c>
      <c r="I37" s="130">
        <v>1.869417987029181E-3</v>
      </c>
      <c r="J37" s="130">
        <v>2.7420627561066417E-3</v>
      </c>
      <c r="K37" s="130">
        <v>1.0693340339502224E-2</v>
      </c>
      <c r="L37" s="130">
        <v>1.0758840931144741E-3</v>
      </c>
      <c r="M37" s="130">
        <v>6.6176144234936533E-4</v>
      </c>
      <c r="N37" s="130">
        <v>9.0260578050708096E-5</v>
      </c>
      <c r="O37" s="130">
        <v>3.3408722389021448E-4</v>
      </c>
      <c r="P37" s="130">
        <v>9.3685348794640168E-4</v>
      </c>
      <c r="Q37" s="130">
        <v>5.1240935749371119E-6</v>
      </c>
      <c r="R37" s="130">
        <v>3.6270118861835308E-5</v>
      </c>
      <c r="S37" s="130">
        <v>3.5395595489500079E-5</v>
      </c>
      <c r="T37" s="130">
        <v>6.3228855190172338E-4</v>
      </c>
      <c r="U37" s="130">
        <v>5.6832028495002636E-3</v>
      </c>
      <c r="V37" s="130">
        <v>1.0779013409535026E-2</v>
      </c>
      <c r="W37" s="130">
        <v>3.6367672670455084E-2</v>
      </c>
      <c r="X37" s="130">
        <v>1.094950408187525E-2</v>
      </c>
      <c r="Y37" s="130">
        <v>1.2585817204183431E-2</v>
      </c>
      <c r="Z37" s="130">
        <v>4.1223929675865377E-2</v>
      </c>
      <c r="AA37" s="130">
        <v>1.0088776663864523E-2</v>
      </c>
      <c r="AB37" s="130">
        <v>1.0450339974357972E-2</v>
      </c>
      <c r="AC37" s="130">
        <v>3.057046389100445E-2</v>
      </c>
      <c r="AD37" s="130">
        <v>1.543753140072629E-2</v>
      </c>
      <c r="AE37" s="130">
        <v>6.636387946853268E-4</v>
      </c>
      <c r="AF37" s="130">
        <v>1.1656860764871558E-3</v>
      </c>
      <c r="AG37" s="130">
        <v>1.220634706169325E-4</v>
      </c>
      <c r="AH37" s="130">
        <v>1.0947644568946226E-2</v>
      </c>
      <c r="AI37" s="130">
        <v>2.3467452878401639E-2</v>
      </c>
      <c r="AJ37" s="130">
        <v>1.0051077271613271</v>
      </c>
      <c r="AK37" s="130">
        <v>1.738149732762046E-3</v>
      </c>
      <c r="AL37" s="131">
        <v>2.9254055946965046E-3</v>
      </c>
    </row>
    <row r="38" spans="1:38">
      <c r="A38" s="67">
        <v>68</v>
      </c>
      <c r="B38" s="27" t="s">
        <v>29</v>
      </c>
      <c r="C38" s="132">
        <v>4.9935013329590119E-4</v>
      </c>
      <c r="D38" s="133">
        <v>9.6768914545569198E-3</v>
      </c>
      <c r="E38" s="133">
        <v>1.4497784323874356E-6</v>
      </c>
      <c r="F38" s="133">
        <v>2.5988712300959829E-5</v>
      </c>
      <c r="G38" s="133">
        <v>6.2942231656093866E-5</v>
      </c>
      <c r="H38" s="133">
        <v>6.0392338017130841E-4</v>
      </c>
      <c r="I38" s="133">
        <v>7.5719566575316657E-2</v>
      </c>
      <c r="J38" s="133">
        <v>1.0627035054730906E-2</v>
      </c>
      <c r="K38" s="133">
        <v>5.5260274727102314E-3</v>
      </c>
      <c r="L38" s="133">
        <v>2.7841549209124319E-3</v>
      </c>
      <c r="M38" s="133">
        <v>9.9734924374337403E-4</v>
      </c>
      <c r="N38" s="133">
        <v>2.7382359910174816E-4</v>
      </c>
      <c r="O38" s="133">
        <v>2.7865058182253532E-4</v>
      </c>
      <c r="P38" s="133">
        <v>4.752793889530013E-3</v>
      </c>
      <c r="Q38" s="133">
        <v>3.4611466471337252E-4</v>
      </c>
      <c r="R38" s="133">
        <v>1.653979091482182E-5</v>
      </c>
      <c r="S38" s="133">
        <v>9.7606695637344752E-6</v>
      </c>
      <c r="T38" s="133">
        <v>4.7086077390629444E-4</v>
      </c>
      <c r="U38" s="133">
        <v>4.341858488725503E-2</v>
      </c>
      <c r="V38" s="133">
        <v>3.4416615487008304E-3</v>
      </c>
      <c r="W38" s="133">
        <v>9.5518304108813366E-3</v>
      </c>
      <c r="X38" s="133">
        <v>1.26044154648955E-3</v>
      </c>
      <c r="Y38" s="133">
        <v>5.6336878894697217E-4</v>
      </c>
      <c r="Z38" s="133">
        <v>0.17382665900820629</v>
      </c>
      <c r="AA38" s="133">
        <v>3.9272839207346597E-3</v>
      </c>
      <c r="AB38" s="133">
        <v>4.1572975123131102E-3</v>
      </c>
      <c r="AC38" s="133">
        <v>4.4797327728177676E-2</v>
      </c>
      <c r="AD38" s="133">
        <v>5.5983484878000872E-3</v>
      </c>
      <c r="AE38" s="133">
        <v>3.9487232075009282E-4</v>
      </c>
      <c r="AF38" s="133">
        <v>1.9167240690498839E-3</v>
      </c>
      <c r="AG38" s="133">
        <v>1.1784580952629049E-4</v>
      </c>
      <c r="AH38" s="133">
        <v>3.4029084537091122E-4</v>
      </c>
      <c r="AI38" s="133">
        <v>1.0633331504261235E-2</v>
      </c>
      <c r="AJ38" s="133">
        <v>1.4965754644376313E-4</v>
      </c>
      <c r="AK38" s="133">
        <v>1.0006548956536672</v>
      </c>
      <c r="AL38" s="134">
        <v>1.7406482344975772E-3</v>
      </c>
    </row>
    <row r="39" spans="1:38">
      <c r="A39" s="125">
        <v>69</v>
      </c>
      <c r="B39" s="20" t="s">
        <v>30</v>
      </c>
      <c r="C39" s="135">
        <v>1.4404520527608658E-4</v>
      </c>
      <c r="D39" s="136">
        <v>1.1679941728359837E-4</v>
      </c>
      <c r="E39" s="136">
        <v>4.7240121018631941E-6</v>
      </c>
      <c r="F39" s="136">
        <v>8.269158430313139E-5</v>
      </c>
      <c r="G39" s="136">
        <v>3.114180300631128E-4</v>
      </c>
      <c r="H39" s="136">
        <v>7.3552635316959133E-5</v>
      </c>
      <c r="I39" s="136">
        <v>8.9249391940053493E-4</v>
      </c>
      <c r="J39" s="136">
        <v>6.6285997145723559E-3</v>
      </c>
      <c r="K39" s="136">
        <v>2.5432194073711539E-2</v>
      </c>
      <c r="L39" s="136">
        <v>3.8116459327266119E-3</v>
      </c>
      <c r="M39" s="136">
        <v>1.4602608381464774E-2</v>
      </c>
      <c r="N39" s="136">
        <v>1.6128930858121076E-3</v>
      </c>
      <c r="O39" s="136">
        <v>7.6889973948014181E-4</v>
      </c>
      <c r="P39" s="136">
        <v>6.202318308680025E-4</v>
      </c>
      <c r="Q39" s="136">
        <v>1.2433807488932998E-5</v>
      </c>
      <c r="R39" s="136">
        <v>1.5234888326581253E-4</v>
      </c>
      <c r="S39" s="136">
        <v>5.0620373724495767E-5</v>
      </c>
      <c r="T39" s="136">
        <v>2.5287558498896757E-3</v>
      </c>
      <c r="U39" s="136">
        <v>3.6484072841065822E-3</v>
      </c>
      <c r="V39" s="136">
        <v>9.1317178657634689E-3</v>
      </c>
      <c r="W39" s="136">
        <v>1.5529472571117706E-2</v>
      </c>
      <c r="X39" s="136">
        <v>5.548702708461634E-3</v>
      </c>
      <c r="Y39" s="136">
        <v>9.3975855502290827E-3</v>
      </c>
      <c r="Z39" s="136">
        <v>1.7671947017306944E-2</v>
      </c>
      <c r="AA39" s="136">
        <v>1.4263186861178119E-2</v>
      </c>
      <c r="AB39" s="136">
        <v>2.3794067189061845E-2</v>
      </c>
      <c r="AC39" s="136">
        <v>8.8760808830558022E-2</v>
      </c>
      <c r="AD39" s="136">
        <v>3.09548840214099E-2</v>
      </c>
      <c r="AE39" s="136">
        <v>0.22718627342935049</v>
      </c>
      <c r="AF39" s="136">
        <v>1.9401275496183569E-2</v>
      </c>
      <c r="AG39" s="136">
        <v>3.4084734605906073E-3</v>
      </c>
      <c r="AH39" s="136">
        <v>2.4157926039393065E-3</v>
      </c>
      <c r="AI39" s="136">
        <v>3.8144243423088892E-2</v>
      </c>
      <c r="AJ39" s="136">
        <v>2.108932401249881E-3</v>
      </c>
      <c r="AK39" s="136">
        <v>1.5865765732874827E-3</v>
      </c>
      <c r="AL39" s="137">
        <v>1.0014664613505702</v>
      </c>
    </row>
    <row r="40" spans="1:38" ht="11.25" customHeight="1"/>
  </sheetData>
  <sheetProtection sheet="1" objects="1" scenarios="1"/>
  <mergeCells count="1">
    <mergeCell ref="A2:B3"/>
  </mergeCells>
  <phoneticPr fontId="32"/>
  <pageMargins left="0.70866141732283472" right="0.70866141732283472" top="0.74803149606299213" bottom="0.74803149606299213" header="0.31496062992125984" footer="0.31496062992125984"/>
  <pageSetup paperSize="9" scale="70" orientation="landscape" horizontalDpi="300" verticalDpi="300" r:id="rId1"/>
  <drawing r:id="rId2"/>
  <legacyDrawing r:id="rId3"/>
  <oleObjects>
    <mc:AlternateContent xmlns:mc="http://schemas.openxmlformats.org/markup-compatibility/2006">
      <mc:Choice Requires="x14">
        <oleObject progId="Equation.3" shapeId="30721" r:id="rId4">
          <objectPr defaultSize="0" autoPict="0" r:id="rId5">
            <anchor moveWithCells="1">
              <from>
                <xdr:col>6</xdr:col>
                <xdr:colOff>285750</xdr:colOff>
                <xdr:row>0</xdr:row>
                <xdr:rowOff>38100</xdr:rowOff>
              </from>
              <to>
                <xdr:col>8</xdr:col>
                <xdr:colOff>542925</xdr:colOff>
                <xdr:row>0</xdr:row>
                <xdr:rowOff>257175</xdr:rowOff>
              </to>
            </anchor>
          </objectPr>
        </oleObject>
      </mc:Choice>
      <mc:Fallback>
        <oleObject progId="Equation.3" shapeId="30721" r:id="rId4"/>
      </mc:Fallback>
    </mc:AlternateContent>
  </oleObjec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AL119"/>
  <sheetViews>
    <sheetView topLeftCell="A42" zoomScaleNormal="100" workbookViewId="0">
      <selection activeCell="E89" sqref="E89"/>
    </sheetView>
  </sheetViews>
  <sheetFormatPr defaultColWidth="10.33203125" defaultRowHeight="11.25"/>
  <cols>
    <col min="1" max="1" width="4.6640625" style="16" bestFit="1" customWidth="1"/>
    <col min="2" max="2" width="31.6640625" style="16" bestFit="1" customWidth="1"/>
    <col min="3" max="5" width="10.5" style="16" bestFit="1" customWidth="1"/>
    <col min="6" max="6" width="11" style="16" bestFit="1" customWidth="1"/>
    <col min="7" max="38" width="10.5" style="16" bestFit="1" customWidth="1"/>
    <col min="39" max="16384" width="10.33203125" style="16"/>
  </cols>
  <sheetData>
    <row r="1" spans="1:38" ht="21" customHeight="1">
      <c r="A1" s="104" t="s">
        <v>116</v>
      </c>
      <c r="J1" s="104"/>
    </row>
    <row r="2" spans="1:38">
      <c r="A2" s="299"/>
      <c r="B2" s="300"/>
      <c r="C2" s="35">
        <v>1</v>
      </c>
      <c r="D2" s="36">
        <v>2</v>
      </c>
      <c r="E2" s="36">
        <v>3</v>
      </c>
      <c r="F2" s="36">
        <v>6</v>
      </c>
      <c r="G2" s="36">
        <v>11</v>
      </c>
      <c r="H2" s="36">
        <v>15</v>
      </c>
      <c r="I2" s="36">
        <v>16</v>
      </c>
      <c r="J2" s="36">
        <v>20</v>
      </c>
      <c r="K2" s="36">
        <v>21</v>
      </c>
      <c r="L2" s="36">
        <v>25</v>
      </c>
      <c r="M2" s="36">
        <v>26</v>
      </c>
      <c r="N2" s="36">
        <v>27</v>
      </c>
      <c r="O2" s="36">
        <v>28</v>
      </c>
      <c r="P2" s="36">
        <v>29</v>
      </c>
      <c r="Q2" s="36">
        <v>32</v>
      </c>
      <c r="R2" s="36">
        <v>33</v>
      </c>
      <c r="S2" s="36">
        <v>34</v>
      </c>
      <c r="T2" s="36">
        <v>35</v>
      </c>
      <c r="U2" s="36">
        <v>39</v>
      </c>
      <c r="V2" s="36">
        <v>41</v>
      </c>
      <c r="W2" s="36">
        <v>46</v>
      </c>
      <c r="X2" s="36">
        <v>47</v>
      </c>
      <c r="Y2" s="36">
        <v>48</v>
      </c>
      <c r="Z2" s="36">
        <v>51</v>
      </c>
      <c r="AA2" s="36">
        <v>53</v>
      </c>
      <c r="AB2" s="36">
        <v>55</v>
      </c>
      <c r="AC2" s="36">
        <v>57</v>
      </c>
      <c r="AD2" s="36">
        <v>59</v>
      </c>
      <c r="AE2" s="36">
        <v>61</v>
      </c>
      <c r="AF2" s="36">
        <v>63</v>
      </c>
      <c r="AG2" s="36">
        <v>64</v>
      </c>
      <c r="AH2" s="36">
        <v>65</v>
      </c>
      <c r="AI2" s="36">
        <v>66</v>
      </c>
      <c r="AJ2" s="36">
        <v>67</v>
      </c>
      <c r="AK2" s="36">
        <v>68</v>
      </c>
      <c r="AL2" s="37">
        <v>69</v>
      </c>
    </row>
    <row r="3" spans="1:38" ht="33.75">
      <c r="A3" s="301"/>
      <c r="B3" s="302"/>
      <c r="C3" s="21" t="s">
        <v>0</v>
      </c>
      <c r="D3" s="22" t="s">
        <v>1</v>
      </c>
      <c r="E3" s="22" t="s">
        <v>2</v>
      </c>
      <c r="F3" s="22" t="s">
        <v>3</v>
      </c>
      <c r="G3" s="22" t="s">
        <v>4</v>
      </c>
      <c r="H3" s="22" t="s">
        <v>5</v>
      </c>
      <c r="I3" s="22" t="s">
        <v>6</v>
      </c>
      <c r="J3" s="22" t="s">
        <v>7</v>
      </c>
      <c r="K3" s="22" t="s">
        <v>66</v>
      </c>
      <c r="L3" s="22" t="s">
        <v>67</v>
      </c>
      <c r="M3" s="22" t="s">
        <v>10</v>
      </c>
      <c r="N3" s="22" t="s">
        <v>11</v>
      </c>
      <c r="O3" s="22" t="s">
        <v>12</v>
      </c>
      <c r="P3" s="22" t="s">
        <v>13</v>
      </c>
      <c r="Q3" s="22" t="s">
        <v>16</v>
      </c>
      <c r="R3" s="22" t="s">
        <v>14</v>
      </c>
      <c r="S3" s="22" t="s">
        <v>68</v>
      </c>
      <c r="T3" s="22" t="s">
        <v>17</v>
      </c>
      <c r="U3" s="22" t="s">
        <v>18</v>
      </c>
      <c r="V3" s="22" t="s">
        <v>19</v>
      </c>
      <c r="W3" s="22" t="s">
        <v>69</v>
      </c>
      <c r="X3" s="22" t="s">
        <v>55</v>
      </c>
      <c r="Y3" s="22" t="s">
        <v>56</v>
      </c>
      <c r="Z3" s="22" t="s">
        <v>21</v>
      </c>
      <c r="AA3" s="22" t="s">
        <v>22</v>
      </c>
      <c r="AB3" s="22" t="s">
        <v>23</v>
      </c>
      <c r="AC3" s="22" t="s">
        <v>65</v>
      </c>
      <c r="AD3" s="22" t="s">
        <v>24</v>
      </c>
      <c r="AE3" s="22" t="s">
        <v>25</v>
      </c>
      <c r="AF3" s="22" t="s">
        <v>26</v>
      </c>
      <c r="AG3" s="22" t="s">
        <v>60</v>
      </c>
      <c r="AH3" s="22" t="s">
        <v>61</v>
      </c>
      <c r="AI3" s="22" t="s">
        <v>70</v>
      </c>
      <c r="AJ3" s="22" t="s">
        <v>71</v>
      </c>
      <c r="AK3" s="22" t="s">
        <v>29</v>
      </c>
      <c r="AL3" s="23" t="s">
        <v>30</v>
      </c>
    </row>
    <row r="4" spans="1:38">
      <c r="A4" s="59">
        <v>1</v>
      </c>
      <c r="B4" s="18" t="s">
        <v>0</v>
      </c>
      <c r="C4" s="126">
        <v>3.1034627323218818E-2</v>
      </c>
      <c r="D4" s="127">
        <v>6.6382620027180159E-4</v>
      </c>
      <c r="E4" s="127">
        <v>0</v>
      </c>
      <c r="F4" s="127">
        <v>0</v>
      </c>
      <c r="G4" s="127">
        <v>4.012197272778803E-2</v>
      </c>
      <c r="H4" s="127">
        <v>2.8848085689275773E-3</v>
      </c>
      <c r="I4" s="127">
        <v>0</v>
      </c>
      <c r="J4" s="127">
        <v>5.1182948239422237E-5</v>
      </c>
      <c r="K4" s="127">
        <v>0</v>
      </c>
      <c r="L4" s="127">
        <v>6.9783768129611513E-6</v>
      </c>
      <c r="M4" s="127">
        <v>0</v>
      </c>
      <c r="N4" s="127">
        <v>5.7273797979097649E-6</v>
      </c>
      <c r="O4" s="127">
        <v>0</v>
      </c>
      <c r="P4" s="127">
        <v>0</v>
      </c>
      <c r="Q4" s="127">
        <v>0</v>
      </c>
      <c r="R4" s="127">
        <v>0</v>
      </c>
      <c r="S4" s="127">
        <v>0</v>
      </c>
      <c r="T4" s="127">
        <v>0</v>
      </c>
      <c r="U4" s="127">
        <v>2.5027631459916132E-3</v>
      </c>
      <c r="V4" s="127">
        <v>2.7071275762910728E-4</v>
      </c>
      <c r="W4" s="127">
        <v>0</v>
      </c>
      <c r="X4" s="127">
        <v>0</v>
      </c>
      <c r="Y4" s="127">
        <v>0</v>
      </c>
      <c r="Z4" s="127">
        <v>3.4388711450038378E-5</v>
      </c>
      <c r="AA4" s="127">
        <v>0</v>
      </c>
      <c r="AB4" s="127">
        <v>4.7950464146435746E-7</v>
      </c>
      <c r="AC4" s="127">
        <v>4.5585360296572008E-6</v>
      </c>
      <c r="AD4" s="127">
        <v>0</v>
      </c>
      <c r="AE4" s="127">
        <v>6.68234283665238E-6</v>
      </c>
      <c r="AF4" s="127">
        <v>1.7406395852461031E-4</v>
      </c>
      <c r="AG4" s="127">
        <v>4.0042168157200151E-4</v>
      </c>
      <c r="AH4" s="127">
        <v>3.6966300449373888E-4</v>
      </c>
      <c r="AI4" s="127">
        <v>2.7062053384157336E-6</v>
      </c>
      <c r="AJ4" s="127">
        <v>1.8194800191383735E-3</v>
      </c>
      <c r="AK4" s="127">
        <v>0</v>
      </c>
      <c r="AL4" s="128">
        <v>0</v>
      </c>
    </row>
    <row r="5" spans="1:38">
      <c r="A5" s="66">
        <v>2</v>
      </c>
      <c r="B5" s="26" t="s">
        <v>1</v>
      </c>
      <c r="C5" s="129">
        <v>3.0922794160215474E-5</v>
      </c>
      <c r="D5" s="130">
        <v>3.6340310688316273E-2</v>
      </c>
      <c r="E5" s="130">
        <v>6.4775457139684833E-5</v>
      </c>
      <c r="F5" s="130">
        <v>9.265719053094016E-6</v>
      </c>
      <c r="G5" s="130">
        <v>5.2273260710647507E-5</v>
      </c>
      <c r="H5" s="130">
        <v>0</v>
      </c>
      <c r="I5" s="130">
        <v>3.4852849109141472E-2</v>
      </c>
      <c r="J5" s="130">
        <v>3.4733702262148468E-6</v>
      </c>
      <c r="K5" s="130">
        <v>0</v>
      </c>
      <c r="L5" s="130">
        <v>0</v>
      </c>
      <c r="M5" s="130">
        <v>0</v>
      </c>
      <c r="N5" s="130">
        <v>0</v>
      </c>
      <c r="O5" s="130">
        <v>0</v>
      </c>
      <c r="P5" s="130">
        <v>0</v>
      </c>
      <c r="Q5" s="130">
        <v>0</v>
      </c>
      <c r="R5" s="130">
        <v>0</v>
      </c>
      <c r="S5" s="130">
        <v>0</v>
      </c>
      <c r="T5" s="130">
        <v>0</v>
      </c>
      <c r="U5" s="130">
        <v>8.0901919131766282E-6</v>
      </c>
      <c r="V5" s="130">
        <v>7.1055055711145874E-6</v>
      </c>
      <c r="W5" s="130">
        <v>0</v>
      </c>
      <c r="X5" s="130">
        <v>0</v>
      </c>
      <c r="Y5" s="130">
        <v>0</v>
      </c>
      <c r="Z5" s="130">
        <v>0</v>
      </c>
      <c r="AA5" s="130">
        <v>0</v>
      </c>
      <c r="AB5" s="130">
        <v>0</v>
      </c>
      <c r="AC5" s="130">
        <v>0</v>
      </c>
      <c r="AD5" s="130">
        <v>0</v>
      </c>
      <c r="AE5" s="130">
        <v>1.1790382103078935E-6</v>
      </c>
      <c r="AF5" s="130">
        <v>0</v>
      </c>
      <c r="AG5" s="130">
        <v>1.4898733344540518E-5</v>
      </c>
      <c r="AH5" s="130">
        <v>0</v>
      </c>
      <c r="AI5" s="130">
        <v>0</v>
      </c>
      <c r="AJ5" s="130">
        <v>1.397502443040386E-4</v>
      </c>
      <c r="AK5" s="130">
        <v>0</v>
      </c>
      <c r="AL5" s="131">
        <v>0</v>
      </c>
    </row>
    <row r="6" spans="1:38">
      <c r="A6" s="66">
        <v>3</v>
      </c>
      <c r="B6" s="26" t="s">
        <v>2</v>
      </c>
      <c r="C6" s="129">
        <v>0</v>
      </c>
      <c r="D6" s="130">
        <v>0</v>
      </c>
      <c r="E6" s="130">
        <v>4.1797125138391046E-2</v>
      </c>
      <c r="F6" s="130">
        <v>0</v>
      </c>
      <c r="G6" s="130">
        <v>3.0752479650726004E-2</v>
      </c>
      <c r="H6" s="130">
        <v>0</v>
      </c>
      <c r="I6" s="130">
        <v>0</v>
      </c>
      <c r="J6" s="130">
        <v>4.5739448307101157E-6</v>
      </c>
      <c r="K6" s="130">
        <v>0</v>
      </c>
      <c r="L6" s="130">
        <v>0</v>
      </c>
      <c r="M6" s="130">
        <v>0</v>
      </c>
      <c r="N6" s="130">
        <v>0</v>
      </c>
      <c r="O6" s="130">
        <v>0</v>
      </c>
      <c r="P6" s="130">
        <v>0</v>
      </c>
      <c r="Q6" s="130">
        <v>0</v>
      </c>
      <c r="R6" s="130">
        <v>0</v>
      </c>
      <c r="S6" s="130">
        <v>0</v>
      </c>
      <c r="T6" s="130">
        <v>0</v>
      </c>
      <c r="U6" s="130">
        <v>5.9926814886624292E-5</v>
      </c>
      <c r="V6" s="130">
        <v>0</v>
      </c>
      <c r="W6" s="130">
        <v>0</v>
      </c>
      <c r="X6" s="130">
        <v>0</v>
      </c>
      <c r="Y6" s="130">
        <v>0</v>
      </c>
      <c r="Z6" s="130">
        <v>0</v>
      </c>
      <c r="AA6" s="130">
        <v>0</v>
      </c>
      <c r="AB6" s="130">
        <v>0</v>
      </c>
      <c r="AC6" s="130">
        <v>1.5887502146730134E-6</v>
      </c>
      <c r="AD6" s="130">
        <v>0</v>
      </c>
      <c r="AE6" s="130">
        <v>3.8815727780367032E-6</v>
      </c>
      <c r="AF6" s="130">
        <v>0</v>
      </c>
      <c r="AG6" s="130">
        <v>3.5969187426941721E-4</v>
      </c>
      <c r="AH6" s="130">
        <v>0</v>
      </c>
      <c r="AI6" s="130">
        <v>0</v>
      </c>
      <c r="AJ6" s="130">
        <v>2.0009421705663045E-3</v>
      </c>
      <c r="AK6" s="130">
        <v>0</v>
      </c>
      <c r="AL6" s="131">
        <v>0</v>
      </c>
    </row>
    <row r="7" spans="1:38">
      <c r="A7" s="66">
        <v>6</v>
      </c>
      <c r="B7" s="26" t="s">
        <v>3</v>
      </c>
      <c r="C7" s="129">
        <v>0</v>
      </c>
      <c r="D7" s="130">
        <v>1.6481670595730008E-4</v>
      </c>
      <c r="E7" s="130">
        <v>0</v>
      </c>
      <c r="F7" s="130">
        <v>6.6496229105307489E-3</v>
      </c>
      <c r="G7" s="130">
        <v>3.8530149653949815E-5</v>
      </c>
      <c r="H7" s="130">
        <v>0</v>
      </c>
      <c r="I7" s="130">
        <v>2.4451820784706473E-3</v>
      </c>
      <c r="J7" s="130">
        <v>2.9633732715949766E-3</v>
      </c>
      <c r="K7" s="130">
        <v>0.65676192078199225</v>
      </c>
      <c r="L7" s="130">
        <v>9.8103942908734879E-2</v>
      </c>
      <c r="M7" s="130">
        <v>0.10363067736696853</v>
      </c>
      <c r="N7" s="130">
        <v>0.57733835896015107</v>
      </c>
      <c r="O7" s="130">
        <v>1.8177778322030807E-4</v>
      </c>
      <c r="P7" s="130">
        <v>1.028930787375443E-4</v>
      </c>
      <c r="Q7" s="130">
        <v>7.2589325780658647E-6</v>
      </c>
      <c r="R7" s="130">
        <v>4.5683966922799365E-5</v>
      </c>
      <c r="S7" s="130">
        <v>0</v>
      </c>
      <c r="T7" s="130">
        <v>4.7475279471478242E-5</v>
      </c>
      <c r="U7" s="130">
        <v>1.0245874863129021E-4</v>
      </c>
      <c r="V7" s="130">
        <v>6.6491226429857457E-3</v>
      </c>
      <c r="W7" s="130">
        <v>0.38012309760573554</v>
      </c>
      <c r="X7" s="130">
        <v>0</v>
      </c>
      <c r="Y7" s="130">
        <v>0</v>
      </c>
      <c r="Z7" s="130">
        <v>0</v>
      </c>
      <c r="AA7" s="130">
        <v>0</v>
      </c>
      <c r="AB7" s="130">
        <v>0</v>
      </c>
      <c r="AC7" s="130">
        <v>0</v>
      </c>
      <c r="AD7" s="130">
        <v>0</v>
      </c>
      <c r="AE7" s="130">
        <v>7.4660020993982387E-6</v>
      </c>
      <c r="AF7" s="130">
        <v>2.0471261455539752E-5</v>
      </c>
      <c r="AG7" s="130">
        <v>0</v>
      </c>
      <c r="AH7" s="130">
        <v>0</v>
      </c>
      <c r="AI7" s="130">
        <v>0</v>
      </c>
      <c r="AJ7" s="130">
        <v>-7.3560924069181773E-6</v>
      </c>
      <c r="AK7" s="130">
        <v>0</v>
      </c>
      <c r="AL7" s="131">
        <v>7.5336593930055133E-5</v>
      </c>
    </row>
    <row r="8" spans="1:38">
      <c r="A8" s="67">
        <v>11</v>
      </c>
      <c r="B8" s="27" t="s">
        <v>4</v>
      </c>
      <c r="C8" s="132">
        <v>8.0919128379441166E-2</v>
      </c>
      <c r="D8" s="133">
        <v>1.2630294828796422E-2</v>
      </c>
      <c r="E8" s="133">
        <v>0.10070235384167076</v>
      </c>
      <c r="F8" s="133">
        <v>0</v>
      </c>
      <c r="G8" s="133">
        <v>7.433975841431481E-2</v>
      </c>
      <c r="H8" s="133">
        <v>1.237792258142217E-4</v>
      </c>
      <c r="I8" s="133">
        <v>4.9103799340749553E-4</v>
      </c>
      <c r="J8" s="133">
        <v>8.3861750445690577E-4</v>
      </c>
      <c r="K8" s="133">
        <v>2.1434636299759662E-6</v>
      </c>
      <c r="L8" s="133">
        <v>4.7598278614643681E-4</v>
      </c>
      <c r="M8" s="133">
        <v>0</v>
      </c>
      <c r="N8" s="133">
        <v>0</v>
      </c>
      <c r="O8" s="133">
        <v>0</v>
      </c>
      <c r="P8" s="133">
        <v>0</v>
      </c>
      <c r="Q8" s="133">
        <v>0</v>
      </c>
      <c r="R8" s="133">
        <v>0</v>
      </c>
      <c r="S8" s="133">
        <v>0</v>
      </c>
      <c r="T8" s="133">
        <v>0</v>
      </c>
      <c r="U8" s="133">
        <v>1.0973664230664103E-4</v>
      </c>
      <c r="V8" s="133">
        <v>1.4457030160099426E-5</v>
      </c>
      <c r="W8" s="133">
        <v>0</v>
      </c>
      <c r="X8" s="133">
        <v>0</v>
      </c>
      <c r="Y8" s="133">
        <v>0</v>
      </c>
      <c r="Z8" s="133">
        <v>1.0680703301226913E-4</v>
      </c>
      <c r="AA8" s="133">
        <v>0</v>
      </c>
      <c r="AB8" s="133">
        <v>0</v>
      </c>
      <c r="AC8" s="133">
        <v>6.7095358517607143E-5</v>
      </c>
      <c r="AD8" s="133">
        <v>0</v>
      </c>
      <c r="AE8" s="133">
        <v>2.658779843123806E-4</v>
      </c>
      <c r="AF8" s="133">
        <v>7.0380485397381108E-4</v>
      </c>
      <c r="AG8" s="133">
        <v>5.69337006701054E-3</v>
      </c>
      <c r="AH8" s="133">
        <v>1.017409526195501E-3</v>
      </c>
      <c r="AI8" s="133">
        <v>6.47668412834082E-6</v>
      </c>
      <c r="AJ8" s="133">
        <v>4.8309294462163595E-2</v>
      </c>
      <c r="AK8" s="133">
        <v>0</v>
      </c>
      <c r="AL8" s="134">
        <v>9.9851319694878142E-4</v>
      </c>
    </row>
    <row r="9" spans="1:38">
      <c r="A9" s="66">
        <v>15</v>
      </c>
      <c r="B9" s="26" t="s">
        <v>5</v>
      </c>
      <c r="C9" s="129">
        <v>2.7421456394394771E-3</v>
      </c>
      <c r="D9" s="130">
        <v>3.0335700975675974E-3</v>
      </c>
      <c r="E9" s="130">
        <v>1.3582042275302254E-2</v>
      </c>
      <c r="F9" s="130">
        <v>3.8649819675016998E-3</v>
      </c>
      <c r="G9" s="130">
        <v>4.003955312708343E-4</v>
      </c>
      <c r="H9" s="130">
        <v>0.15444844495397289</v>
      </c>
      <c r="I9" s="130">
        <v>2.8819206410578826E-3</v>
      </c>
      <c r="J9" s="130">
        <v>2.201663526604997E-4</v>
      </c>
      <c r="K9" s="130">
        <v>3.2311822316481899E-5</v>
      </c>
      <c r="L9" s="130">
        <v>1.8026223118595098E-3</v>
      </c>
      <c r="M9" s="130">
        <v>1.4602083855385012E-4</v>
      </c>
      <c r="N9" s="130">
        <v>2.2090620931348377E-4</v>
      </c>
      <c r="O9" s="130">
        <v>9.3915815637377542E-4</v>
      </c>
      <c r="P9" s="130">
        <v>1.1617269608824403E-3</v>
      </c>
      <c r="Q9" s="130">
        <v>6.1388385277257049E-3</v>
      </c>
      <c r="R9" s="130">
        <v>1.8587128550802206E-3</v>
      </c>
      <c r="S9" s="130">
        <v>1.0216721715682309E-3</v>
      </c>
      <c r="T9" s="130">
        <v>2.0453603923126689E-3</v>
      </c>
      <c r="U9" s="130">
        <v>5.1694819401065508E-3</v>
      </c>
      <c r="V9" s="130">
        <v>2.5512773455137736E-3</v>
      </c>
      <c r="W9" s="130">
        <v>9.5535438201992852E-5</v>
      </c>
      <c r="X9" s="130">
        <v>6.9654133956644729E-4</v>
      </c>
      <c r="Y9" s="130">
        <v>1.8101620838150191E-3</v>
      </c>
      <c r="Z9" s="130">
        <v>3.9896319144869796E-3</v>
      </c>
      <c r="AA9" s="130">
        <v>1.4414111482522385E-3</v>
      </c>
      <c r="AB9" s="130">
        <v>2.0759235938500086E-5</v>
      </c>
      <c r="AC9" s="130">
        <v>2.6267696920614669E-3</v>
      </c>
      <c r="AD9" s="130">
        <v>6.0246795321753559E-4</v>
      </c>
      <c r="AE9" s="130">
        <v>3.5776673509397244E-3</v>
      </c>
      <c r="AF9" s="130">
        <v>2.5780252172416328E-4</v>
      </c>
      <c r="AG9" s="130">
        <v>3.0464041904221845E-3</v>
      </c>
      <c r="AH9" s="130">
        <v>2.2476521654132751E-2</v>
      </c>
      <c r="AI9" s="130">
        <v>2.1596489998157286E-3</v>
      </c>
      <c r="AJ9" s="130">
        <v>5.8190991294686557E-3</v>
      </c>
      <c r="AK9" s="130">
        <v>1.5492334580666145E-2</v>
      </c>
      <c r="AL9" s="131">
        <v>6.203318940231641E-4</v>
      </c>
    </row>
    <row r="10" spans="1:38">
      <c r="A10" s="66">
        <v>16</v>
      </c>
      <c r="B10" s="26" t="s">
        <v>6</v>
      </c>
      <c r="C10" s="129">
        <v>1.9738103333408582E-2</v>
      </c>
      <c r="D10" s="130">
        <v>6.9598924646355771E-3</v>
      </c>
      <c r="E10" s="130">
        <v>3.7815987615441105E-3</v>
      </c>
      <c r="F10" s="130">
        <v>9.429391802200913E-4</v>
      </c>
      <c r="G10" s="130">
        <v>9.818229146236682E-3</v>
      </c>
      <c r="H10" s="130">
        <v>5.3798572967534422E-3</v>
      </c>
      <c r="I10" s="130">
        <v>0.12448456059666524</v>
      </c>
      <c r="J10" s="130">
        <v>2.1683709540583746E-3</v>
      </c>
      <c r="K10" s="130">
        <v>1.5527011061020466E-5</v>
      </c>
      <c r="L10" s="130">
        <v>1.8380511145130052E-2</v>
      </c>
      <c r="M10" s="130">
        <v>7.4252219534274623E-5</v>
      </c>
      <c r="N10" s="130">
        <v>4.371481755756791E-4</v>
      </c>
      <c r="O10" s="130">
        <v>2.0902836909396246E-3</v>
      </c>
      <c r="P10" s="130">
        <v>5.3412659393510184E-3</v>
      </c>
      <c r="Q10" s="130">
        <v>3.0984949862665869E-3</v>
      </c>
      <c r="R10" s="130">
        <v>3.4557537495617098E-3</v>
      </c>
      <c r="S10" s="130">
        <v>4.7676095087869439E-3</v>
      </c>
      <c r="T10" s="130">
        <v>1.4581044262587839E-3</v>
      </c>
      <c r="U10" s="130">
        <v>2.0163996910114536E-2</v>
      </c>
      <c r="V10" s="130">
        <v>3.0531525700789156E-2</v>
      </c>
      <c r="W10" s="130">
        <v>1.689826232405104E-3</v>
      </c>
      <c r="X10" s="130">
        <v>1.4823029094306595E-3</v>
      </c>
      <c r="Y10" s="130">
        <v>2.7492067363226918E-3</v>
      </c>
      <c r="Z10" s="130">
        <v>6.2426967237213691E-3</v>
      </c>
      <c r="AA10" s="130">
        <v>3.57896135763877E-3</v>
      </c>
      <c r="AB10" s="130">
        <v>3.8655338629729839E-4</v>
      </c>
      <c r="AC10" s="130">
        <v>2.4962024675554829E-3</v>
      </c>
      <c r="AD10" s="130">
        <v>1.2206432644056443E-2</v>
      </c>
      <c r="AE10" s="130">
        <v>1.1295282125053285E-3</v>
      </c>
      <c r="AF10" s="130">
        <v>4.1112995640251613E-3</v>
      </c>
      <c r="AG10" s="130">
        <v>4.5286557380371188E-3</v>
      </c>
      <c r="AH10" s="130">
        <v>1.359559179532842E-2</v>
      </c>
      <c r="AI10" s="130">
        <v>3.6360191578325811E-3</v>
      </c>
      <c r="AJ10" s="130">
        <v>6.4450363963693422E-3</v>
      </c>
      <c r="AK10" s="130">
        <v>0.35383035564034221</v>
      </c>
      <c r="AL10" s="131">
        <v>1.8161075602409938E-3</v>
      </c>
    </row>
    <row r="11" spans="1:38">
      <c r="A11" s="66">
        <v>20</v>
      </c>
      <c r="B11" s="26" t="s">
        <v>7</v>
      </c>
      <c r="C11" s="129">
        <v>3.9128009065847902E-2</v>
      </c>
      <c r="D11" s="130">
        <v>4.2859861997926013E-4</v>
      </c>
      <c r="E11" s="130">
        <v>1.0050790008298933E-2</v>
      </c>
      <c r="F11" s="130">
        <v>1.1939750831253617E-2</v>
      </c>
      <c r="G11" s="130">
        <v>2.8649106127300586E-3</v>
      </c>
      <c r="H11" s="130">
        <v>5.2569727418056413E-2</v>
      </c>
      <c r="I11" s="130">
        <v>1.0900437983188252E-2</v>
      </c>
      <c r="J11" s="130">
        <v>0.23741614843825942</v>
      </c>
      <c r="K11" s="130">
        <v>4.3121413704381371E-4</v>
      </c>
      <c r="L11" s="130">
        <v>7.8718935468965155E-3</v>
      </c>
      <c r="M11" s="130">
        <v>1.1376613140276573E-3</v>
      </c>
      <c r="N11" s="130">
        <v>2.2100813075719415E-3</v>
      </c>
      <c r="O11" s="130">
        <v>5.4961353688467779E-3</v>
      </c>
      <c r="P11" s="130">
        <v>1.0353468154573772E-2</v>
      </c>
      <c r="Q11" s="130">
        <v>1.1110189767417584E-2</v>
      </c>
      <c r="R11" s="130">
        <v>5.0772495437238756E-3</v>
      </c>
      <c r="S11" s="130">
        <v>1.1400557124333285E-2</v>
      </c>
      <c r="T11" s="130">
        <v>6.2115462971125525E-3</v>
      </c>
      <c r="U11" s="130">
        <v>8.7554975236665264E-2</v>
      </c>
      <c r="V11" s="130">
        <v>3.1510894271882975E-3</v>
      </c>
      <c r="W11" s="130">
        <v>4.2939832289802857E-4</v>
      </c>
      <c r="X11" s="130">
        <v>7.6573127917643584E-3</v>
      </c>
      <c r="Y11" s="130">
        <v>9.5321253638725508E-3</v>
      </c>
      <c r="Z11" s="130">
        <v>6.4150011778063778E-6</v>
      </c>
      <c r="AA11" s="130">
        <v>1.1887409354540936E-5</v>
      </c>
      <c r="AB11" s="130">
        <v>1.7248675876142445E-5</v>
      </c>
      <c r="AC11" s="130">
        <v>2.1191137385938159E-4</v>
      </c>
      <c r="AD11" s="130">
        <v>9.2790171515534582E-4</v>
      </c>
      <c r="AE11" s="130">
        <v>6.2559480620454652E-4</v>
      </c>
      <c r="AF11" s="130">
        <v>1.9494010176168337E-3</v>
      </c>
      <c r="AG11" s="130">
        <v>7.8845553067937613E-2</v>
      </c>
      <c r="AH11" s="130">
        <v>1.3638428123723776E-3</v>
      </c>
      <c r="AI11" s="130">
        <v>2.6109031961900988E-3</v>
      </c>
      <c r="AJ11" s="130">
        <v>2.389327657951263E-3</v>
      </c>
      <c r="AK11" s="130">
        <v>9.7340571950956349E-3</v>
      </c>
      <c r="AL11" s="131">
        <v>7.8830255430228126E-3</v>
      </c>
    </row>
    <row r="12" spans="1:38">
      <c r="A12" s="66">
        <v>21</v>
      </c>
      <c r="B12" s="26" t="s">
        <v>8</v>
      </c>
      <c r="C12" s="129">
        <v>6.2586979497447487E-3</v>
      </c>
      <c r="D12" s="130">
        <v>1.1262461014008065E-2</v>
      </c>
      <c r="E12" s="130">
        <v>3.3265318488195417E-2</v>
      </c>
      <c r="F12" s="130">
        <v>1.6232494335290809E-2</v>
      </c>
      <c r="G12" s="130">
        <v>1.1807162894097193E-3</v>
      </c>
      <c r="H12" s="130">
        <v>3.3215890442820097E-3</v>
      </c>
      <c r="I12" s="130">
        <v>2.3033635353330714E-3</v>
      </c>
      <c r="J12" s="130">
        <v>0.127630950403995</v>
      </c>
      <c r="K12" s="130">
        <v>2.832603402407901E-2</v>
      </c>
      <c r="L12" s="130">
        <v>1.3958610600623131E-2</v>
      </c>
      <c r="M12" s="130">
        <v>2.8734037765339636E-2</v>
      </c>
      <c r="N12" s="130">
        <v>2.6362841221488869E-3</v>
      </c>
      <c r="O12" s="130">
        <v>1.4192435678275521E-3</v>
      </c>
      <c r="P12" s="130">
        <v>8.2743368497726656E-4</v>
      </c>
      <c r="Q12" s="130">
        <v>1.5320638042984787E-3</v>
      </c>
      <c r="R12" s="130">
        <v>5.5828325880826998E-4</v>
      </c>
      <c r="S12" s="130">
        <v>9.6885376122792611E-5</v>
      </c>
      <c r="T12" s="130">
        <v>6.4760659993886183E-4</v>
      </c>
      <c r="U12" s="130">
        <v>1.4955667412730486E-3</v>
      </c>
      <c r="V12" s="130">
        <v>9.2629739654332497E-3</v>
      </c>
      <c r="W12" s="130">
        <v>5.1434466917320669E-2</v>
      </c>
      <c r="X12" s="130">
        <v>8.0547103677536327E-3</v>
      </c>
      <c r="Y12" s="130">
        <v>7.3002623687704847E-3</v>
      </c>
      <c r="Z12" s="130">
        <v>1.4472868888549164E-3</v>
      </c>
      <c r="AA12" s="130">
        <v>3.0305972095182466E-4</v>
      </c>
      <c r="AB12" s="130">
        <v>2.9788892893645755E-4</v>
      </c>
      <c r="AC12" s="130">
        <v>6.4927584151060008E-2</v>
      </c>
      <c r="AD12" s="130">
        <v>5.6297845500119807E-4</v>
      </c>
      <c r="AE12" s="130">
        <v>5.3577369407897119E-3</v>
      </c>
      <c r="AF12" s="130">
        <v>1.978428538036133E-3</v>
      </c>
      <c r="AG12" s="130">
        <v>1.7049842816854188E-3</v>
      </c>
      <c r="AH12" s="130">
        <v>2.6638345048848933E-3</v>
      </c>
      <c r="AI12" s="130">
        <v>1.5313597207601761E-3</v>
      </c>
      <c r="AJ12" s="130">
        <v>5.8559429703521557E-3</v>
      </c>
      <c r="AK12" s="130">
        <v>0</v>
      </c>
      <c r="AL12" s="131">
        <v>1.5977195221985072E-2</v>
      </c>
    </row>
    <row r="13" spans="1:38">
      <c r="A13" s="67">
        <v>25</v>
      </c>
      <c r="B13" s="27" t="s">
        <v>9</v>
      </c>
      <c r="C13" s="132">
        <v>1.5859633510968175E-3</v>
      </c>
      <c r="D13" s="133">
        <v>3.9068457290976176E-4</v>
      </c>
      <c r="E13" s="133">
        <v>1.403015639481197E-5</v>
      </c>
      <c r="F13" s="133">
        <v>4.4152351054646277E-5</v>
      </c>
      <c r="G13" s="133">
        <v>2.0500408216522353E-3</v>
      </c>
      <c r="H13" s="133">
        <v>4.0585079529418004E-4</v>
      </c>
      <c r="I13" s="133">
        <v>1.9780357971625456E-3</v>
      </c>
      <c r="J13" s="133">
        <v>8.7555101450820033E-4</v>
      </c>
      <c r="K13" s="133">
        <v>5.3463369966319007E-5</v>
      </c>
      <c r="L13" s="133">
        <v>3.4123427521583399E-2</v>
      </c>
      <c r="M13" s="133">
        <v>1.6238688836961094E-3</v>
      </c>
      <c r="N13" s="133">
        <v>6.5270174625612959E-4</v>
      </c>
      <c r="O13" s="133">
        <v>2.0005580429970134E-3</v>
      </c>
      <c r="P13" s="133">
        <v>2.7834197635715281E-3</v>
      </c>
      <c r="Q13" s="133">
        <v>1.4662573529708695E-2</v>
      </c>
      <c r="R13" s="133">
        <v>3.8546126565807298E-3</v>
      </c>
      <c r="S13" s="133">
        <v>4.5409643028742801E-3</v>
      </c>
      <c r="T13" s="133">
        <v>5.9680895365587152E-3</v>
      </c>
      <c r="U13" s="133">
        <v>1.8841709374989957E-3</v>
      </c>
      <c r="V13" s="133">
        <v>3.1437760330858579E-2</v>
      </c>
      <c r="W13" s="133">
        <v>2.6932123879172215E-5</v>
      </c>
      <c r="X13" s="133">
        <v>2.1264477798460225E-3</v>
      </c>
      <c r="Y13" s="133">
        <v>2.8931919788058731E-4</v>
      </c>
      <c r="Z13" s="133">
        <v>1.3741688410936145E-4</v>
      </c>
      <c r="AA13" s="133">
        <v>5.4179216056587703E-6</v>
      </c>
      <c r="AB13" s="133">
        <v>4.2330748465949493E-5</v>
      </c>
      <c r="AC13" s="133">
        <v>3.6793445398525209E-5</v>
      </c>
      <c r="AD13" s="133">
        <v>2.4375189278917462E-6</v>
      </c>
      <c r="AE13" s="133">
        <v>1.1517452965454913E-4</v>
      </c>
      <c r="AF13" s="133">
        <v>9.4740178673421277E-4</v>
      </c>
      <c r="AG13" s="133">
        <v>3.8455296501493019E-4</v>
      </c>
      <c r="AH13" s="133">
        <v>2.1755940481415578E-4</v>
      </c>
      <c r="AI13" s="133">
        <v>7.1216219743965167E-4</v>
      </c>
      <c r="AJ13" s="133">
        <v>8.6354754361322203E-4</v>
      </c>
      <c r="AK13" s="133">
        <v>3.0596474671652045E-3</v>
      </c>
      <c r="AL13" s="134">
        <v>4.3156653970011123E-3</v>
      </c>
    </row>
    <row r="14" spans="1:38">
      <c r="A14" s="66">
        <v>26</v>
      </c>
      <c r="B14" s="26" t="s">
        <v>10</v>
      </c>
      <c r="C14" s="129">
        <v>1.0956152254939821E-5</v>
      </c>
      <c r="D14" s="130">
        <v>0</v>
      </c>
      <c r="E14" s="130">
        <v>1.3213853180989551E-4</v>
      </c>
      <c r="F14" s="130">
        <v>3.1187607679519963E-5</v>
      </c>
      <c r="G14" s="130">
        <v>0</v>
      </c>
      <c r="H14" s="130">
        <v>5.4605366484400508E-5</v>
      </c>
      <c r="I14" s="130">
        <v>8.9176077065388415E-4</v>
      </c>
      <c r="J14" s="130">
        <v>3.8970210989630578E-7</v>
      </c>
      <c r="K14" s="130">
        <v>-3.5459691324685058E-7</v>
      </c>
      <c r="L14" s="130">
        <v>1.8898238275558302E-3</v>
      </c>
      <c r="M14" s="130">
        <v>0.14980981583926675</v>
      </c>
      <c r="N14" s="130">
        <v>7.4212421264682589E-5</v>
      </c>
      <c r="O14" s="130">
        <v>7.2242294073056976E-2</v>
      </c>
      <c r="P14" s="130">
        <v>9.5061462236013475E-3</v>
      </c>
      <c r="Q14" s="130">
        <v>1.2829422841726721E-4</v>
      </c>
      <c r="R14" s="130">
        <v>1.0557135749412923E-2</v>
      </c>
      <c r="S14" s="130">
        <v>6.737344538852154E-3</v>
      </c>
      <c r="T14" s="130">
        <v>1.9321021098042249E-2</v>
      </c>
      <c r="U14" s="130">
        <v>7.7834946743000173E-4</v>
      </c>
      <c r="V14" s="130">
        <v>6.5759790069915662E-3</v>
      </c>
      <c r="W14" s="130">
        <v>0</v>
      </c>
      <c r="X14" s="130">
        <v>9.9371935294107904E-5</v>
      </c>
      <c r="Y14" s="130">
        <v>0</v>
      </c>
      <c r="Z14" s="130">
        <v>0</v>
      </c>
      <c r="AA14" s="130">
        <v>0</v>
      </c>
      <c r="AB14" s="130">
        <v>0</v>
      </c>
      <c r="AC14" s="130">
        <v>1.1911875058207472E-5</v>
      </c>
      <c r="AD14" s="130">
        <v>0</v>
      </c>
      <c r="AE14" s="130">
        <v>5.9528107206046569E-6</v>
      </c>
      <c r="AF14" s="130">
        <v>0</v>
      </c>
      <c r="AG14" s="130">
        <v>7.9599755267325916E-7</v>
      </c>
      <c r="AH14" s="130">
        <v>0</v>
      </c>
      <c r="AI14" s="130">
        <v>3.535782065046705E-5</v>
      </c>
      <c r="AJ14" s="130">
        <v>3.519106356414538E-6</v>
      </c>
      <c r="AK14" s="130">
        <v>0</v>
      </c>
      <c r="AL14" s="131">
        <v>2.88324259027027E-3</v>
      </c>
    </row>
    <row r="15" spans="1:38">
      <c r="A15" s="66">
        <v>27</v>
      </c>
      <c r="B15" s="26" t="s">
        <v>11</v>
      </c>
      <c r="C15" s="129">
        <v>0</v>
      </c>
      <c r="D15" s="130">
        <v>0</v>
      </c>
      <c r="E15" s="130">
        <v>0</v>
      </c>
      <c r="F15" s="130">
        <v>2.5655167251214779E-4</v>
      </c>
      <c r="G15" s="130">
        <v>7.5813876653170237E-4</v>
      </c>
      <c r="H15" s="130">
        <v>0</v>
      </c>
      <c r="I15" s="130">
        <v>9.0211205132533379E-4</v>
      </c>
      <c r="J15" s="130">
        <v>1.2129641883489141E-3</v>
      </c>
      <c r="K15" s="130">
        <v>6.5631186661022111E-6</v>
      </c>
      <c r="L15" s="130">
        <v>8.4206616789291467E-3</v>
      </c>
      <c r="M15" s="130">
        <v>1.0773305367277543E-3</v>
      </c>
      <c r="N15" s="130">
        <v>4.6672883272664299E-2</v>
      </c>
      <c r="O15" s="130">
        <v>3.994039574468982E-2</v>
      </c>
      <c r="P15" s="130">
        <v>3.5939140029827468E-2</v>
      </c>
      <c r="Q15" s="130">
        <v>3.5868294002102161E-2</v>
      </c>
      <c r="R15" s="130">
        <v>4.1948708826609324E-2</v>
      </c>
      <c r="S15" s="130">
        <v>4.8769028876812295E-2</v>
      </c>
      <c r="T15" s="130">
        <v>1.1871460070303694E-2</v>
      </c>
      <c r="U15" s="130">
        <v>2.6180393526962233E-3</v>
      </c>
      <c r="V15" s="130">
        <v>7.8285771639978099E-3</v>
      </c>
      <c r="W15" s="130">
        <v>2.3473771816661442E-4</v>
      </c>
      <c r="X15" s="130">
        <v>2.593803884384745E-4</v>
      </c>
      <c r="Y15" s="130">
        <v>0</v>
      </c>
      <c r="Z15" s="130">
        <v>9.9101459139739729E-6</v>
      </c>
      <c r="AA15" s="130">
        <v>0</v>
      </c>
      <c r="AB15" s="130">
        <v>0</v>
      </c>
      <c r="AC15" s="130">
        <v>3.3405001832437437E-5</v>
      </c>
      <c r="AD15" s="130">
        <v>7.081724333962026E-5</v>
      </c>
      <c r="AE15" s="130">
        <v>1.6730829450680579E-4</v>
      </c>
      <c r="AF15" s="130">
        <v>2.3496837182588702E-5</v>
      </c>
      <c r="AG15" s="130">
        <v>1.2080944545158742E-3</v>
      </c>
      <c r="AH15" s="130">
        <v>1.8059296906081901E-4</v>
      </c>
      <c r="AI15" s="130">
        <v>3.9992722947937458E-4</v>
      </c>
      <c r="AJ15" s="130">
        <v>1.7007209099641779E-4</v>
      </c>
      <c r="AK15" s="130">
        <v>7.4076621086691704E-4</v>
      </c>
      <c r="AL15" s="131">
        <v>6.8250372506262801E-3</v>
      </c>
    </row>
    <row r="16" spans="1:38">
      <c r="A16" s="66">
        <v>28</v>
      </c>
      <c r="B16" s="26" t="s">
        <v>12</v>
      </c>
      <c r="C16" s="129">
        <v>1.0095408286521852E-3</v>
      </c>
      <c r="D16" s="130">
        <v>4.9602303973535265E-4</v>
      </c>
      <c r="E16" s="130">
        <v>1.9583868269029987E-3</v>
      </c>
      <c r="F16" s="130">
        <v>1.1979698765037905E-2</v>
      </c>
      <c r="G16" s="130">
        <v>1.3611131609803295E-2</v>
      </c>
      <c r="H16" s="130">
        <v>1.2730409017211329E-3</v>
      </c>
      <c r="I16" s="130">
        <v>5.9881096479835793E-3</v>
      </c>
      <c r="J16" s="130">
        <v>2.0247264049240233E-3</v>
      </c>
      <c r="K16" s="130">
        <v>5.5978632331967208E-4</v>
      </c>
      <c r="L16" s="130">
        <v>7.9227757078147495E-3</v>
      </c>
      <c r="M16" s="130">
        <v>3.5827093668020017E-5</v>
      </c>
      <c r="N16" s="130">
        <v>3.1307467197667005E-4</v>
      </c>
      <c r="O16" s="130">
        <v>4.1593268796518638E-2</v>
      </c>
      <c r="P16" s="130">
        <v>1.5847366901744757E-2</v>
      </c>
      <c r="Q16" s="130">
        <v>1.1035479561545198E-2</v>
      </c>
      <c r="R16" s="130">
        <v>2.179587336596113E-2</v>
      </c>
      <c r="S16" s="130">
        <v>2.4137365160923449E-2</v>
      </c>
      <c r="T16" s="130">
        <v>8.9443086684361309E-3</v>
      </c>
      <c r="U16" s="130">
        <v>9.1599293403415959E-3</v>
      </c>
      <c r="V16" s="130">
        <v>7.6067680872696941E-2</v>
      </c>
      <c r="W16" s="130">
        <v>3.2946642731071523E-4</v>
      </c>
      <c r="X16" s="130">
        <v>7.8920727610461042E-4</v>
      </c>
      <c r="Y16" s="130">
        <v>1.4637318364672436E-4</v>
      </c>
      <c r="Z16" s="130">
        <v>2.3707116962113587E-3</v>
      </c>
      <c r="AA16" s="130">
        <v>9.3469810518112732E-5</v>
      </c>
      <c r="AB16" s="130">
        <v>3.1487773411624032E-4</v>
      </c>
      <c r="AC16" s="130">
        <v>1.4823073340794685E-3</v>
      </c>
      <c r="AD16" s="130">
        <v>3.9758253317496225E-4</v>
      </c>
      <c r="AE16" s="130">
        <v>4.269158982129883E-3</v>
      </c>
      <c r="AF16" s="130">
        <v>1.159701666995671E-4</v>
      </c>
      <c r="AG16" s="130">
        <v>2.8896631624726848E-4</v>
      </c>
      <c r="AH16" s="130">
        <v>2.047269765839221E-3</v>
      </c>
      <c r="AI16" s="130">
        <v>9.9203121040570587E-4</v>
      </c>
      <c r="AJ16" s="130">
        <v>1.140782841682514E-3</v>
      </c>
      <c r="AK16" s="130">
        <v>3.1990872965399753E-4</v>
      </c>
      <c r="AL16" s="131">
        <v>3.6676710151322565E-3</v>
      </c>
    </row>
    <row r="17" spans="1:38">
      <c r="A17" s="66">
        <v>29</v>
      </c>
      <c r="B17" s="26" t="s">
        <v>13</v>
      </c>
      <c r="C17" s="129">
        <v>1.8089669342599476E-4</v>
      </c>
      <c r="D17" s="130">
        <v>8.1365263150081103E-5</v>
      </c>
      <c r="E17" s="130">
        <v>2.0453767882844958E-5</v>
      </c>
      <c r="F17" s="130">
        <v>1.5769964999852169E-3</v>
      </c>
      <c r="G17" s="130">
        <v>0</v>
      </c>
      <c r="H17" s="130">
        <v>0</v>
      </c>
      <c r="I17" s="130">
        <v>1.0171070022303654E-3</v>
      </c>
      <c r="J17" s="130">
        <v>3.6193272575821313E-6</v>
      </c>
      <c r="K17" s="130">
        <v>6.58658108836161E-6</v>
      </c>
      <c r="L17" s="130">
        <v>2.7798567801665675E-3</v>
      </c>
      <c r="M17" s="130">
        <v>6.3159854565649743E-6</v>
      </c>
      <c r="N17" s="130">
        <v>0</v>
      </c>
      <c r="O17" s="130">
        <v>1.4707136292850559E-3</v>
      </c>
      <c r="P17" s="130">
        <v>9.0587961868477077E-2</v>
      </c>
      <c r="Q17" s="130">
        <v>4.4943389220297612E-3</v>
      </c>
      <c r="R17" s="130">
        <v>8.4761163112446452E-3</v>
      </c>
      <c r="S17" s="130">
        <v>9.4558846645971979E-3</v>
      </c>
      <c r="T17" s="130">
        <v>6.5788572079920719E-3</v>
      </c>
      <c r="U17" s="130">
        <v>1.4331264836682336E-3</v>
      </c>
      <c r="V17" s="130">
        <v>5.1121136483548877E-3</v>
      </c>
      <c r="W17" s="130">
        <v>2.6175208834227537E-6</v>
      </c>
      <c r="X17" s="130">
        <v>4.1175936508909472E-3</v>
      </c>
      <c r="Y17" s="130">
        <v>1.3605871641368896E-5</v>
      </c>
      <c r="Z17" s="130">
        <v>7.0613572474139135E-4</v>
      </c>
      <c r="AA17" s="130">
        <v>1.1847720133459028E-5</v>
      </c>
      <c r="AB17" s="130">
        <v>0</v>
      </c>
      <c r="AC17" s="130">
        <v>1.0560192619360312E-4</v>
      </c>
      <c r="AD17" s="130">
        <v>6.3963366426360267E-5</v>
      </c>
      <c r="AE17" s="130">
        <v>8.5366072516925764E-3</v>
      </c>
      <c r="AF17" s="130">
        <v>0</v>
      </c>
      <c r="AG17" s="130">
        <v>7.5627973373007173E-3</v>
      </c>
      <c r="AH17" s="130">
        <v>0</v>
      </c>
      <c r="AI17" s="130">
        <v>1.6667921886424103E-2</v>
      </c>
      <c r="AJ17" s="130">
        <v>3.5806501864918449E-3</v>
      </c>
      <c r="AK17" s="130">
        <v>2.0741260867726898E-2</v>
      </c>
      <c r="AL17" s="131">
        <v>0</v>
      </c>
    </row>
    <row r="18" spans="1:38">
      <c r="A18" s="67">
        <v>32</v>
      </c>
      <c r="B18" s="27" t="s">
        <v>16</v>
      </c>
      <c r="C18" s="132">
        <v>0</v>
      </c>
      <c r="D18" s="133">
        <v>0</v>
      </c>
      <c r="E18" s="133">
        <v>0</v>
      </c>
      <c r="F18" s="133">
        <v>7.7564468309502076E-5</v>
      </c>
      <c r="G18" s="133">
        <v>0</v>
      </c>
      <c r="H18" s="133">
        <v>0</v>
      </c>
      <c r="I18" s="133">
        <v>0</v>
      </c>
      <c r="J18" s="133">
        <v>0</v>
      </c>
      <c r="K18" s="133">
        <v>0</v>
      </c>
      <c r="L18" s="133">
        <v>0</v>
      </c>
      <c r="M18" s="133">
        <v>6.919052260502947E-7</v>
      </c>
      <c r="N18" s="133">
        <v>5.7677626484154989E-5</v>
      </c>
      <c r="O18" s="133">
        <v>1.1714908132170849E-3</v>
      </c>
      <c r="P18" s="133">
        <v>0.12253250263308993</v>
      </c>
      <c r="Q18" s="133">
        <v>0.22342674837177801</v>
      </c>
      <c r="R18" s="133">
        <v>0.13688094540088017</v>
      </c>
      <c r="S18" s="133">
        <v>0.23966459829257725</v>
      </c>
      <c r="T18" s="133">
        <v>2.8886651843552128E-3</v>
      </c>
      <c r="U18" s="133">
        <v>1.4391347181770086E-4</v>
      </c>
      <c r="V18" s="133">
        <v>2.3990692926909753E-4</v>
      </c>
      <c r="W18" s="133">
        <v>3.154193482695351E-6</v>
      </c>
      <c r="X18" s="133">
        <v>0</v>
      </c>
      <c r="Y18" s="133">
        <v>0</v>
      </c>
      <c r="Z18" s="133">
        <v>2.7393653146110659E-5</v>
      </c>
      <c r="AA18" s="133">
        <v>2.855373713839391E-5</v>
      </c>
      <c r="AB18" s="133">
        <v>0</v>
      </c>
      <c r="AC18" s="133">
        <v>2.0198981208265291E-6</v>
      </c>
      <c r="AD18" s="133">
        <v>5.4810902376388861E-4</v>
      </c>
      <c r="AE18" s="133">
        <v>2.0874781758254265E-3</v>
      </c>
      <c r="AF18" s="133">
        <v>5.2771893914152631E-4</v>
      </c>
      <c r="AG18" s="133">
        <v>4.4542543006896717E-6</v>
      </c>
      <c r="AH18" s="133">
        <v>0</v>
      </c>
      <c r="AI18" s="133">
        <v>9.9287632846098445E-3</v>
      </c>
      <c r="AJ18" s="133">
        <v>2.9173725695235728E-6</v>
      </c>
      <c r="AK18" s="133">
        <v>2.8398041364219553E-2</v>
      </c>
      <c r="AL18" s="134">
        <v>0</v>
      </c>
    </row>
    <row r="19" spans="1:38">
      <c r="A19" s="66">
        <v>33</v>
      </c>
      <c r="B19" s="26" t="s">
        <v>14</v>
      </c>
      <c r="C19" s="129">
        <v>3.2127392544202444E-5</v>
      </c>
      <c r="D19" s="130">
        <v>0</v>
      </c>
      <c r="E19" s="130">
        <v>7.2070882844367783E-4</v>
      </c>
      <c r="F19" s="130">
        <v>5.1213860032872779E-4</v>
      </c>
      <c r="G19" s="130">
        <v>0</v>
      </c>
      <c r="H19" s="130">
        <v>0</v>
      </c>
      <c r="I19" s="130">
        <v>7.6225683518056292E-5</v>
      </c>
      <c r="J19" s="130">
        <v>0</v>
      </c>
      <c r="K19" s="130">
        <v>0</v>
      </c>
      <c r="L19" s="130">
        <v>6.8055295733266094E-5</v>
      </c>
      <c r="M19" s="130">
        <v>0</v>
      </c>
      <c r="N19" s="130">
        <v>1.0880880139974242E-5</v>
      </c>
      <c r="O19" s="130">
        <v>3.966696438459916E-4</v>
      </c>
      <c r="P19" s="130">
        <v>1.3272707808613563E-2</v>
      </c>
      <c r="Q19" s="130">
        <v>1.5237150263680476E-2</v>
      </c>
      <c r="R19" s="130">
        <v>9.997491507432614E-2</v>
      </c>
      <c r="S19" s="130">
        <v>2.4322778201928453E-2</v>
      </c>
      <c r="T19" s="130">
        <v>2.7095430777657328E-2</v>
      </c>
      <c r="U19" s="130">
        <v>7.9850783052009061E-5</v>
      </c>
      <c r="V19" s="130">
        <v>6.7887637752659154E-3</v>
      </c>
      <c r="W19" s="130">
        <v>2.9751918824992242E-6</v>
      </c>
      <c r="X19" s="130">
        <v>8.0693827790986184E-5</v>
      </c>
      <c r="Y19" s="130">
        <v>0</v>
      </c>
      <c r="Z19" s="130">
        <v>2.0994231052105032E-4</v>
      </c>
      <c r="AA19" s="130">
        <v>4.4888837360610844E-6</v>
      </c>
      <c r="AB19" s="130">
        <v>1.0020595780051181E-5</v>
      </c>
      <c r="AC19" s="130">
        <v>1.7147413666839624E-4</v>
      </c>
      <c r="AD19" s="130">
        <v>1.2925091050798422E-4</v>
      </c>
      <c r="AE19" s="130">
        <v>1.6454990839192788E-3</v>
      </c>
      <c r="AF19" s="130">
        <v>5.6286379374618286E-4</v>
      </c>
      <c r="AG19" s="130">
        <v>1.2464372236016102E-4</v>
      </c>
      <c r="AH19" s="130">
        <v>0</v>
      </c>
      <c r="AI19" s="130">
        <v>5.8627396530188947E-3</v>
      </c>
      <c r="AJ19" s="130">
        <v>2.2840028314033333E-4</v>
      </c>
      <c r="AK19" s="130">
        <v>0</v>
      </c>
      <c r="AL19" s="131">
        <v>1.303434127186553E-3</v>
      </c>
    </row>
    <row r="20" spans="1:38">
      <c r="A20" s="66">
        <v>34</v>
      </c>
      <c r="B20" s="26" t="s">
        <v>15</v>
      </c>
      <c r="C20" s="129">
        <v>0</v>
      </c>
      <c r="D20" s="130">
        <v>6.0451100602796365E-5</v>
      </c>
      <c r="E20" s="130">
        <v>2.2794483765967022E-5</v>
      </c>
      <c r="F20" s="130">
        <v>0</v>
      </c>
      <c r="G20" s="130">
        <v>2.8906366917485677E-5</v>
      </c>
      <c r="H20" s="130">
        <v>0</v>
      </c>
      <c r="I20" s="130">
        <v>0</v>
      </c>
      <c r="J20" s="130">
        <v>8.0670414262276885E-6</v>
      </c>
      <c r="K20" s="130">
        <v>3.6701725704486961E-6</v>
      </c>
      <c r="L20" s="130">
        <v>9.5322516328478131E-6</v>
      </c>
      <c r="M20" s="130">
        <v>0</v>
      </c>
      <c r="N20" s="130">
        <v>2.1336620597851366E-6</v>
      </c>
      <c r="O20" s="130">
        <v>5.5560038634933872E-5</v>
      </c>
      <c r="P20" s="130">
        <v>3.4810874451069568E-4</v>
      </c>
      <c r="Q20" s="130">
        <v>1.6640093497987868E-4</v>
      </c>
      <c r="R20" s="130">
        <v>6.2834484776844469E-5</v>
      </c>
      <c r="S20" s="130">
        <v>3.6763398007037512E-2</v>
      </c>
      <c r="T20" s="130">
        <v>1.0669969004438127E-2</v>
      </c>
      <c r="U20" s="130">
        <v>1.5658162212106586E-5</v>
      </c>
      <c r="V20" s="130">
        <v>1.617276477369933E-3</v>
      </c>
      <c r="W20" s="130">
        <v>2.3336546156584498E-5</v>
      </c>
      <c r="X20" s="130">
        <v>0</v>
      </c>
      <c r="Y20" s="130">
        <v>3.0325837471846434E-5</v>
      </c>
      <c r="Z20" s="130">
        <v>4.0534815289479311E-4</v>
      </c>
      <c r="AA20" s="130">
        <v>1.8484991719364539E-4</v>
      </c>
      <c r="AB20" s="130">
        <v>6.4843894702513698E-5</v>
      </c>
      <c r="AC20" s="130">
        <v>1.1955498858741221E-4</v>
      </c>
      <c r="AD20" s="130">
        <v>1.7424804820214955E-4</v>
      </c>
      <c r="AE20" s="130">
        <v>1.8712150261092591E-3</v>
      </c>
      <c r="AF20" s="130">
        <v>7.5084032199720661E-5</v>
      </c>
      <c r="AG20" s="130">
        <v>3.9820803081848507E-5</v>
      </c>
      <c r="AH20" s="130">
        <v>1.0098969639025962E-4</v>
      </c>
      <c r="AI20" s="130">
        <v>1.0017771448475178E-3</v>
      </c>
      <c r="AJ20" s="130">
        <v>2.9543658703078666E-4</v>
      </c>
      <c r="AK20" s="130">
        <v>0</v>
      </c>
      <c r="AL20" s="131">
        <v>0</v>
      </c>
    </row>
    <row r="21" spans="1:38">
      <c r="A21" s="66">
        <v>35</v>
      </c>
      <c r="B21" s="26" t="s">
        <v>17</v>
      </c>
      <c r="C21" s="129">
        <v>0</v>
      </c>
      <c r="D21" s="130">
        <v>0</v>
      </c>
      <c r="E21" s="130">
        <v>2.1128213770853759E-2</v>
      </c>
      <c r="F21" s="130">
        <v>0</v>
      </c>
      <c r="G21" s="130">
        <v>0</v>
      </c>
      <c r="H21" s="130">
        <v>0</v>
      </c>
      <c r="I21" s="130">
        <v>0</v>
      </c>
      <c r="J21" s="130">
        <v>0</v>
      </c>
      <c r="K21" s="130">
        <v>0</v>
      </c>
      <c r="L21" s="130">
        <v>0</v>
      </c>
      <c r="M21" s="130">
        <v>0</v>
      </c>
      <c r="N21" s="130">
        <v>0</v>
      </c>
      <c r="O21" s="130">
        <v>0</v>
      </c>
      <c r="P21" s="130">
        <v>1.9930823742396767E-6</v>
      </c>
      <c r="Q21" s="130">
        <v>0</v>
      </c>
      <c r="R21" s="130">
        <v>0</v>
      </c>
      <c r="S21" s="130">
        <v>0</v>
      </c>
      <c r="T21" s="130">
        <v>0.26282873181307204</v>
      </c>
      <c r="U21" s="130">
        <v>0</v>
      </c>
      <c r="V21" s="130">
        <v>0</v>
      </c>
      <c r="W21" s="130">
        <v>0</v>
      </c>
      <c r="X21" s="130">
        <v>0</v>
      </c>
      <c r="Y21" s="130">
        <v>0</v>
      </c>
      <c r="Z21" s="130">
        <v>0</v>
      </c>
      <c r="AA21" s="130">
        <v>0</v>
      </c>
      <c r="AB21" s="130">
        <v>0</v>
      </c>
      <c r="AC21" s="130">
        <v>6.2942575730217803E-3</v>
      </c>
      <c r="AD21" s="130">
        <v>0</v>
      </c>
      <c r="AE21" s="130">
        <v>5.7583191164816061E-3</v>
      </c>
      <c r="AF21" s="130">
        <v>3.6798631455390007E-5</v>
      </c>
      <c r="AG21" s="130">
        <v>0</v>
      </c>
      <c r="AH21" s="130">
        <v>0</v>
      </c>
      <c r="AI21" s="130">
        <v>1.7962989958671668E-2</v>
      </c>
      <c r="AJ21" s="130">
        <v>5.7851189891044003E-6</v>
      </c>
      <c r="AK21" s="130">
        <v>0</v>
      </c>
      <c r="AL21" s="131">
        <v>0</v>
      </c>
    </row>
    <row r="22" spans="1:38">
      <c r="A22" s="66">
        <v>39</v>
      </c>
      <c r="B22" s="26" t="s">
        <v>18</v>
      </c>
      <c r="C22" s="129">
        <v>7.7292714778312479E-3</v>
      </c>
      <c r="D22" s="130">
        <v>1.7403134831230693E-2</v>
      </c>
      <c r="E22" s="130">
        <v>1.7663811414260964E-2</v>
      </c>
      <c r="F22" s="130">
        <v>7.2977767356018535E-3</v>
      </c>
      <c r="G22" s="130">
        <v>1.6721445913684716E-2</v>
      </c>
      <c r="H22" s="130">
        <v>1.6760194699911538E-2</v>
      </c>
      <c r="I22" s="130">
        <v>1.2585896873230331E-2</v>
      </c>
      <c r="J22" s="130">
        <v>4.251335983453391E-3</v>
      </c>
      <c r="K22" s="130">
        <v>4.4276484917428359E-3</v>
      </c>
      <c r="L22" s="130">
        <v>1.4154392870506722E-2</v>
      </c>
      <c r="M22" s="130">
        <v>8.3188220376470071E-3</v>
      </c>
      <c r="N22" s="130">
        <v>7.191867234604416E-3</v>
      </c>
      <c r="O22" s="130">
        <v>3.7762767858539772E-3</v>
      </c>
      <c r="P22" s="130">
        <v>4.1689289503104757E-2</v>
      </c>
      <c r="Q22" s="130">
        <v>3.0944339930613365E-2</v>
      </c>
      <c r="R22" s="130">
        <v>3.2896198181729418E-2</v>
      </c>
      <c r="S22" s="130">
        <v>4.1641133153120034E-2</v>
      </c>
      <c r="T22" s="130">
        <v>2.8695049674554982E-2</v>
      </c>
      <c r="U22" s="130">
        <v>0.13429836781287038</v>
      </c>
      <c r="V22" s="130">
        <v>1.2708919946886971E-2</v>
      </c>
      <c r="W22" s="130">
        <v>6.1449778983250171E-3</v>
      </c>
      <c r="X22" s="130">
        <v>2.6190616184834273E-2</v>
      </c>
      <c r="Y22" s="130">
        <v>1.0962280384716812E-2</v>
      </c>
      <c r="Z22" s="130">
        <v>1.1404886835173669E-2</v>
      </c>
      <c r="AA22" s="130">
        <v>1.6637394874800076E-2</v>
      </c>
      <c r="AB22" s="130">
        <v>5.3761807022288948E-4</v>
      </c>
      <c r="AC22" s="130">
        <v>3.9836737436876463E-3</v>
      </c>
      <c r="AD22" s="130">
        <v>1.4846865186447974E-2</v>
      </c>
      <c r="AE22" s="130">
        <v>9.5391291410113488E-3</v>
      </c>
      <c r="AF22" s="130">
        <v>1.3109237650561222E-2</v>
      </c>
      <c r="AG22" s="130">
        <v>5.2882066512325429E-3</v>
      </c>
      <c r="AH22" s="130">
        <v>3.9449880769713973E-2</v>
      </c>
      <c r="AI22" s="130">
        <v>1.6300732761065737E-2</v>
      </c>
      <c r="AJ22" s="130">
        <v>1.7320628662162409E-2</v>
      </c>
      <c r="AK22" s="130">
        <v>0.1545846211456236</v>
      </c>
      <c r="AL22" s="131">
        <v>7.7156106781401911E-3</v>
      </c>
    </row>
    <row r="23" spans="1:38">
      <c r="A23" s="67">
        <v>41</v>
      </c>
      <c r="B23" s="27" t="s">
        <v>19</v>
      </c>
      <c r="C23" s="132">
        <v>0</v>
      </c>
      <c r="D23" s="133">
        <v>0</v>
      </c>
      <c r="E23" s="133">
        <v>0</v>
      </c>
      <c r="F23" s="133">
        <v>0</v>
      </c>
      <c r="G23" s="133">
        <v>0</v>
      </c>
      <c r="H23" s="133">
        <v>0</v>
      </c>
      <c r="I23" s="133">
        <v>0</v>
      </c>
      <c r="J23" s="133">
        <v>0</v>
      </c>
      <c r="K23" s="133">
        <v>0</v>
      </c>
      <c r="L23" s="133">
        <v>0</v>
      </c>
      <c r="M23" s="133">
        <v>0</v>
      </c>
      <c r="N23" s="133">
        <v>0</v>
      </c>
      <c r="O23" s="133">
        <v>0</v>
      </c>
      <c r="P23" s="133">
        <v>0</v>
      </c>
      <c r="Q23" s="133">
        <v>0</v>
      </c>
      <c r="R23" s="133">
        <v>0</v>
      </c>
      <c r="S23" s="133">
        <v>0</v>
      </c>
      <c r="T23" s="133">
        <v>0</v>
      </c>
      <c r="U23" s="133">
        <v>0</v>
      </c>
      <c r="V23" s="133">
        <v>0</v>
      </c>
      <c r="W23" s="133">
        <v>0</v>
      </c>
      <c r="X23" s="133">
        <v>0</v>
      </c>
      <c r="Y23" s="133">
        <v>0</v>
      </c>
      <c r="Z23" s="133">
        <v>0</v>
      </c>
      <c r="AA23" s="133">
        <v>0</v>
      </c>
      <c r="AB23" s="133">
        <v>0</v>
      </c>
      <c r="AC23" s="133">
        <v>0</v>
      </c>
      <c r="AD23" s="133">
        <v>0</v>
      </c>
      <c r="AE23" s="133">
        <v>0</v>
      </c>
      <c r="AF23" s="133">
        <v>0</v>
      </c>
      <c r="AG23" s="133">
        <v>0</v>
      </c>
      <c r="AH23" s="133">
        <v>0</v>
      </c>
      <c r="AI23" s="133">
        <v>0</v>
      </c>
      <c r="AJ23" s="133">
        <v>0</v>
      </c>
      <c r="AK23" s="133">
        <v>0</v>
      </c>
      <c r="AL23" s="134">
        <v>0</v>
      </c>
    </row>
    <row r="24" spans="1:38">
      <c r="A24" s="66">
        <v>46</v>
      </c>
      <c r="B24" s="26" t="s">
        <v>20</v>
      </c>
      <c r="C24" s="129">
        <v>1.2682728077335963E-3</v>
      </c>
      <c r="D24" s="130">
        <v>1.0280338591606426E-3</v>
      </c>
      <c r="E24" s="130">
        <v>9.8482507335687823E-4</v>
      </c>
      <c r="F24" s="130">
        <v>4.4274368869319878E-3</v>
      </c>
      <c r="G24" s="130">
        <v>9.0808911402209217E-4</v>
      </c>
      <c r="H24" s="130">
        <v>1.7379823934307599E-3</v>
      </c>
      <c r="I24" s="130">
        <v>3.9028833143059088E-3</v>
      </c>
      <c r="J24" s="130">
        <v>2.627767618560168E-3</v>
      </c>
      <c r="K24" s="130">
        <v>7.2745324695932807E-4</v>
      </c>
      <c r="L24" s="130">
        <v>7.5394870502265799E-3</v>
      </c>
      <c r="M24" s="130">
        <v>1.5536447957808649E-3</v>
      </c>
      <c r="N24" s="130">
        <v>3.4850549113343244E-3</v>
      </c>
      <c r="O24" s="130">
        <v>1.8386392120139489E-3</v>
      </c>
      <c r="P24" s="130">
        <v>1.1672000253793683E-3</v>
      </c>
      <c r="Q24" s="130">
        <v>4.1859499242082243E-3</v>
      </c>
      <c r="R24" s="130">
        <v>9.4891942449734678E-4</v>
      </c>
      <c r="S24" s="130">
        <v>6.7294593504727191E-4</v>
      </c>
      <c r="T24" s="130">
        <v>1.0596921315388897E-3</v>
      </c>
      <c r="U24" s="130">
        <v>2.2392475396050002E-3</v>
      </c>
      <c r="V24" s="130">
        <v>4.7942467546349817E-4</v>
      </c>
      <c r="W24" s="130">
        <v>1.3053167045004978E-2</v>
      </c>
      <c r="X24" s="130">
        <v>4.7550452109224022E-3</v>
      </c>
      <c r="Y24" s="130">
        <v>4.6195984865879548E-3</v>
      </c>
      <c r="Z24" s="130">
        <v>3.6140689235240422E-3</v>
      </c>
      <c r="AA24" s="130">
        <v>5.0918935575524087E-4</v>
      </c>
      <c r="AB24" s="130">
        <v>4.4770100491884517E-4</v>
      </c>
      <c r="AC24" s="130">
        <v>1.0119175295840123E-3</v>
      </c>
      <c r="AD24" s="130">
        <v>1.0687115670939833E-3</v>
      </c>
      <c r="AE24" s="130">
        <v>1.1959830088513813E-3</v>
      </c>
      <c r="AF24" s="130">
        <v>2.4167088730139212E-3</v>
      </c>
      <c r="AG24" s="130">
        <v>1.3053411563426634E-3</v>
      </c>
      <c r="AH24" s="130">
        <v>4.5311987860025547E-4</v>
      </c>
      <c r="AI24" s="130">
        <v>7.9515018411187993E-4</v>
      </c>
      <c r="AJ24" s="130">
        <v>4.0405529751782422E-3</v>
      </c>
      <c r="AK24" s="130">
        <v>0</v>
      </c>
      <c r="AL24" s="131">
        <v>1.1611608373211242E-3</v>
      </c>
    </row>
    <row r="25" spans="1:38">
      <c r="A25" s="66">
        <v>47</v>
      </c>
      <c r="B25" s="26" t="s">
        <v>55</v>
      </c>
      <c r="C25" s="129">
        <v>1.6949335747286709E-7</v>
      </c>
      <c r="D25" s="130">
        <v>5.7401353862400721E-8</v>
      </c>
      <c r="E25" s="130">
        <v>7.5755772103373992E-8</v>
      </c>
      <c r="F25" s="130">
        <v>3.3489585484199592E-7</v>
      </c>
      <c r="G25" s="130">
        <v>2.983704270797957E-7</v>
      </c>
      <c r="H25" s="130">
        <v>1.4162042344918053E-7</v>
      </c>
      <c r="I25" s="130">
        <v>4.238252460815425E-7</v>
      </c>
      <c r="J25" s="130">
        <v>2.8342224561252205E-7</v>
      </c>
      <c r="K25" s="130">
        <v>1.0958429922057615E-7</v>
      </c>
      <c r="L25" s="130">
        <v>1.825355849019487E-7</v>
      </c>
      <c r="M25" s="130">
        <v>1.0471094666729385E-7</v>
      </c>
      <c r="N25" s="130">
        <v>1.1210639613069029E-7</v>
      </c>
      <c r="O25" s="130">
        <v>8.3531988008109102E-8</v>
      </c>
      <c r="P25" s="130">
        <v>8.2379245690989257E-8</v>
      </c>
      <c r="Q25" s="130">
        <v>2.0382779014730683E-7</v>
      </c>
      <c r="R25" s="130">
        <v>9.2811439388575306E-8</v>
      </c>
      <c r="S25" s="130">
        <v>2.208911548782212E-8</v>
      </c>
      <c r="T25" s="130">
        <v>5.0038315306162546E-8</v>
      </c>
      <c r="U25" s="130">
        <v>1.6726737208019129E-7</v>
      </c>
      <c r="V25" s="130">
        <v>1.1143293830384754E-7</v>
      </c>
      <c r="W25" s="130">
        <v>8.3097081597947923E-8</v>
      </c>
      <c r="X25" s="130">
        <v>1.2859054786984982E-5</v>
      </c>
      <c r="Y25" s="130">
        <v>1.4637918188249066E-6</v>
      </c>
      <c r="Z25" s="130">
        <v>5.0568033851554122E-7</v>
      </c>
      <c r="AA25" s="130">
        <v>2.3681846408280566E-7</v>
      </c>
      <c r="AB25" s="130">
        <v>5.1621415985315714E-8</v>
      </c>
      <c r="AC25" s="130">
        <v>4.8454415046425351E-7</v>
      </c>
      <c r="AD25" s="130">
        <v>5.2770840363843958E-7</v>
      </c>
      <c r="AE25" s="130">
        <v>5.4604484084740116E-7</v>
      </c>
      <c r="AF25" s="130">
        <v>1.4324566077113305E-6</v>
      </c>
      <c r="AG25" s="130">
        <v>8.0426241696230948E-7</v>
      </c>
      <c r="AH25" s="130">
        <v>3.6493293203439951E-7</v>
      </c>
      <c r="AI25" s="130">
        <v>1.2694869339095148E-7</v>
      </c>
      <c r="AJ25" s="130">
        <v>1.346937248790484E-6</v>
      </c>
      <c r="AK25" s="130">
        <v>0</v>
      </c>
      <c r="AL25" s="131">
        <v>4.7009334263056976E-7</v>
      </c>
    </row>
    <row r="26" spans="1:38">
      <c r="A26" s="66">
        <v>48</v>
      </c>
      <c r="B26" s="26" t="s">
        <v>56</v>
      </c>
      <c r="C26" s="129">
        <v>6.8821290385368523E-9</v>
      </c>
      <c r="D26" s="130">
        <v>0</v>
      </c>
      <c r="E26" s="130">
        <v>0</v>
      </c>
      <c r="F26" s="130">
        <v>1.5672446710071627E-8</v>
      </c>
      <c r="G26" s="130">
        <v>7.6312553540262588E-9</v>
      </c>
      <c r="H26" s="130">
        <v>0</v>
      </c>
      <c r="I26" s="130">
        <v>2.891520977161116E-8</v>
      </c>
      <c r="J26" s="130">
        <v>3.0439905449215109E-8</v>
      </c>
      <c r="K26" s="130">
        <v>1.0691556627602216E-9</v>
      </c>
      <c r="L26" s="130">
        <v>4.7119405787076501E-8</v>
      </c>
      <c r="M26" s="130">
        <v>3.2154993705331967E-9</v>
      </c>
      <c r="N26" s="130">
        <v>1.2236878876302126E-9</v>
      </c>
      <c r="O26" s="130">
        <v>7.5867937052208755E-10</v>
      </c>
      <c r="P26" s="130">
        <v>1.7769977695824135E-9</v>
      </c>
      <c r="Q26" s="130">
        <v>1.5632913921248635E-8</v>
      </c>
      <c r="R26" s="130">
        <v>7.4361114075831529E-9</v>
      </c>
      <c r="S26" s="130">
        <v>4.0841398781935176E-10</v>
      </c>
      <c r="T26" s="130">
        <v>2.6906122012000674E-9</v>
      </c>
      <c r="U26" s="130">
        <v>2.1381418988330951E-9</v>
      </c>
      <c r="V26" s="130">
        <v>3.6606549413164689E-8</v>
      </c>
      <c r="W26" s="130">
        <v>2.1469953041707399E-7</v>
      </c>
      <c r="X26" s="130">
        <v>3.4571453920947161E-8</v>
      </c>
      <c r="Y26" s="130">
        <v>0</v>
      </c>
      <c r="Z26" s="130">
        <v>3.4248310042827173E-8</v>
      </c>
      <c r="AA26" s="130">
        <v>5.7093847591768249E-8</v>
      </c>
      <c r="AB26" s="130">
        <v>2.1465493381215842E-10</v>
      </c>
      <c r="AC26" s="130">
        <v>3.7089234599409778E-8</v>
      </c>
      <c r="AD26" s="130">
        <v>9.787900744140999E-8</v>
      </c>
      <c r="AE26" s="130">
        <v>5.5858461790853446E-7</v>
      </c>
      <c r="AF26" s="130">
        <v>9.7299259671484578E-8</v>
      </c>
      <c r="AG26" s="130">
        <v>6.6750996050019187E-8</v>
      </c>
      <c r="AH26" s="130">
        <v>9.1935140398317571E-10</v>
      </c>
      <c r="AI26" s="130">
        <v>6.3601610020605445E-9</v>
      </c>
      <c r="AJ26" s="130">
        <v>2.981273149145278E-7</v>
      </c>
      <c r="AK26" s="130">
        <v>0</v>
      </c>
      <c r="AL26" s="131">
        <v>9.2442308858575525E-8</v>
      </c>
    </row>
    <row r="27" spans="1:38">
      <c r="A27" s="66">
        <v>51</v>
      </c>
      <c r="B27" s="26" t="s">
        <v>21</v>
      </c>
      <c r="C27" s="129">
        <v>1.7444545317058729E-2</v>
      </c>
      <c r="D27" s="130">
        <v>7.9645239647902349E-3</v>
      </c>
      <c r="E27" s="130">
        <v>2.0971947336322513E-2</v>
      </c>
      <c r="F27" s="130">
        <v>7.3358163541833686E-3</v>
      </c>
      <c r="G27" s="130">
        <v>1.726588356147286E-2</v>
      </c>
      <c r="H27" s="130">
        <v>2.55917535295721E-2</v>
      </c>
      <c r="I27" s="130">
        <v>2.6266228519347765E-2</v>
      </c>
      <c r="J27" s="130">
        <v>7.4270814213135902E-3</v>
      </c>
      <c r="K27" s="130">
        <v>2.5672605925563755E-3</v>
      </c>
      <c r="L27" s="130">
        <v>1.1912257475896195E-2</v>
      </c>
      <c r="M27" s="130">
        <v>2.9325099257605475E-3</v>
      </c>
      <c r="N27" s="130">
        <v>4.9698487103890018E-3</v>
      </c>
      <c r="O27" s="130">
        <v>2.0871335844435082E-2</v>
      </c>
      <c r="P27" s="130">
        <v>1.9775948552088432E-2</v>
      </c>
      <c r="Q27" s="130">
        <v>1.6356745330829373E-2</v>
      </c>
      <c r="R27" s="130">
        <v>1.7699436638285829E-2</v>
      </c>
      <c r="S27" s="130">
        <v>1.7993459990101521E-2</v>
      </c>
      <c r="T27" s="130">
        <v>1.2323739481183394E-2</v>
      </c>
      <c r="U27" s="130">
        <v>2.293838227389312E-2</v>
      </c>
      <c r="V27" s="130">
        <v>2.1584576396939902E-2</v>
      </c>
      <c r="W27" s="130">
        <v>5.1270271211481377E-3</v>
      </c>
      <c r="X27" s="130">
        <v>6.0771993686638886E-3</v>
      </c>
      <c r="Y27" s="130">
        <v>4.553704330584123E-3</v>
      </c>
      <c r="Z27" s="130">
        <v>5.3009054375132633E-3</v>
      </c>
      <c r="AA27" s="130">
        <v>2.1649227983451536E-3</v>
      </c>
      <c r="AB27" s="130">
        <v>5.0437812292743688E-4</v>
      </c>
      <c r="AC27" s="130">
        <v>8.8194928933366806E-3</v>
      </c>
      <c r="AD27" s="130">
        <v>3.6097968485948781E-3</v>
      </c>
      <c r="AE27" s="130">
        <v>3.9905551928178335E-3</v>
      </c>
      <c r="AF27" s="130">
        <v>4.0644725818279924E-3</v>
      </c>
      <c r="AG27" s="130">
        <v>1.5641290842097096E-2</v>
      </c>
      <c r="AH27" s="130">
        <v>1.339734724438584E-2</v>
      </c>
      <c r="AI27" s="130">
        <v>6.7693028637546143E-3</v>
      </c>
      <c r="AJ27" s="130">
        <v>1.6321375195356182E-2</v>
      </c>
      <c r="AK27" s="130">
        <v>7.3711289473205072E-2</v>
      </c>
      <c r="AL27" s="131">
        <v>4.7331595292475518E-3</v>
      </c>
    </row>
    <row r="28" spans="1:38">
      <c r="A28" s="67">
        <v>53</v>
      </c>
      <c r="B28" s="27" t="s">
        <v>22</v>
      </c>
      <c r="C28" s="132">
        <v>1.6957313240428342E-3</v>
      </c>
      <c r="D28" s="133">
        <v>1.8012588622874689E-3</v>
      </c>
      <c r="E28" s="133">
        <v>2.9960542759466875E-3</v>
      </c>
      <c r="F28" s="133">
        <v>1.074655029207342E-2</v>
      </c>
      <c r="G28" s="133">
        <v>1.7747482113147758E-3</v>
      </c>
      <c r="H28" s="133">
        <v>3.29016348936926E-3</v>
      </c>
      <c r="I28" s="133">
        <v>2.3506390921712631E-3</v>
      </c>
      <c r="J28" s="133">
        <v>1.6073850846942204E-3</v>
      </c>
      <c r="K28" s="133">
        <v>8.5057758564935739E-4</v>
      </c>
      <c r="L28" s="133">
        <v>2.9444660484052002E-3</v>
      </c>
      <c r="M28" s="133">
        <v>8.2495494502017109E-4</v>
      </c>
      <c r="N28" s="133">
        <v>1.5590404267566088E-3</v>
      </c>
      <c r="O28" s="133">
        <v>2.9891335098614028E-3</v>
      </c>
      <c r="P28" s="133">
        <v>2.4073436558273548E-3</v>
      </c>
      <c r="Q28" s="133">
        <v>2.2080702374741505E-3</v>
      </c>
      <c r="R28" s="133">
        <v>1.3105935210950619E-3</v>
      </c>
      <c r="S28" s="133">
        <v>8.7139879046257735E-4</v>
      </c>
      <c r="T28" s="133">
        <v>1.335813058726593E-3</v>
      </c>
      <c r="U28" s="133">
        <v>1.3193438088120338E-3</v>
      </c>
      <c r="V28" s="133">
        <v>4.1238865421092986E-3</v>
      </c>
      <c r="W28" s="133">
        <v>6.3499712544460105E-3</v>
      </c>
      <c r="X28" s="133">
        <v>1.2835045686291503E-3</v>
      </c>
      <c r="Y28" s="133">
        <v>2.9417775701944433E-3</v>
      </c>
      <c r="Z28" s="133">
        <v>4.8380715620368608E-3</v>
      </c>
      <c r="AA28" s="133">
        <v>1.6917321335961771E-2</v>
      </c>
      <c r="AB28" s="133">
        <v>2.248906385087017E-2</v>
      </c>
      <c r="AC28" s="133">
        <v>5.817927182115777E-3</v>
      </c>
      <c r="AD28" s="133">
        <v>1.9968459320563589E-3</v>
      </c>
      <c r="AE28" s="133">
        <v>1.2450777154168738E-2</v>
      </c>
      <c r="AF28" s="133">
        <v>3.9525204033079921E-4</v>
      </c>
      <c r="AG28" s="133">
        <v>1.7325284468115161E-3</v>
      </c>
      <c r="AH28" s="133">
        <v>1.8060686581390456E-2</v>
      </c>
      <c r="AI28" s="133">
        <v>3.510026410321959E-3</v>
      </c>
      <c r="AJ28" s="133">
        <v>2.8530834798573784E-3</v>
      </c>
      <c r="AK28" s="133">
        <v>0</v>
      </c>
      <c r="AL28" s="134">
        <v>1.4751564946455062E-3</v>
      </c>
    </row>
    <row r="29" spans="1:38">
      <c r="A29" s="66">
        <v>55</v>
      </c>
      <c r="B29" s="26" t="s">
        <v>23</v>
      </c>
      <c r="C29" s="129">
        <v>1.5183810975074181E-5</v>
      </c>
      <c r="D29" s="130">
        <v>9.399748082012385E-6</v>
      </c>
      <c r="E29" s="130">
        <v>9.30402933400788E-6</v>
      </c>
      <c r="F29" s="130">
        <v>3.206793054092615E-5</v>
      </c>
      <c r="G29" s="130">
        <v>1.1861145071852626E-5</v>
      </c>
      <c r="H29" s="130">
        <v>1.5562399188020243E-5</v>
      </c>
      <c r="I29" s="130">
        <v>1.2831563415098177E-5</v>
      </c>
      <c r="J29" s="130">
        <v>1.1498408363581491E-5</v>
      </c>
      <c r="K29" s="130">
        <v>2.1163000990188639E-6</v>
      </c>
      <c r="L29" s="130">
        <v>2.1862484816114238E-5</v>
      </c>
      <c r="M29" s="130">
        <v>7.2260842653655584E-6</v>
      </c>
      <c r="N29" s="130">
        <v>2.4882780033123399E-6</v>
      </c>
      <c r="O29" s="130">
        <v>3.401692935221245E-5</v>
      </c>
      <c r="P29" s="130">
        <v>1.9160012979364595E-5</v>
      </c>
      <c r="Q29" s="130">
        <v>1.5395178549704485E-5</v>
      </c>
      <c r="R29" s="130">
        <v>1.6283914378063415E-5</v>
      </c>
      <c r="S29" s="130">
        <v>4.0790378234907676E-5</v>
      </c>
      <c r="T29" s="130">
        <v>1.193476107360276E-5</v>
      </c>
      <c r="U29" s="130">
        <v>2.9216893407087964E-5</v>
      </c>
      <c r="V29" s="130">
        <v>3.5390520380000292E-5</v>
      </c>
      <c r="W29" s="130">
        <v>6.9058302158881061E-5</v>
      </c>
      <c r="X29" s="130">
        <v>2.1016313934289741E-5</v>
      </c>
      <c r="Y29" s="130">
        <v>3.0945258983850989E-5</v>
      </c>
      <c r="Z29" s="130">
        <v>3.1022070490881149E-4</v>
      </c>
      <c r="AA29" s="130">
        <v>2.4422948728787807E-4</v>
      </c>
      <c r="AB29" s="130">
        <v>2.6776705020936832E-4</v>
      </c>
      <c r="AC29" s="130">
        <v>2.9104989843817855E-4</v>
      </c>
      <c r="AD29" s="130">
        <v>1.4078324339209517E-4</v>
      </c>
      <c r="AE29" s="130">
        <v>1.1532015223928857E-5</v>
      </c>
      <c r="AF29" s="130">
        <v>5.0859534968460897E-5</v>
      </c>
      <c r="AG29" s="130">
        <v>1.716910209227173E-4</v>
      </c>
      <c r="AH29" s="130">
        <v>2.4176435477078157E-4</v>
      </c>
      <c r="AI29" s="130">
        <v>9.4051015706605E-5</v>
      </c>
      <c r="AJ29" s="130">
        <v>1.4895907514894931E-4</v>
      </c>
      <c r="AK29" s="130">
        <v>0</v>
      </c>
      <c r="AL29" s="131">
        <v>3.7326372281974322E-4</v>
      </c>
    </row>
    <row r="30" spans="1:38">
      <c r="A30" s="66">
        <v>57</v>
      </c>
      <c r="B30" s="26" t="s">
        <v>65</v>
      </c>
      <c r="C30" s="129">
        <v>1.9962304815843785E-2</v>
      </c>
      <c r="D30" s="130">
        <v>2.0668676085673691E-2</v>
      </c>
      <c r="E30" s="130">
        <v>1.6379773101749685E-2</v>
      </c>
      <c r="F30" s="130">
        <v>0.11875589682732368</v>
      </c>
      <c r="G30" s="130">
        <v>9.9896573480015797E-3</v>
      </c>
      <c r="H30" s="130">
        <v>6.9014012178268145E-3</v>
      </c>
      <c r="I30" s="130">
        <v>1.3127090783784934E-2</v>
      </c>
      <c r="J30" s="130">
        <v>6.5298094343761567E-3</v>
      </c>
      <c r="K30" s="130">
        <v>8.6715922620205083E-3</v>
      </c>
      <c r="L30" s="130">
        <v>2.0044148435727171E-2</v>
      </c>
      <c r="M30" s="130">
        <v>5.0765042896077361E-3</v>
      </c>
      <c r="N30" s="130">
        <v>1.9679234653854644E-2</v>
      </c>
      <c r="O30" s="130">
        <v>1.1257543526011269E-2</v>
      </c>
      <c r="P30" s="130">
        <v>8.8664419910233806E-3</v>
      </c>
      <c r="Q30" s="130">
        <v>7.9403222755036265E-3</v>
      </c>
      <c r="R30" s="130">
        <v>6.9271083795005659E-3</v>
      </c>
      <c r="S30" s="130">
        <v>4.99753862928113E-3</v>
      </c>
      <c r="T30" s="130">
        <v>6.8653691808889805E-3</v>
      </c>
      <c r="U30" s="130">
        <v>2.4314992404357205E-2</v>
      </c>
      <c r="V30" s="130">
        <v>1.6316309730040765E-2</v>
      </c>
      <c r="W30" s="130">
        <v>1.6024284317622005E-2</v>
      </c>
      <c r="X30" s="130">
        <v>5.9821821595106321E-3</v>
      </c>
      <c r="Y30" s="130">
        <v>2.2557412415091189E-2</v>
      </c>
      <c r="Z30" s="130">
        <v>1.9255448639175547E-2</v>
      </c>
      <c r="AA30" s="130">
        <v>1.3084097457866021E-2</v>
      </c>
      <c r="AB30" s="130">
        <v>9.2641862075411449E-4</v>
      </c>
      <c r="AC30" s="130">
        <v>6.0768412431254942E-2</v>
      </c>
      <c r="AD30" s="130">
        <v>8.9207667215174414E-3</v>
      </c>
      <c r="AE30" s="130">
        <v>1.2820769509518005E-2</v>
      </c>
      <c r="AF30" s="130">
        <v>8.4381223998402505E-3</v>
      </c>
      <c r="AG30" s="130">
        <v>5.8014764123278766E-3</v>
      </c>
      <c r="AH30" s="130">
        <v>1.2826495238546837E-2</v>
      </c>
      <c r="AI30" s="130">
        <v>6.0914741492035119E-3</v>
      </c>
      <c r="AJ30" s="130">
        <v>1.3374335489004557E-2</v>
      </c>
      <c r="AK30" s="130">
        <v>1.8175721418935361E-2</v>
      </c>
      <c r="AL30" s="131">
        <v>4.3077104894031222E-2</v>
      </c>
    </row>
    <row r="31" spans="1:38">
      <c r="A31" s="66">
        <v>59</v>
      </c>
      <c r="B31" s="26" t="s">
        <v>24</v>
      </c>
      <c r="C31" s="129">
        <v>1.4364030974336965E-3</v>
      </c>
      <c r="D31" s="130">
        <v>8.3088949865689737E-4</v>
      </c>
      <c r="E31" s="130">
        <v>2.9610495917608169E-3</v>
      </c>
      <c r="F31" s="130">
        <v>4.8524792422332819E-3</v>
      </c>
      <c r="G31" s="130">
        <v>1.9164500301295437E-3</v>
      </c>
      <c r="H31" s="130">
        <v>2.5132731209457216E-3</v>
      </c>
      <c r="I31" s="130">
        <v>1.9470565493399834E-3</v>
      </c>
      <c r="J31" s="130">
        <v>2.1929606449972707E-3</v>
      </c>
      <c r="K31" s="130">
        <v>3.0333459187824991E-4</v>
      </c>
      <c r="L31" s="130">
        <v>3.5195322353709785E-3</v>
      </c>
      <c r="M31" s="130">
        <v>6.7740006652612606E-4</v>
      </c>
      <c r="N31" s="130">
        <v>1.2064240892501301E-3</v>
      </c>
      <c r="O31" s="130">
        <v>2.8749655797923163E-3</v>
      </c>
      <c r="P31" s="130">
        <v>3.0775644273790498E-3</v>
      </c>
      <c r="Q31" s="130">
        <v>4.8971937021000467E-3</v>
      </c>
      <c r="R31" s="130">
        <v>6.8075837539422878E-3</v>
      </c>
      <c r="S31" s="130">
        <v>6.0079221706532361E-3</v>
      </c>
      <c r="T31" s="130">
        <v>1.3226510107254964E-3</v>
      </c>
      <c r="U31" s="130">
        <v>2.8569217033750471E-3</v>
      </c>
      <c r="V31" s="130">
        <v>4.5316243551879994E-3</v>
      </c>
      <c r="W31" s="130">
        <v>6.2091564734668789E-3</v>
      </c>
      <c r="X31" s="130">
        <v>1.9289874419278225E-2</v>
      </c>
      <c r="Y31" s="130">
        <v>4.7975530537864228E-3</v>
      </c>
      <c r="Z31" s="130">
        <v>2.1045661023432864E-2</v>
      </c>
      <c r="AA31" s="130">
        <v>2.9620485864418636E-2</v>
      </c>
      <c r="AB31" s="130">
        <v>1.7698256267157384E-3</v>
      </c>
      <c r="AC31" s="130">
        <v>6.7472410155680028E-3</v>
      </c>
      <c r="AD31" s="130">
        <v>0.10002253819619691</v>
      </c>
      <c r="AE31" s="130">
        <v>1.3055328515195405E-2</v>
      </c>
      <c r="AF31" s="130">
        <v>8.1792367324330442E-3</v>
      </c>
      <c r="AG31" s="130">
        <v>7.2163154520522941E-3</v>
      </c>
      <c r="AH31" s="130">
        <v>3.1354395155490516E-2</v>
      </c>
      <c r="AI31" s="130">
        <v>2.6721563671922566E-2</v>
      </c>
      <c r="AJ31" s="130">
        <v>1.0326139018803871E-2</v>
      </c>
      <c r="AK31" s="130">
        <v>0</v>
      </c>
      <c r="AL31" s="131">
        <v>2.0870048892471869E-2</v>
      </c>
    </row>
    <row r="32" spans="1:38">
      <c r="A32" s="66">
        <v>61</v>
      </c>
      <c r="B32" s="26" t="s">
        <v>25</v>
      </c>
      <c r="C32" s="129">
        <v>0</v>
      </c>
      <c r="D32" s="130">
        <v>0</v>
      </c>
      <c r="E32" s="130">
        <v>0</v>
      </c>
      <c r="F32" s="130">
        <v>0</v>
      </c>
      <c r="G32" s="130">
        <v>0</v>
      </c>
      <c r="H32" s="130">
        <v>0</v>
      </c>
      <c r="I32" s="130">
        <v>0</v>
      </c>
      <c r="J32" s="130">
        <v>0</v>
      </c>
      <c r="K32" s="130">
        <v>0</v>
      </c>
      <c r="L32" s="130">
        <v>0</v>
      </c>
      <c r="M32" s="130">
        <v>0</v>
      </c>
      <c r="N32" s="130">
        <v>0</v>
      </c>
      <c r="O32" s="130">
        <v>0</v>
      </c>
      <c r="P32" s="130">
        <v>0</v>
      </c>
      <c r="Q32" s="130">
        <v>0</v>
      </c>
      <c r="R32" s="130">
        <v>0</v>
      </c>
      <c r="S32" s="130">
        <v>0</v>
      </c>
      <c r="T32" s="130">
        <v>0</v>
      </c>
      <c r="U32" s="130">
        <v>0</v>
      </c>
      <c r="V32" s="130">
        <v>0</v>
      </c>
      <c r="W32" s="130">
        <v>0</v>
      </c>
      <c r="X32" s="130">
        <v>0</v>
      </c>
      <c r="Y32" s="130">
        <v>0</v>
      </c>
      <c r="Z32" s="130">
        <v>0</v>
      </c>
      <c r="AA32" s="130">
        <v>0</v>
      </c>
      <c r="AB32" s="130">
        <v>0</v>
      </c>
      <c r="AC32" s="130">
        <v>0</v>
      </c>
      <c r="AD32" s="130">
        <v>0</v>
      </c>
      <c r="AE32" s="130">
        <v>0</v>
      </c>
      <c r="AF32" s="130">
        <v>0</v>
      </c>
      <c r="AG32" s="130">
        <v>0</v>
      </c>
      <c r="AH32" s="130">
        <v>0</v>
      </c>
      <c r="AI32" s="130">
        <v>0</v>
      </c>
      <c r="AJ32" s="130">
        <v>0</v>
      </c>
      <c r="AK32" s="130">
        <v>0</v>
      </c>
      <c r="AL32" s="131">
        <v>0</v>
      </c>
    </row>
    <row r="33" spans="1:38">
      <c r="A33" s="67">
        <v>63</v>
      </c>
      <c r="B33" s="27" t="s">
        <v>26</v>
      </c>
      <c r="C33" s="132">
        <v>1.0675045458039586E-4</v>
      </c>
      <c r="D33" s="133">
        <v>1.4267353861916749E-3</v>
      </c>
      <c r="E33" s="133">
        <v>4.3452516023836962E-4</v>
      </c>
      <c r="F33" s="133">
        <v>9.9844358872747878E-4</v>
      </c>
      <c r="G33" s="133">
        <v>9.1450322824690282E-4</v>
      </c>
      <c r="H33" s="133">
        <v>2.6079623787310562E-3</v>
      </c>
      <c r="I33" s="133">
        <v>7.9525931179646894E-4</v>
      </c>
      <c r="J33" s="133">
        <v>8.5213568730453833E-3</v>
      </c>
      <c r="K33" s="133">
        <v>5.3083432748983364E-4</v>
      </c>
      <c r="L33" s="133">
        <v>5.1600089726954092E-3</v>
      </c>
      <c r="M33" s="133">
        <v>1.1154429610084344E-3</v>
      </c>
      <c r="N33" s="133">
        <v>1.8199746068455994E-3</v>
      </c>
      <c r="O33" s="133">
        <v>2.1854984824701404E-3</v>
      </c>
      <c r="P33" s="133">
        <v>1.1324646286826674E-2</v>
      </c>
      <c r="Q33" s="133">
        <v>1.9193460004923415E-2</v>
      </c>
      <c r="R33" s="133">
        <v>1.3372231202550416E-2</v>
      </c>
      <c r="S33" s="133">
        <v>9.5794450818950938E-3</v>
      </c>
      <c r="T33" s="133">
        <v>1.0548081931556355E-2</v>
      </c>
      <c r="U33" s="133">
        <v>5.479375239347507E-3</v>
      </c>
      <c r="V33" s="133">
        <v>5.0822470961210979E-4</v>
      </c>
      <c r="W33" s="133">
        <v>1.5684787491606763E-3</v>
      </c>
      <c r="X33" s="133">
        <v>4.7879162321575682E-5</v>
      </c>
      <c r="Y33" s="133">
        <v>6.8820636408758098E-5</v>
      </c>
      <c r="Z33" s="133">
        <v>8.8922327743544026E-4</v>
      </c>
      <c r="AA33" s="133">
        <v>2.0375394150672768E-4</v>
      </c>
      <c r="AB33" s="133">
        <v>0</v>
      </c>
      <c r="AC33" s="133">
        <v>5.053239299664165E-4</v>
      </c>
      <c r="AD33" s="133">
        <v>4.8925947334123631E-3</v>
      </c>
      <c r="AE33" s="133">
        <v>5.7310283148636846E-5</v>
      </c>
      <c r="AF33" s="133">
        <v>4.7028654171126243E-4</v>
      </c>
      <c r="AG33" s="133">
        <v>8.6795073317088309E-4</v>
      </c>
      <c r="AH33" s="133">
        <v>0</v>
      </c>
      <c r="AI33" s="133">
        <v>7.4382041096056795E-4</v>
      </c>
      <c r="AJ33" s="133">
        <v>1.1143649085905724E-4</v>
      </c>
      <c r="AK33" s="133">
        <v>0</v>
      </c>
      <c r="AL33" s="134">
        <v>6.9395558245556859E-3</v>
      </c>
    </row>
    <row r="34" spans="1:38">
      <c r="A34" s="66">
        <v>64</v>
      </c>
      <c r="B34" s="26" t="s">
        <v>60</v>
      </c>
      <c r="C34" s="129">
        <v>1.0471220640641237E-5</v>
      </c>
      <c r="D34" s="130">
        <v>0</v>
      </c>
      <c r="E34" s="130">
        <v>0</v>
      </c>
      <c r="F34" s="130">
        <v>0</v>
      </c>
      <c r="G34" s="130">
        <v>0</v>
      </c>
      <c r="H34" s="130">
        <v>0</v>
      </c>
      <c r="I34" s="130">
        <v>0</v>
      </c>
      <c r="J34" s="130">
        <v>1.2079571560844964E-7</v>
      </c>
      <c r="K34" s="130">
        <v>0</v>
      </c>
      <c r="L34" s="130">
        <v>0</v>
      </c>
      <c r="M34" s="130">
        <v>5.7490140271487889E-8</v>
      </c>
      <c r="N34" s="130">
        <v>0</v>
      </c>
      <c r="O34" s="130">
        <v>0</v>
      </c>
      <c r="P34" s="130">
        <v>0</v>
      </c>
      <c r="Q34" s="130">
        <v>0</v>
      </c>
      <c r="R34" s="130">
        <v>0</v>
      </c>
      <c r="S34" s="130">
        <v>0</v>
      </c>
      <c r="T34" s="130">
        <v>0</v>
      </c>
      <c r="U34" s="130">
        <v>0</v>
      </c>
      <c r="V34" s="130">
        <v>0</v>
      </c>
      <c r="W34" s="130">
        <v>0</v>
      </c>
      <c r="X34" s="130">
        <v>1.066231928022989E-5</v>
      </c>
      <c r="Y34" s="130">
        <v>0</v>
      </c>
      <c r="Z34" s="130">
        <v>9.9580606548159068E-7</v>
      </c>
      <c r="AA34" s="130">
        <v>4.7450381686873806E-6</v>
      </c>
      <c r="AB34" s="130">
        <v>2.6481031947517738E-7</v>
      </c>
      <c r="AC34" s="130">
        <v>9.5580643689615366E-5</v>
      </c>
      <c r="AD34" s="130">
        <v>3.0954442917027065E-5</v>
      </c>
      <c r="AE34" s="130">
        <v>9.2259448000990526E-7</v>
      </c>
      <c r="AF34" s="130">
        <v>1.180522122941804E-6</v>
      </c>
      <c r="AG34" s="130">
        <v>1.1745195986353197E-3</v>
      </c>
      <c r="AH34" s="130">
        <v>0</v>
      </c>
      <c r="AI34" s="130">
        <v>6.6423280125347123E-7</v>
      </c>
      <c r="AJ34" s="130">
        <v>9.6961347844428421E-7</v>
      </c>
      <c r="AK34" s="130">
        <v>0</v>
      </c>
      <c r="AL34" s="131">
        <v>1.3188530278247559E-4</v>
      </c>
    </row>
    <row r="35" spans="1:38">
      <c r="A35" s="66">
        <v>65</v>
      </c>
      <c r="B35" s="26" t="s">
        <v>61</v>
      </c>
      <c r="C35" s="129">
        <v>3.7579896689584598E-6</v>
      </c>
      <c r="D35" s="130">
        <v>6.0099582568077029E-6</v>
      </c>
      <c r="E35" s="130">
        <v>5.7410237288318402E-4</v>
      </c>
      <c r="F35" s="130">
        <v>1.9017659116808136E-4</v>
      </c>
      <c r="G35" s="130">
        <v>5.6412176981978905E-5</v>
      </c>
      <c r="H35" s="130">
        <v>6.8675887354553201E-5</v>
      </c>
      <c r="I35" s="130">
        <v>3.0546355242657782E-5</v>
      </c>
      <c r="J35" s="130">
        <v>5.097239616011855E-5</v>
      </c>
      <c r="K35" s="130">
        <v>9.6491304105431197E-6</v>
      </c>
      <c r="L35" s="130">
        <v>6.8864909412447281E-5</v>
      </c>
      <c r="M35" s="130">
        <v>4.9705960460575038E-5</v>
      </c>
      <c r="N35" s="130">
        <v>2.2485302951822224E-5</v>
      </c>
      <c r="O35" s="130">
        <v>5.3395729654626866E-5</v>
      </c>
      <c r="P35" s="130">
        <v>7.1157565192451349E-5</v>
      </c>
      <c r="Q35" s="130">
        <v>5.4923864771028728E-5</v>
      </c>
      <c r="R35" s="130">
        <v>3.0540452587251011E-5</v>
      </c>
      <c r="S35" s="130">
        <v>2.3127444403114156E-6</v>
      </c>
      <c r="T35" s="130">
        <v>1.852647244408697E-5</v>
      </c>
      <c r="U35" s="130">
        <v>3.5804356044773449E-5</v>
      </c>
      <c r="V35" s="130">
        <v>7.3648565669873597E-5</v>
      </c>
      <c r="W35" s="130">
        <v>7.230930372629638E-5</v>
      </c>
      <c r="X35" s="130">
        <v>5.6633274070409085E-4</v>
      </c>
      <c r="Y35" s="130">
        <v>1.2662788023092242E-4</v>
      </c>
      <c r="Z35" s="130">
        <v>4.1453510321835562E-5</v>
      </c>
      <c r="AA35" s="130">
        <v>1.8931745212368025E-4</v>
      </c>
      <c r="AB35" s="130">
        <v>2.200988841851916E-5</v>
      </c>
      <c r="AC35" s="130">
        <v>9.9545071147979825E-5</v>
      </c>
      <c r="AD35" s="130">
        <v>8.4517589387825875E-5</v>
      </c>
      <c r="AE35" s="130">
        <v>1.5124667228227487E-7</v>
      </c>
      <c r="AF35" s="130">
        <v>5.3248496432934551E-5</v>
      </c>
      <c r="AG35" s="130">
        <v>6.397986593678047E-5</v>
      </c>
      <c r="AH35" s="130">
        <v>0</v>
      </c>
      <c r="AI35" s="130">
        <v>1.5165909552924335E-4</v>
      </c>
      <c r="AJ35" s="130">
        <v>6.7720701432181433E-4</v>
      </c>
      <c r="AK35" s="130">
        <v>0</v>
      </c>
      <c r="AL35" s="131">
        <v>1.2361999467526817E-4</v>
      </c>
    </row>
    <row r="36" spans="1:38">
      <c r="A36" s="66">
        <v>66</v>
      </c>
      <c r="B36" s="26" t="s">
        <v>27</v>
      </c>
      <c r="C36" s="129">
        <v>1.4596170991064283E-2</v>
      </c>
      <c r="D36" s="130">
        <v>1.9689927123902169E-2</v>
      </c>
      <c r="E36" s="130">
        <v>8.4311310721073389E-3</v>
      </c>
      <c r="F36" s="130">
        <v>2.3483827795071879E-2</v>
      </c>
      <c r="G36" s="130">
        <v>1.7371726170567203E-2</v>
      </c>
      <c r="H36" s="130">
        <v>1.2103680868059411E-2</v>
      </c>
      <c r="I36" s="130">
        <v>1.1952270728132515E-2</v>
      </c>
      <c r="J36" s="130">
        <v>1.1788795585100162E-2</v>
      </c>
      <c r="K36" s="130">
        <v>2.7580738700948757E-3</v>
      </c>
      <c r="L36" s="130">
        <v>2.5344892407835874E-2</v>
      </c>
      <c r="M36" s="130">
        <v>3.8710085970785403E-3</v>
      </c>
      <c r="N36" s="130">
        <v>5.7141908516887196E-3</v>
      </c>
      <c r="O36" s="130">
        <v>1.4185993874015465E-2</v>
      </c>
      <c r="P36" s="130">
        <v>1.7689268499608009E-2</v>
      </c>
      <c r="Q36" s="130">
        <v>3.2705365939705792E-2</v>
      </c>
      <c r="R36" s="130">
        <v>2.2907162020821221E-2</v>
      </c>
      <c r="S36" s="130">
        <v>1.3869746679860745E-2</v>
      </c>
      <c r="T36" s="130">
        <v>1.4542023122310468E-2</v>
      </c>
      <c r="U36" s="130">
        <v>2.4814361872505571E-2</v>
      </c>
      <c r="V36" s="130">
        <v>6.2515736498027732E-2</v>
      </c>
      <c r="W36" s="130">
        <v>4.2294197014795226E-2</v>
      </c>
      <c r="X36" s="130">
        <v>8.0575645481384295E-2</v>
      </c>
      <c r="Y36" s="130">
        <v>3.3579910203170853E-2</v>
      </c>
      <c r="Z36" s="130">
        <v>4.931516382038708E-2</v>
      </c>
      <c r="AA36" s="130">
        <v>6.5758723303071878E-2</v>
      </c>
      <c r="AB36" s="130">
        <v>1.5451871702306772E-2</v>
      </c>
      <c r="AC36" s="130">
        <v>6.5426462863912738E-2</v>
      </c>
      <c r="AD36" s="130">
        <v>7.5663457366359044E-2</v>
      </c>
      <c r="AE36" s="130">
        <v>4.6245214409255261E-2</v>
      </c>
      <c r="AF36" s="130">
        <v>2.8407486299381616E-2</v>
      </c>
      <c r="AG36" s="130">
        <v>3.1574778315499062E-2</v>
      </c>
      <c r="AH36" s="130">
        <v>4.5579958181735346E-2</v>
      </c>
      <c r="AI36" s="130">
        <v>7.2085432345311465E-2</v>
      </c>
      <c r="AJ36" s="130">
        <v>2.3556498627093241E-2</v>
      </c>
      <c r="AK36" s="130">
        <v>0</v>
      </c>
      <c r="AL36" s="131">
        <v>3.1972944589084784E-2</v>
      </c>
    </row>
    <row r="37" spans="1:38">
      <c r="A37" s="66">
        <v>67</v>
      </c>
      <c r="B37" s="26" t="s">
        <v>28</v>
      </c>
      <c r="C37" s="129">
        <v>4.9276778353676698E-5</v>
      </c>
      <c r="D37" s="130">
        <v>1.3906905820440415E-4</v>
      </c>
      <c r="E37" s="130">
        <v>4.090257644977832E-4</v>
      </c>
      <c r="F37" s="130">
        <v>4.950723130372771E-5</v>
      </c>
      <c r="G37" s="130">
        <v>2.023069239197893E-3</v>
      </c>
      <c r="H37" s="130">
        <v>0</v>
      </c>
      <c r="I37" s="130">
        <v>1.7193300016529611E-5</v>
      </c>
      <c r="J37" s="130">
        <v>2.4125923187349751E-5</v>
      </c>
      <c r="K37" s="130">
        <v>6.7546488018294477E-6</v>
      </c>
      <c r="L37" s="130">
        <v>1.7543320057748853E-5</v>
      </c>
      <c r="M37" s="130">
        <v>2.0314692917944566E-5</v>
      </c>
      <c r="N37" s="130">
        <v>1.767072779153707E-5</v>
      </c>
      <c r="O37" s="130">
        <v>0</v>
      </c>
      <c r="P37" s="130">
        <v>6.5862790738843084E-5</v>
      </c>
      <c r="Q37" s="130">
        <v>1.1637391558951564E-4</v>
      </c>
      <c r="R37" s="130">
        <v>9.6368056534281521E-6</v>
      </c>
      <c r="S37" s="130">
        <v>9.6329478407119088E-5</v>
      </c>
      <c r="T37" s="130">
        <v>3.7950344064220353E-5</v>
      </c>
      <c r="U37" s="130">
        <v>3.2419745303261689E-5</v>
      </c>
      <c r="V37" s="130">
        <v>1.1305161742579751E-4</v>
      </c>
      <c r="W37" s="130">
        <v>3.3553891734165623E-5</v>
      </c>
      <c r="X37" s="130">
        <v>1.0920674974575639E-4</v>
      </c>
      <c r="Y37" s="130">
        <v>2.790609675863816E-5</v>
      </c>
      <c r="Z37" s="130">
        <v>3.7154781025991424E-4</v>
      </c>
      <c r="AA37" s="130">
        <v>1.0125028894642382E-4</v>
      </c>
      <c r="AB37" s="130">
        <v>2.4410417823800509E-4</v>
      </c>
      <c r="AC37" s="130">
        <v>1.5127135362935523E-4</v>
      </c>
      <c r="AD37" s="130">
        <v>3.3344378905126402E-3</v>
      </c>
      <c r="AE37" s="130">
        <v>2.2993773852409753E-4</v>
      </c>
      <c r="AF37" s="130">
        <v>3.4201021601529193E-4</v>
      </c>
      <c r="AG37" s="130">
        <v>8.9732217528733747E-3</v>
      </c>
      <c r="AH37" s="130">
        <v>1.1384119551827146E-3</v>
      </c>
      <c r="AI37" s="130">
        <v>6.0379078192300041E-4</v>
      </c>
      <c r="AJ37" s="130">
        <v>3.5509814817321541E-3</v>
      </c>
      <c r="AK37" s="130">
        <v>0</v>
      </c>
      <c r="AL37" s="131">
        <v>1.2713503895527103E-3</v>
      </c>
    </row>
    <row r="38" spans="1:38">
      <c r="A38" s="67">
        <v>68</v>
      </c>
      <c r="B38" s="27" t="s">
        <v>29</v>
      </c>
      <c r="C38" s="132">
        <v>0</v>
      </c>
      <c r="D38" s="133">
        <v>0</v>
      </c>
      <c r="E38" s="133">
        <v>0</v>
      </c>
      <c r="F38" s="133">
        <v>0</v>
      </c>
      <c r="G38" s="133">
        <v>0</v>
      </c>
      <c r="H38" s="133">
        <v>0</v>
      </c>
      <c r="I38" s="133">
        <v>0</v>
      </c>
      <c r="J38" s="133">
        <v>0</v>
      </c>
      <c r="K38" s="133">
        <v>0</v>
      </c>
      <c r="L38" s="133">
        <v>0</v>
      </c>
      <c r="M38" s="133">
        <v>0</v>
      </c>
      <c r="N38" s="133">
        <v>0</v>
      </c>
      <c r="O38" s="133">
        <v>0</v>
      </c>
      <c r="P38" s="133">
        <v>0</v>
      </c>
      <c r="Q38" s="133">
        <v>0</v>
      </c>
      <c r="R38" s="133">
        <v>0</v>
      </c>
      <c r="S38" s="133">
        <v>0</v>
      </c>
      <c r="T38" s="133">
        <v>0</v>
      </c>
      <c r="U38" s="133">
        <v>0</v>
      </c>
      <c r="V38" s="133">
        <v>0</v>
      </c>
      <c r="W38" s="133">
        <v>0</v>
      </c>
      <c r="X38" s="133">
        <v>0</v>
      </c>
      <c r="Y38" s="133">
        <v>0</v>
      </c>
      <c r="Z38" s="133">
        <v>0</v>
      </c>
      <c r="AA38" s="133">
        <v>0</v>
      </c>
      <c r="AB38" s="133">
        <v>0</v>
      </c>
      <c r="AC38" s="133">
        <v>0</v>
      </c>
      <c r="AD38" s="133">
        <v>0</v>
      </c>
      <c r="AE38" s="133">
        <v>0</v>
      </c>
      <c r="AF38" s="133">
        <v>0</v>
      </c>
      <c r="AG38" s="133">
        <v>0</v>
      </c>
      <c r="AH38" s="133">
        <v>0</v>
      </c>
      <c r="AI38" s="133">
        <v>0</v>
      </c>
      <c r="AJ38" s="133">
        <v>0</v>
      </c>
      <c r="AK38" s="133">
        <v>0</v>
      </c>
      <c r="AL38" s="134">
        <v>0</v>
      </c>
    </row>
    <row r="39" spans="1:38">
      <c r="A39" s="125">
        <v>69</v>
      </c>
      <c r="B39" s="20" t="s">
        <v>30</v>
      </c>
      <c r="C39" s="135">
        <v>1.0730376686793145E-2</v>
      </c>
      <c r="D39" s="136">
        <v>9.2067384364367122E-3</v>
      </c>
      <c r="E39" s="136">
        <v>1.1033809974721958E-2</v>
      </c>
      <c r="F39" s="136">
        <v>5.9565414197959455E-3</v>
      </c>
      <c r="G39" s="136">
        <v>2.5077445609140133E-3</v>
      </c>
      <c r="H39" s="136">
        <v>2.4466405733809707E-3</v>
      </c>
      <c r="I39" s="136">
        <v>3.1862927414471618E-3</v>
      </c>
      <c r="J39" s="136">
        <v>1.5397373810411901E-3</v>
      </c>
      <c r="K39" s="136">
        <v>3.5338809764134856E-4</v>
      </c>
      <c r="L39" s="136">
        <v>5.5744873661267664E-3</v>
      </c>
      <c r="M39" s="136">
        <v>1.3497716169341015E-3</v>
      </c>
      <c r="N39" s="136">
        <v>2.6903499187712889E-3</v>
      </c>
      <c r="O39" s="136">
        <v>3.651485983890237E-3</v>
      </c>
      <c r="P39" s="136">
        <v>4.8037966249293426E-3</v>
      </c>
      <c r="Q39" s="136">
        <v>1.3385274482855152E-3</v>
      </c>
      <c r="R39" s="136">
        <v>4.1707863950445172E-3</v>
      </c>
      <c r="S39" s="136">
        <v>3.7469475715344522E-3</v>
      </c>
      <c r="T39" s="136">
        <v>1.412014983948111E-3</v>
      </c>
      <c r="U39" s="136">
        <v>3.179663175572665E-3</v>
      </c>
      <c r="V39" s="136">
        <v>1.2554679751529308E-2</v>
      </c>
      <c r="W39" s="136">
        <v>4.1488274151113896E-3</v>
      </c>
      <c r="X39" s="136">
        <v>6.9952171313021234E-3</v>
      </c>
      <c r="Y39" s="136">
        <v>1.014430636082526E-3</v>
      </c>
      <c r="Z39" s="136">
        <v>1.3943163311680096E-2</v>
      </c>
      <c r="AA39" s="136">
        <v>7.4582102681771999E-3</v>
      </c>
      <c r="AB39" s="136">
        <v>9.4929820462393167E-3</v>
      </c>
      <c r="AC39" s="136">
        <v>1.8496475981866697E-2</v>
      </c>
      <c r="AD39" s="136">
        <v>9.8684007949873219E-3</v>
      </c>
      <c r="AE39" s="136">
        <v>1.1962024744536469E-3</v>
      </c>
      <c r="AF39" s="136">
        <v>1.0486829675680071E-2</v>
      </c>
      <c r="AG39" s="136">
        <v>7.8777208998762806E-3</v>
      </c>
      <c r="AH39" s="136">
        <v>7.8957374616344701E-3</v>
      </c>
      <c r="AI39" s="136">
        <v>9.9738599340301725E-3</v>
      </c>
      <c r="AJ39" s="136">
        <v>5.1040498604940964E-3</v>
      </c>
      <c r="AK39" s="136">
        <v>3.2604535405975402E-4</v>
      </c>
      <c r="AL39" s="137">
        <v>0</v>
      </c>
    </row>
    <row r="40" spans="1:38" ht="11.25" customHeight="1"/>
    <row r="41" spans="1:38" ht="21" customHeight="1">
      <c r="A41" s="104" t="s">
        <v>117</v>
      </c>
      <c r="J41" s="104"/>
    </row>
    <row r="42" spans="1:38">
      <c r="A42" s="299"/>
      <c r="B42" s="300"/>
      <c r="C42" s="35">
        <v>1</v>
      </c>
      <c r="D42" s="36">
        <v>2</v>
      </c>
      <c r="E42" s="36">
        <v>3</v>
      </c>
      <c r="F42" s="36">
        <v>6</v>
      </c>
      <c r="G42" s="36">
        <v>11</v>
      </c>
      <c r="H42" s="36">
        <v>15</v>
      </c>
      <c r="I42" s="36">
        <v>16</v>
      </c>
      <c r="J42" s="36">
        <v>20</v>
      </c>
      <c r="K42" s="36">
        <v>21</v>
      </c>
      <c r="L42" s="36">
        <v>25</v>
      </c>
      <c r="M42" s="36">
        <v>26</v>
      </c>
      <c r="N42" s="36">
        <v>27</v>
      </c>
      <c r="O42" s="36">
        <v>28</v>
      </c>
      <c r="P42" s="36">
        <v>29</v>
      </c>
      <c r="Q42" s="36">
        <v>32</v>
      </c>
      <c r="R42" s="36">
        <v>33</v>
      </c>
      <c r="S42" s="36">
        <v>34</v>
      </c>
      <c r="T42" s="36">
        <v>35</v>
      </c>
      <c r="U42" s="36">
        <v>39</v>
      </c>
      <c r="V42" s="36">
        <v>41</v>
      </c>
      <c r="W42" s="36">
        <v>46</v>
      </c>
      <c r="X42" s="36">
        <v>47</v>
      </c>
      <c r="Y42" s="36">
        <v>48</v>
      </c>
      <c r="Z42" s="36">
        <v>51</v>
      </c>
      <c r="AA42" s="36">
        <v>53</v>
      </c>
      <c r="AB42" s="36">
        <v>55</v>
      </c>
      <c r="AC42" s="36">
        <v>57</v>
      </c>
      <c r="AD42" s="36">
        <v>59</v>
      </c>
      <c r="AE42" s="36">
        <v>61</v>
      </c>
      <c r="AF42" s="36">
        <v>63</v>
      </c>
      <c r="AG42" s="36">
        <v>64</v>
      </c>
      <c r="AH42" s="36">
        <v>65</v>
      </c>
      <c r="AI42" s="36">
        <v>66</v>
      </c>
      <c r="AJ42" s="36">
        <v>67</v>
      </c>
      <c r="AK42" s="36">
        <v>68</v>
      </c>
      <c r="AL42" s="37">
        <v>69</v>
      </c>
    </row>
    <row r="43" spans="1:38" ht="33.75">
      <c r="A43" s="301"/>
      <c r="B43" s="302"/>
      <c r="C43" s="21" t="s">
        <v>0</v>
      </c>
      <c r="D43" s="22" t="s">
        <v>1</v>
      </c>
      <c r="E43" s="22" t="s">
        <v>2</v>
      </c>
      <c r="F43" s="22" t="s">
        <v>3</v>
      </c>
      <c r="G43" s="22" t="s">
        <v>4</v>
      </c>
      <c r="H43" s="22" t="s">
        <v>5</v>
      </c>
      <c r="I43" s="22" t="s">
        <v>6</v>
      </c>
      <c r="J43" s="22" t="s">
        <v>7</v>
      </c>
      <c r="K43" s="22" t="s">
        <v>66</v>
      </c>
      <c r="L43" s="22" t="s">
        <v>67</v>
      </c>
      <c r="M43" s="22" t="s">
        <v>10</v>
      </c>
      <c r="N43" s="22" t="s">
        <v>11</v>
      </c>
      <c r="O43" s="22" t="s">
        <v>12</v>
      </c>
      <c r="P43" s="22" t="s">
        <v>13</v>
      </c>
      <c r="Q43" s="22" t="s">
        <v>16</v>
      </c>
      <c r="R43" s="22" t="s">
        <v>14</v>
      </c>
      <c r="S43" s="22" t="s">
        <v>68</v>
      </c>
      <c r="T43" s="22" t="s">
        <v>17</v>
      </c>
      <c r="U43" s="22" t="s">
        <v>18</v>
      </c>
      <c r="V43" s="22" t="s">
        <v>19</v>
      </c>
      <c r="W43" s="22" t="s">
        <v>69</v>
      </c>
      <c r="X43" s="22" t="s">
        <v>55</v>
      </c>
      <c r="Y43" s="22" t="s">
        <v>56</v>
      </c>
      <c r="Z43" s="22" t="s">
        <v>21</v>
      </c>
      <c r="AA43" s="22" t="s">
        <v>22</v>
      </c>
      <c r="AB43" s="22" t="s">
        <v>23</v>
      </c>
      <c r="AC43" s="22" t="s">
        <v>65</v>
      </c>
      <c r="AD43" s="22" t="s">
        <v>24</v>
      </c>
      <c r="AE43" s="22" t="s">
        <v>25</v>
      </c>
      <c r="AF43" s="22" t="s">
        <v>26</v>
      </c>
      <c r="AG43" s="22" t="s">
        <v>60</v>
      </c>
      <c r="AH43" s="22" t="s">
        <v>61</v>
      </c>
      <c r="AI43" s="22" t="s">
        <v>70</v>
      </c>
      <c r="AJ43" s="22" t="s">
        <v>71</v>
      </c>
      <c r="AK43" s="22" t="s">
        <v>29</v>
      </c>
      <c r="AL43" s="23" t="s">
        <v>30</v>
      </c>
    </row>
    <row r="44" spans="1:38">
      <c r="A44" s="59">
        <v>1</v>
      </c>
      <c r="B44" s="18" t="s">
        <v>0</v>
      </c>
      <c r="C44" s="126">
        <f t="array" ref="C44:AL79">TRANSPOSE(C4:AL39)</f>
        <v>3.1034627323218818E-2</v>
      </c>
      <c r="D44" s="127">
        <v>3.0922794160215474E-5</v>
      </c>
      <c r="E44" s="127">
        <v>0</v>
      </c>
      <c r="F44" s="127">
        <v>0</v>
      </c>
      <c r="G44" s="127">
        <v>8.0919128379441166E-2</v>
      </c>
      <c r="H44" s="127">
        <v>2.7421456394394771E-3</v>
      </c>
      <c r="I44" s="127">
        <v>1.9738103333408582E-2</v>
      </c>
      <c r="J44" s="127">
        <v>3.9128009065847902E-2</v>
      </c>
      <c r="K44" s="127">
        <v>6.2586979497447487E-3</v>
      </c>
      <c r="L44" s="127">
        <v>1.5859633510968175E-3</v>
      </c>
      <c r="M44" s="127">
        <v>1.0956152254939821E-5</v>
      </c>
      <c r="N44" s="127">
        <v>0</v>
      </c>
      <c r="O44" s="127">
        <v>1.0095408286521852E-3</v>
      </c>
      <c r="P44" s="127">
        <v>1.8089669342599476E-4</v>
      </c>
      <c r="Q44" s="127">
        <v>0</v>
      </c>
      <c r="R44" s="127">
        <v>3.2127392544202444E-5</v>
      </c>
      <c r="S44" s="127">
        <v>0</v>
      </c>
      <c r="T44" s="127">
        <v>0</v>
      </c>
      <c r="U44" s="127">
        <v>7.7292714778312479E-3</v>
      </c>
      <c r="V44" s="127">
        <v>0</v>
      </c>
      <c r="W44" s="127">
        <v>1.2682728077335963E-3</v>
      </c>
      <c r="X44" s="127">
        <v>1.6949335747286709E-7</v>
      </c>
      <c r="Y44" s="127">
        <v>6.8821290385368523E-9</v>
      </c>
      <c r="Z44" s="127">
        <v>1.7444545317058729E-2</v>
      </c>
      <c r="AA44" s="127">
        <v>1.6957313240428342E-3</v>
      </c>
      <c r="AB44" s="127">
        <v>1.5183810975074181E-5</v>
      </c>
      <c r="AC44" s="127">
        <v>1.9962304815843785E-2</v>
      </c>
      <c r="AD44" s="127">
        <v>1.4364030974336965E-3</v>
      </c>
      <c r="AE44" s="127">
        <v>0</v>
      </c>
      <c r="AF44" s="127">
        <v>1.0675045458039586E-4</v>
      </c>
      <c r="AG44" s="127">
        <v>1.0471220640641237E-5</v>
      </c>
      <c r="AH44" s="127">
        <v>3.7579896689584598E-6</v>
      </c>
      <c r="AI44" s="127">
        <v>1.4596170991064283E-2</v>
      </c>
      <c r="AJ44" s="127">
        <v>4.9276778353676698E-5</v>
      </c>
      <c r="AK44" s="127">
        <v>0</v>
      </c>
      <c r="AL44" s="128">
        <v>1.0730376686793145E-2</v>
      </c>
    </row>
    <row r="45" spans="1:38">
      <c r="A45" s="66">
        <v>2</v>
      </c>
      <c r="B45" s="26" t="s">
        <v>1</v>
      </c>
      <c r="C45" s="129">
        <v>6.6382620027180159E-4</v>
      </c>
      <c r="D45" s="130">
        <v>3.6340310688316273E-2</v>
      </c>
      <c r="E45" s="130">
        <v>0</v>
      </c>
      <c r="F45" s="130">
        <v>1.6481670595730008E-4</v>
      </c>
      <c r="G45" s="130">
        <v>1.2630294828796422E-2</v>
      </c>
      <c r="H45" s="130">
        <v>3.0335700975675974E-3</v>
      </c>
      <c r="I45" s="130">
        <v>6.9598924646355771E-3</v>
      </c>
      <c r="J45" s="130">
        <v>4.2859861997926013E-4</v>
      </c>
      <c r="K45" s="130">
        <v>1.1262461014008065E-2</v>
      </c>
      <c r="L45" s="130">
        <v>3.9068457290976176E-4</v>
      </c>
      <c r="M45" s="130">
        <v>0</v>
      </c>
      <c r="N45" s="130">
        <v>0</v>
      </c>
      <c r="O45" s="130">
        <v>4.9602303973535265E-4</v>
      </c>
      <c r="P45" s="130">
        <v>8.1365263150081103E-5</v>
      </c>
      <c r="Q45" s="130">
        <v>0</v>
      </c>
      <c r="R45" s="130">
        <v>0</v>
      </c>
      <c r="S45" s="130">
        <v>6.0451100602796365E-5</v>
      </c>
      <c r="T45" s="130">
        <v>0</v>
      </c>
      <c r="U45" s="130">
        <v>1.7403134831230693E-2</v>
      </c>
      <c r="V45" s="130">
        <v>0</v>
      </c>
      <c r="W45" s="130">
        <v>1.0280338591606426E-3</v>
      </c>
      <c r="X45" s="130">
        <v>5.7401353862400721E-8</v>
      </c>
      <c r="Y45" s="130">
        <v>0</v>
      </c>
      <c r="Z45" s="130">
        <v>7.9645239647902349E-3</v>
      </c>
      <c r="AA45" s="130">
        <v>1.8012588622874689E-3</v>
      </c>
      <c r="AB45" s="130">
        <v>9.399748082012385E-6</v>
      </c>
      <c r="AC45" s="130">
        <v>2.0668676085673691E-2</v>
      </c>
      <c r="AD45" s="130">
        <v>8.3088949865689737E-4</v>
      </c>
      <c r="AE45" s="130">
        <v>0</v>
      </c>
      <c r="AF45" s="130">
        <v>1.4267353861916749E-3</v>
      </c>
      <c r="AG45" s="130">
        <v>0</v>
      </c>
      <c r="AH45" s="130">
        <v>6.0099582568077029E-6</v>
      </c>
      <c r="AI45" s="130">
        <v>1.9689927123902169E-2</v>
      </c>
      <c r="AJ45" s="130">
        <v>1.3906905820440415E-4</v>
      </c>
      <c r="AK45" s="130">
        <v>0</v>
      </c>
      <c r="AL45" s="131">
        <v>9.2067384364367122E-3</v>
      </c>
    </row>
    <row r="46" spans="1:38">
      <c r="A46" s="66">
        <v>3</v>
      </c>
      <c r="B46" s="26" t="s">
        <v>2</v>
      </c>
      <c r="C46" s="129">
        <v>0</v>
      </c>
      <c r="D46" s="130">
        <v>6.4775457139684833E-5</v>
      </c>
      <c r="E46" s="130">
        <v>4.1797125138391046E-2</v>
      </c>
      <c r="F46" s="130">
        <v>0</v>
      </c>
      <c r="G46" s="130">
        <v>0.10070235384167076</v>
      </c>
      <c r="H46" s="130">
        <v>1.3582042275302254E-2</v>
      </c>
      <c r="I46" s="130">
        <v>3.7815987615441105E-3</v>
      </c>
      <c r="J46" s="130">
        <v>1.0050790008298933E-2</v>
      </c>
      <c r="K46" s="130">
        <v>3.3265318488195417E-2</v>
      </c>
      <c r="L46" s="130">
        <v>1.403015639481197E-5</v>
      </c>
      <c r="M46" s="130">
        <v>1.3213853180989551E-4</v>
      </c>
      <c r="N46" s="130">
        <v>0</v>
      </c>
      <c r="O46" s="130">
        <v>1.9583868269029987E-3</v>
      </c>
      <c r="P46" s="130">
        <v>2.0453767882844958E-5</v>
      </c>
      <c r="Q46" s="130">
        <v>0</v>
      </c>
      <c r="R46" s="130">
        <v>7.2070882844367783E-4</v>
      </c>
      <c r="S46" s="130">
        <v>2.2794483765967022E-5</v>
      </c>
      <c r="T46" s="130">
        <v>2.1128213770853759E-2</v>
      </c>
      <c r="U46" s="130">
        <v>1.7663811414260964E-2</v>
      </c>
      <c r="V46" s="130">
        <v>0</v>
      </c>
      <c r="W46" s="130">
        <v>9.8482507335687823E-4</v>
      </c>
      <c r="X46" s="130">
        <v>7.5755772103373992E-8</v>
      </c>
      <c r="Y46" s="130">
        <v>0</v>
      </c>
      <c r="Z46" s="130">
        <v>2.0971947336322513E-2</v>
      </c>
      <c r="AA46" s="130">
        <v>2.9960542759466875E-3</v>
      </c>
      <c r="AB46" s="130">
        <v>9.30402933400788E-6</v>
      </c>
      <c r="AC46" s="130">
        <v>1.6379773101749685E-2</v>
      </c>
      <c r="AD46" s="130">
        <v>2.9610495917608169E-3</v>
      </c>
      <c r="AE46" s="130">
        <v>0</v>
      </c>
      <c r="AF46" s="130">
        <v>4.3452516023836962E-4</v>
      </c>
      <c r="AG46" s="130">
        <v>0</v>
      </c>
      <c r="AH46" s="130">
        <v>5.7410237288318402E-4</v>
      </c>
      <c r="AI46" s="130">
        <v>8.4311310721073389E-3</v>
      </c>
      <c r="AJ46" s="130">
        <v>4.090257644977832E-4</v>
      </c>
      <c r="AK46" s="130">
        <v>0</v>
      </c>
      <c r="AL46" s="131">
        <v>1.1033809974721958E-2</v>
      </c>
    </row>
    <row r="47" spans="1:38">
      <c r="A47" s="66">
        <v>6</v>
      </c>
      <c r="B47" s="26" t="s">
        <v>3</v>
      </c>
      <c r="C47" s="129">
        <v>0</v>
      </c>
      <c r="D47" s="130">
        <v>9.265719053094016E-6</v>
      </c>
      <c r="E47" s="130">
        <v>0</v>
      </c>
      <c r="F47" s="130">
        <v>6.6496229105307489E-3</v>
      </c>
      <c r="G47" s="130">
        <v>0</v>
      </c>
      <c r="H47" s="130">
        <v>3.8649819675016998E-3</v>
      </c>
      <c r="I47" s="130">
        <v>9.429391802200913E-4</v>
      </c>
      <c r="J47" s="130">
        <v>1.1939750831253617E-2</v>
      </c>
      <c r="K47" s="130">
        <v>1.6232494335290809E-2</v>
      </c>
      <c r="L47" s="130">
        <v>4.4152351054646277E-5</v>
      </c>
      <c r="M47" s="130">
        <v>3.1187607679519963E-5</v>
      </c>
      <c r="N47" s="130">
        <v>2.5655167251214779E-4</v>
      </c>
      <c r="O47" s="130">
        <v>1.1979698765037905E-2</v>
      </c>
      <c r="P47" s="130">
        <v>1.5769964999852169E-3</v>
      </c>
      <c r="Q47" s="130">
        <v>7.7564468309502076E-5</v>
      </c>
      <c r="R47" s="130">
        <v>5.1213860032872779E-4</v>
      </c>
      <c r="S47" s="130">
        <v>0</v>
      </c>
      <c r="T47" s="130">
        <v>0</v>
      </c>
      <c r="U47" s="130">
        <v>7.2977767356018535E-3</v>
      </c>
      <c r="V47" s="130">
        <v>0</v>
      </c>
      <c r="W47" s="130">
        <v>4.4274368869319878E-3</v>
      </c>
      <c r="X47" s="130">
        <v>3.3489585484199592E-7</v>
      </c>
      <c r="Y47" s="130">
        <v>1.5672446710071627E-8</v>
      </c>
      <c r="Z47" s="130">
        <v>7.3358163541833686E-3</v>
      </c>
      <c r="AA47" s="130">
        <v>1.074655029207342E-2</v>
      </c>
      <c r="AB47" s="130">
        <v>3.206793054092615E-5</v>
      </c>
      <c r="AC47" s="130">
        <v>0.11875589682732368</v>
      </c>
      <c r="AD47" s="130">
        <v>4.8524792422332819E-3</v>
      </c>
      <c r="AE47" s="130">
        <v>0</v>
      </c>
      <c r="AF47" s="130">
        <v>9.9844358872747878E-4</v>
      </c>
      <c r="AG47" s="130">
        <v>0</v>
      </c>
      <c r="AH47" s="130">
        <v>1.9017659116808136E-4</v>
      </c>
      <c r="AI47" s="130">
        <v>2.3483827795071879E-2</v>
      </c>
      <c r="AJ47" s="130">
        <v>4.950723130372771E-5</v>
      </c>
      <c r="AK47" s="130">
        <v>0</v>
      </c>
      <c r="AL47" s="131">
        <v>5.9565414197959455E-3</v>
      </c>
    </row>
    <row r="48" spans="1:38">
      <c r="A48" s="67">
        <v>11</v>
      </c>
      <c r="B48" s="27" t="s">
        <v>4</v>
      </c>
      <c r="C48" s="132">
        <v>4.012197272778803E-2</v>
      </c>
      <c r="D48" s="133">
        <v>5.2273260710647507E-5</v>
      </c>
      <c r="E48" s="133">
        <v>3.0752479650726004E-2</v>
      </c>
      <c r="F48" s="133">
        <v>3.8530149653949815E-5</v>
      </c>
      <c r="G48" s="133">
        <v>7.433975841431481E-2</v>
      </c>
      <c r="H48" s="133">
        <v>4.003955312708343E-4</v>
      </c>
      <c r="I48" s="133">
        <v>9.818229146236682E-3</v>
      </c>
      <c r="J48" s="133">
        <v>2.8649106127300586E-3</v>
      </c>
      <c r="K48" s="133">
        <v>1.1807162894097193E-3</v>
      </c>
      <c r="L48" s="133">
        <v>2.0500408216522353E-3</v>
      </c>
      <c r="M48" s="133">
        <v>0</v>
      </c>
      <c r="N48" s="133">
        <v>7.5813876653170237E-4</v>
      </c>
      <c r="O48" s="133">
        <v>1.3611131609803295E-2</v>
      </c>
      <c r="P48" s="133">
        <v>0</v>
      </c>
      <c r="Q48" s="133">
        <v>0</v>
      </c>
      <c r="R48" s="133">
        <v>0</v>
      </c>
      <c r="S48" s="133">
        <v>2.8906366917485677E-5</v>
      </c>
      <c r="T48" s="133">
        <v>0</v>
      </c>
      <c r="U48" s="133">
        <v>1.6721445913684716E-2</v>
      </c>
      <c r="V48" s="133">
        <v>0</v>
      </c>
      <c r="W48" s="133">
        <v>9.0808911402209217E-4</v>
      </c>
      <c r="X48" s="133">
        <v>2.983704270797957E-7</v>
      </c>
      <c r="Y48" s="133">
        <v>7.6312553540262588E-9</v>
      </c>
      <c r="Z48" s="133">
        <v>1.726588356147286E-2</v>
      </c>
      <c r="AA48" s="133">
        <v>1.7747482113147758E-3</v>
      </c>
      <c r="AB48" s="133">
        <v>1.1861145071852626E-5</v>
      </c>
      <c r="AC48" s="133">
        <v>9.9896573480015797E-3</v>
      </c>
      <c r="AD48" s="133">
        <v>1.9164500301295437E-3</v>
      </c>
      <c r="AE48" s="133">
        <v>0</v>
      </c>
      <c r="AF48" s="133">
        <v>9.1450322824690282E-4</v>
      </c>
      <c r="AG48" s="133">
        <v>0</v>
      </c>
      <c r="AH48" s="133">
        <v>5.6412176981978905E-5</v>
      </c>
      <c r="AI48" s="133">
        <v>1.7371726170567203E-2</v>
      </c>
      <c r="AJ48" s="133">
        <v>2.023069239197893E-3</v>
      </c>
      <c r="AK48" s="133">
        <v>0</v>
      </c>
      <c r="AL48" s="134">
        <v>2.5077445609140133E-3</v>
      </c>
    </row>
    <row r="49" spans="1:38">
      <c r="A49" s="66">
        <v>15</v>
      </c>
      <c r="B49" s="26" t="s">
        <v>5</v>
      </c>
      <c r="C49" s="129">
        <v>2.8848085689275773E-3</v>
      </c>
      <c r="D49" s="130">
        <v>0</v>
      </c>
      <c r="E49" s="130">
        <v>0</v>
      </c>
      <c r="F49" s="130">
        <v>0</v>
      </c>
      <c r="G49" s="130">
        <v>1.237792258142217E-4</v>
      </c>
      <c r="H49" s="130">
        <v>0.15444844495397289</v>
      </c>
      <c r="I49" s="130">
        <v>5.3798572967534422E-3</v>
      </c>
      <c r="J49" s="130">
        <v>5.2569727418056413E-2</v>
      </c>
      <c r="K49" s="130">
        <v>3.3215890442820097E-3</v>
      </c>
      <c r="L49" s="130">
        <v>4.0585079529418004E-4</v>
      </c>
      <c r="M49" s="130">
        <v>5.4605366484400508E-5</v>
      </c>
      <c r="N49" s="130">
        <v>0</v>
      </c>
      <c r="O49" s="130">
        <v>1.2730409017211329E-3</v>
      </c>
      <c r="P49" s="130">
        <v>0</v>
      </c>
      <c r="Q49" s="130">
        <v>0</v>
      </c>
      <c r="R49" s="130">
        <v>0</v>
      </c>
      <c r="S49" s="130">
        <v>0</v>
      </c>
      <c r="T49" s="130">
        <v>0</v>
      </c>
      <c r="U49" s="130">
        <v>1.6760194699911538E-2</v>
      </c>
      <c r="V49" s="130">
        <v>0</v>
      </c>
      <c r="W49" s="130">
        <v>1.7379823934307599E-3</v>
      </c>
      <c r="X49" s="130">
        <v>1.4162042344918053E-7</v>
      </c>
      <c r="Y49" s="130">
        <v>0</v>
      </c>
      <c r="Z49" s="130">
        <v>2.55917535295721E-2</v>
      </c>
      <c r="AA49" s="130">
        <v>3.29016348936926E-3</v>
      </c>
      <c r="AB49" s="130">
        <v>1.5562399188020243E-5</v>
      </c>
      <c r="AC49" s="130">
        <v>6.9014012178268145E-3</v>
      </c>
      <c r="AD49" s="130">
        <v>2.5132731209457216E-3</v>
      </c>
      <c r="AE49" s="130">
        <v>0</v>
      </c>
      <c r="AF49" s="130">
        <v>2.6079623787310562E-3</v>
      </c>
      <c r="AG49" s="130">
        <v>0</v>
      </c>
      <c r="AH49" s="130">
        <v>6.8675887354553201E-5</v>
      </c>
      <c r="AI49" s="130">
        <v>1.2103680868059411E-2</v>
      </c>
      <c r="AJ49" s="130">
        <v>0</v>
      </c>
      <c r="AK49" s="130">
        <v>0</v>
      </c>
      <c r="AL49" s="131">
        <v>2.4466405733809707E-3</v>
      </c>
    </row>
    <row r="50" spans="1:38">
      <c r="A50" s="66">
        <v>16</v>
      </c>
      <c r="B50" s="26" t="s">
        <v>6</v>
      </c>
      <c r="C50" s="129">
        <v>0</v>
      </c>
      <c r="D50" s="130">
        <v>3.4852849109141472E-2</v>
      </c>
      <c r="E50" s="130">
        <v>0</v>
      </c>
      <c r="F50" s="130">
        <v>2.4451820784706473E-3</v>
      </c>
      <c r="G50" s="130">
        <v>4.9103799340749553E-4</v>
      </c>
      <c r="H50" s="130">
        <v>2.8819206410578826E-3</v>
      </c>
      <c r="I50" s="130">
        <v>0.12448456059666524</v>
      </c>
      <c r="J50" s="130">
        <v>1.0900437983188252E-2</v>
      </c>
      <c r="K50" s="130">
        <v>2.3033635353330714E-3</v>
      </c>
      <c r="L50" s="130">
        <v>1.9780357971625456E-3</v>
      </c>
      <c r="M50" s="130">
        <v>8.9176077065388415E-4</v>
      </c>
      <c r="N50" s="130">
        <v>9.0211205132533379E-4</v>
      </c>
      <c r="O50" s="130">
        <v>5.9881096479835793E-3</v>
      </c>
      <c r="P50" s="130">
        <v>1.0171070022303654E-3</v>
      </c>
      <c r="Q50" s="130">
        <v>0</v>
      </c>
      <c r="R50" s="130">
        <v>7.6225683518056292E-5</v>
      </c>
      <c r="S50" s="130">
        <v>0</v>
      </c>
      <c r="T50" s="130">
        <v>0</v>
      </c>
      <c r="U50" s="130">
        <v>1.2585896873230331E-2</v>
      </c>
      <c r="V50" s="130">
        <v>0</v>
      </c>
      <c r="W50" s="130">
        <v>3.9028833143059088E-3</v>
      </c>
      <c r="X50" s="130">
        <v>4.238252460815425E-7</v>
      </c>
      <c r="Y50" s="130">
        <v>2.891520977161116E-8</v>
      </c>
      <c r="Z50" s="130">
        <v>2.6266228519347765E-2</v>
      </c>
      <c r="AA50" s="130">
        <v>2.3506390921712631E-3</v>
      </c>
      <c r="AB50" s="130">
        <v>1.2831563415098177E-5</v>
      </c>
      <c r="AC50" s="130">
        <v>1.3127090783784934E-2</v>
      </c>
      <c r="AD50" s="130">
        <v>1.9470565493399834E-3</v>
      </c>
      <c r="AE50" s="130">
        <v>0</v>
      </c>
      <c r="AF50" s="130">
        <v>7.9525931179646894E-4</v>
      </c>
      <c r="AG50" s="130">
        <v>0</v>
      </c>
      <c r="AH50" s="130">
        <v>3.0546355242657782E-5</v>
      </c>
      <c r="AI50" s="130">
        <v>1.1952270728132515E-2</v>
      </c>
      <c r="AJ50" s="130">
        <v>1.7193300016529611E-5</v>
      </c>
      <c r="AK50" s="130">
        <v>0</v>
      </c>
      <c r="AL50" s="131">
        <v>3.1862927414471618E-3</v>
      </c>
    </row>
    <row r="51" spans="1:38">
      <c r="A51" s="66">
        <v>20</v>
      </c>
      <c r="B51" s="26" t="s">
        <v>7</v>
      </c>
      <c r="C51" s="129">
        <v>5.1182948239422237E-5</v>
      </c>
      <c r="D51" s="130">
        <v>3.4733702262148468E-6</v>
      </c>
      <c r="E51" s="130">
        <v>4.5739448307101157E-6</v>
      </c>
      <c r="F51" s="130">
        <v>2.9633732715949766E-3</v>
      </c>
      <c r="G51" s="130">
        <v>8.3861750445690577E-4</v>
      </c>
      <c r="H51" s="130">
        <v>2.201663526604997E-4</v>
      </c>
      <c r="I51" s="130">
        <v>2.1683709540583746E-3</v>
      </c>
      <c r="J51" s="130">
        <v>0.23741614843825942</v>
      </c>
      <c r="K51" s="130">
        <v>0.127630950403995</v>
      </c>
      <c r="L51" s="130">
        <v>8.7555101450820033E-4</v>
      </c>
      <c r="M51" s="130">
        <v>3.8970210989630578E-7</v>
      </c>
      <c r="N51" s="130">
        <v>1.2129641883489141E-3</v>
      </c>
      <c r="O51" s="130">
        <v>2.0247264049240233E-3</v>
      </c>
      <c r="P51" s="130">
        <v>3.6193272575821313E-6</v>
      </c>
      <c r="Q51" s="130">
        <v>0</v>
      </c>
      <c r="R51" s="130">
        <v>0</v>
      </c>
      <c r="S51" s="130">
        <v>8.0670414262276885E-6</v>
      </c>
      <c r="T51" s="130">
        <v>0</v>
      </c>
      <c r="U51" s="130">
        <v>4.251335983453391E-3</v>
      </c>
      <c r="V51" s="130">
        <v>0</v>
      </c>
      <c r="W51" s="130">
        <v>2.627767618560168E-3</v>
      </c>
      <c r="X51" s="130">
        <v>2.8342224561252205E-7</v>
      </c>
      <c r="Y51" s="130">
        <v>3.0439905449215109E-8</v>
      </c>
      <c r="Z51" s="130">
        <v>7.4270814213135902E-3</v>
      </c>
      <c r="AA51" s="130">
        <v>1.6073850846942204E-3</v>
      </c>
      <c r="AB51" s="130">
        <v>1.1498408363581491E-5</v>
      </c>
      <c r="AC51" s="130">
        <v>6.5298094343761567E-3</v>
      </c>
      <c r="AD51" s="130">
        <v>2.1929606449972707E-3</v>
      </c>
      <c r="AE51" s="130">
        <v>0</v>
      </c>
      <c r="AF51" s="130">
        <v>8.5213568730453833E-3</v>
      </c>
      <c r="AG51" s="130">
        <v>1.2079571560844964E-7</v>
      </c>
      <c r="AH51" s="130">
        <v>5.097239616011855E-5</v>
      </c>
      <c r="AI51" s="130">
        <v>1.1788795585100162E-2</v>
      </c>
      <c r="AJ51" s="130">
        <v>2.4125923187349751E-5</v>
      </c>
      <c r="AK51" s="130">
        <v>0</v>
      </c>
      <c r="AL51" s="131">
        <v>1.5397373810411901E-3</v>
      </c>
    </row>
    <row r="52" spans="1:38">
      <c r="A52" s="66">
        <v>21</v>
      </c>
      <c r="B52" s="26" t="s">
        <v>8</v>
      </c>
      <c r="C52" s="129">
        <v>0</v>
      </c>
      <c r="D52" s="130">
        <v>0</v>
      </c>
      <c r="E52" s="130">
        <v>0</v>
      </c>
      <c r="F52" s="130">
        <v>0.65676192078199225</v>
      </c>
      <c r="G52" s="130">
        <v>2.1434636299759662E-6</v>
      </c>
      <c r="H52" s="130">
        <v>3.2311822316481899E-5</v>
      </c>
      <c r="I52" s="130">
        <v>1.5527011061020466E-5</v>
      </c>
      <c r="J52" s="130">
        <v>4.3121413704381371E-4</v>
      </c>
      <c r="K52" s="130">
        <v>2.832603402407901E-2</v>
      </c>
      <c r="L52" s="130">
        <v>5.3463369966319007E-5</v>
      </c>
      <c r="M52" s="130">
        <v>-3.5459691324685058E-7</v>
      </c>
      <c r="N52" s="130">
        <v>6.5631186661022111E-6</v>
      </c>
      <c r="O52" s="130">
        <v>5.5978632331967208E-4</v>
      </c>
      <c r="P52" s="130">
        <v>6.58658108836161E-6</v>
      </c>
      <c r="Q52" s="130">
        <v>0</v>
      </c>
      <c r="R52" s="130">
        <v>0</v>
      </c>
      <c r="S52" s="130">
        <v>3.6701725704486961E-6</v>
      </c>
      <c r="T52" s="130">
        <v>0</v>
      </c>
      <c r="U52" s="130">
        <v>4.4276484917428359E-3</v>
      </c>
      <c r="V52" s="130">
        <v>0</v>
      </c>
      <c r="W52" s="130">
        <v>7.2745324695932807E-4</v>
      </c>
      <c r="X52" s="130">
        <v>1.0958429922057615E-7</v>
      </c>
      <c r="Y52" s="130">
        <v>1.0691556627602216E-9</v>
      </c>
      <c r="Z52" s="130">
        <v>2.5672605925563755E-3</v>
      </c>
      <c r="AA52" s="130">
        <v>8.5057758564935739E-4</v>
      </c>
      <c r="AB52" s="130">
        <v>2.1163000990188639E-6</v>
      </c>
      <c r="AC52" s="130">
        <v>8.6715922620205083E-3</v>
      </c>
      <c r="AD52" s="130">
        <v>3.0333459187824991E-4</v>
      </c>
      <c r="AE52" s="130">
        <v>0</v>
      </c>
      <c r="AF52" s="130">
        <v>5.3083432748983364E-4</v>
      </c>
      <c r="AG52" s="130">
        <v>0</v>
      </c>
      <c r="AH52" s="130">
        <v>9.6491304105431197E-6</v>
      </c>
      <c r="AI52" s="130">
        <v>2.7580738700948757E-3</v>
      </c>
      <c r="AJ52" s="130">
        <v>6.7546488018294477E-6</v>
      </c>
      <c r="AK52" s="130">
        <v>0</v>
      </c>
      <c r="AL52" s="131">
        <v>3.5338809764134856E-4</v>
      </c>
    </row>
    <row r="53" spans="1:38">
      <c r="A53" s="67">
        <v>25</v>
      </c>
      <c r="B53" s="27" t="s">
        <v>9</v>
      </c>
      <c r="C53" s="132">
        <v>6.9783768129611513E-6</v>
      </c>
      <c r="D53" s="133">
        <v>0</v>
      </c>
      <c r="E53" s="133">
        <v>0</v>
      </c>
      <c r="F53" s="133">
        <v>9.8103942908734879E-2</v>
      </c>
      <c r="G53" s="133">
        <v>4.7598278614643681E-4</v>
      </c>
      <c r="H53" s="133">
        <v>1.8026223118595098E-3</v>
      </c>
      <c r="I53" s="133">
        <v>1.8380511145130052E-2</v>
      </c>
      <c r="J53" s="133">
        <v>7.8718935468965155E-3</v>
      </c>
      <c r="K53" s="133">
        <v>1.3958610600623131E-2</v>
      </c>
      <c r="L53" s="133">
        <v>3.4123427521583399E-2</v>
      </c>
      <c r="M53" s="133">
        <v>1.8898238275558302E-3</v>
      </c>
      <c r="N53" s="133">
        <v>8.4206616789291467E-3</v>
      </c>
      <c r="O53" s="133">
        <v>7.9227757078147495E-3</v>
      </c>
      <c r="P53" s="133">
        <v>2.7798567801665675E-3</v>
      </c>
      <c r="Q53" s="133">
        <v>0</v>
      </c>
      <c r="R53" s="133">
        <v>6.8055295733266094E-5</v>
      </c>
      <c r="S53" s="133">
        <v>9.5322516328478131E-6</v>
      </c>
      <c r="T53" s="133">
        <v>0</v>
      </c>
      <c r="U53" s="133">
        <v>1.4154392870506722E-2</v>
      </c>
      <c r="V53" s="133">
        <v>0</v>
      </c>
      <c r="W53" s="133">
        <v>7.5394870502265799E-3</v>
      </c>
      <c r="X53" s="133">
        <v>1.825355849019487E-7</v>
      </c>
      <c r="Y53" s="133">
        <v>4.7119405787076501E-8</v>
      </c>
      <c r="Z53" s="133">
        <v>1.1912257475896195E-2</v>
      </c>
      <c r="AA53" s="133">
        <v>2.9444660484052002E-3</v>
      </c>
      <c r="AB53" s="133">
        <v>2.1862484816114238E-5</v>
      </c>
      <c r="AC53" s="133">
        <v>2.0044148435727171E-2</v>
      </c>
      <c r="AD53" s="133">
        <v>3.5195322353709785E-3</v>
      </c>
      <c r="AE53" s="133">
        <v>0</v>
      </c>
      <c r="AF53" s="133">
        <v>5.1600089726954092E-3</v>
      </c>
      <c r="AG53" s="133">
        <v>0</v>
      </c>
      <c r="AH53" s="133">
        <v>6.8864909412447281E-5</v>
      </c>
      <c r="AI53" s="133">
        <v>2.5344892407835874E-2</v>
      </c>
      <c r="AJ53" s="133">
        <v>1.7543320057748853E-5</v>
      </c>
      <c r="AK53" s="133">
        <v>0</v>
      </c>
      <c r="AL53" s="134">
        <v>5.5744873661267664E-3</v>
      </c>
    </row>
    <row r="54" spans="1:38">
      <c r="A54" s="66">
        <v>26</v>
      </c>
      <c r="B54" s="26" t="s">
        <v>10</v>
      </c>
      <c r="C54" s="129">
        <v>0</v>
      </c>
      <c r="D54" s="130">
        <v>0</v>
      </c>
      <c r="E54" s="130">
        <v>0</v>
      </c>
      <c r="F54" s="130">
        <v>0.10363067736696853</v>
      </c>
      <c r="G54" s="130">
        <v>0</v>
      </c>
      <c r="H54" s="130">
        <v>1.4602083855385012E-4</v>
      </c>
      <c r="I54" s="130">
        <v>7.4252219534274623E-5</v>
      </c>
      <c r="J54" s="130">
        <v>1.1376613140276573E-3</v>
      </c>
      <c r="K54" s="130">
        <v>2.8734037765339636E-2</v>
      </c>
      <c r="L54" s="130">
        <v>1.6238688836961094E-3</v>
      </c>
      <c r="M54" s="130">
        <v>0.14980981583926675</v>
      </c>
      <c r="N54" s="130">
        <v>1.0773305367277543E-3</v>
      </c>
      <c r="O54" s="130">
        <v>3.5827093668020017E-5</v>
      </c>
      <c r="P54" s="130">
        <v>6.3159854565649743E-6</v>
      </c>
      <c r="Q54" s="130">
        <v>6.919052260502947E-7</v>
      </c>
      <c r="R54" s="130">
        <v>0</v>
      </c>
      <c r="S54" s="130">
        <v>0</v>
      </c>
      <c r="T54" s="130">
        <v>0</v>
      </c>
      <c r="U54" s="130">
        <v>8.3188220376470071E-3</v>
      </c>
      <c r="V54" s="130">
        <v>0</v>
      </c>
      <c r="W54" s="130">
        <v>1.5536447957808649E-3</v>
      </c>
      <c r="X54" s="130">
        <v>1.0471094666729385E-7</v>
      </c>
      <c r="Y54" s="130">
        <v>3.2154993705331967E-9</v>
      </c>
      <c r="Z54" s="130">
        <v>2.9325099257605475E-3</v>
      </c>
      <c r="AA54" s="130">
        <v>8.2495494502017109E-4</v>
      </c>
      <c r="AB54" s="130">
        <v>7.2260842653655584E-6</v>
      </c>
      <c r="AC54" s="130">
        <v>5.0765042896077361E-3</v>
      </c>
      <c r="AD54" s="130">
        <v>6.7740006652612606E-4</v>
      </c>
      <c r="AE54" s="130">
        <v>0</v>
      </c>
      <c r="AF54" s="130">
        <v>1.1154429610084344E-3</v>
      </c>
      <c r="AG54" s="130">
        <v>5.7490140271487889E-8</v>
      </c>
      <c r="AH54" s="130">
        <v>4.9705960460575038E-5</v>
      </c>
      <c r="AI54" s="130">
        <v>3.8710085970785403E-3</v>
      </c>
      <c r="AJ54" s="130">
        <v>2.0314692917944566E-5</v>
      </c>
      <c r="AK54" s="130">
        <v>0</v>
      </c>
      <c r="AL54" s="131">
        <v>1.3497716169341015E-3</v>
      </c>
    </row>
    <row r="55" spans="1:38">
      <c r="A55" s="66">
        <v>27</v>
      </c>
      <c r="B55" s="26" t="s">
        <v>11</v>
      </c>
      <c r="C55" s="129">
        <v>5.7273797979097649E-6</v>
      </c>
      <c r="D55" s="130">
        <v>0</v>
      </c>
      <c r="E55" s="130">
        <v>0</v>
      </c>
      <c r="F55" s="130">
        <v>0.57733835896015107</v>
      </c>
      <c r="G55" s="130">
        <v>0</v>
      </c>
      <c r="H55" s="130">
        <v>2.2090620931348377E-4</v>
      </c>
      <c r="I55" s="130">
        <v>4.371481755756791E-4</v>
      </c>
      <c r="J55" s="130">
        <v>2.2100813075719415E-3</v>
      </c>
      <c r="K55" s="130">
        <v>2.6362841221488869E-3</v>
      </c>
      <c r="L55" s="130">
        <v>6.5270174625612959E-4</v>
      </c>
      <c r="M55" s="130">
        <v>7.4212421264682589E-5</v>
      </c>
      <c r="N55" s="130">
        <v>4.6672883272664299E-2</v>
      </c>
      <c r="O55" s="130">
        <v>3.1307467197667005E-4</v>
      </c>
      <c r="P55" s="130">
        <v>0</v>
      </c>
      <c r="Q55" s="130">
        <v>5.7677626484154989E-5</v>
      </c>
      <c r="R55" s="130">
        <v>1.0880880139974242E-5</v>
      </c>
      <c r="S55" s="130">
        <v>2.1336620597851366E-6</v>
      </c>
      <c r="T55" s="130">
        <v>0</v>
      </c>
      <c r="U55" s="130">
        <v>7.191867234604416E-3</v>
      </c>
      <c r="V55" s="130">
        <v>0</v>
      </c>
      <c r="W55" s="130">
        <v>3.4850549113343244E-3</v>
      </c>
      <c r="X55" s="130">
        <v>1.1210639613069029E-7</v>
      </c>
      <c r="Y55" s="130">
        <v>1.2236878876302126E-9</v>
      </c>
      <c r="Z55" s="130">
        <v>4.9698487103890018E-3</v>
      </c>
      <c r="AA55" s="130">
        <v>1.5590404267566088E-3</v>
      </c>
      <c r="AB55" s="130">
        <v>2.4882780033123399E-6</v>
      </c>
      <c r="AC55" s="130">
        <v>1.9679234653854644E-2</v>
      </c>
      <c r="AD55" s="130">
        <v>1.2064240892501301E-3</v>
      </c>
      <c r="AE55" s="130">
        <v>0</v>
      </c>
      <c r="AF55" s="130">
        <v>1.8199746068455994E-3</v>
      </c>
      <c r="AG55" s="130">
        <v>0</v>
      </c>
      <c r="AH55" s="130">
        <v>2.2485302951822224E-5</v>
      </c>
      <c r="AI55" s="130">
        <v>5.7141908516887196E-3</v>
      </c>
      <c r="AJ55" s="130">
        <v>1.767072779153707E-5</v>
      </c>
      <c r="AK55" s="130">
        <v>0</v>
      </c>
      <c r="AL55" s="131">
        <v>2.6903499187712889E-3</v>
      </c>
    </row>
    <row r="56" spans="1:38">
      <c r="A56" s="66">
        <v>28</v>
      </c>
      <c r="B56" s="26" t="s">
        <v>12</v>
      </c>
      <c r="C56" s="129">
        <v>0</v>
      </c>
      <c r="D56" s="130">
        <v>0</v>
      </c>
      <c r="E56" s="130">
        <v>0</v>
      </c>
      <c r="F56" s="130">
        <v>1.8177778322030807E-4</v>
      </c>
      <c r="G56" s="130">
        <v>0</v>
      </c>
      <c r="H56" s="130">
        <v>9.3915815637377542E-4</v>
      </c>
      <c r="I56" s="130">
        <v>2.0902836909396246E-3</v>
      </c>
      <c r="J56" s="130">
        <v>5.4961353688467779E-3</v>
      </c>
      <c r="K56" s="130">
        <v>1.4192435678275521E-3</v>
      </c>
      <c r="L56" s="130">
        <v>2.0005580429970134E-3</v>
      </c>
      <c r="M56" s="130">
        <v>7.2242294073056976E-2</v>
      </c>
      <c r="N56" s="130">
        <v>3.994039574468982E-2</v>
      </c>
      <c r="O56" s="130">
        <v>4.1593268796518638E-2</v>
      </c>
      <c r="P56" s="130">
        <v>1.4707136292850559E-3</v>
      </c>
      <c r="Q56" s="130">
        <v>1.1714908132170849E-3</v>
      </c>
      <c r="R56" s="130">
        <v>3.966696438459916E-4</v>
      </c>
      <c r="S56" s="130">
        <v>5.5560038634933872E-5</v>
      </c>
      <c r="T56" s="130">
        <v>0</v>
      </c>
      <c r="U56" s="130">
        <v>3.7762767858539772E-3</v>
      </c>
      <c r="V56" s="130">
        <v>0</v>
      </c>
      <c r="W56" s="130">
        <v>1.8386392120139489E-3</v>
      </c>
      <c r="X56" s="130">
        <v>8.3531988008109102E-8</v>
      </c>
      <c r="Y56" s="130">
        <v>7.5867937052208755E-10</v>
      </c>
      <c r="Z56" s="130">
        <v>2.0871335844435082E-2</v>
      </c>
      <c r="AA56" s="130">
        <v>2.9891335098614028E-3</v>
      </c>
      <c r="AB56" s="130">
        <v>3.401692935221245E-5</v>
      </c>
      <c r="AC56" s="130">
        <v>1.1257543526011269E-2</v>
      </c>
      <c r="AD56" s="130">
        <v>2.8749655797923163E-3</v>
      </c>
      <c r="AE56" s="130">
        <v>0</v>
      </c>
      <c r="AF56" s="130">
        <v>2.1854984824701404E-3</v>
      </c>
      <c r="AG56" s="130">
        <v>0</v>
      </c>
      <c r="AH56" s="130">
        <v>5.3395729654626866E-5</v>
      </c>
      <c r="AI56" s="130">
        <v>1.4185993874015465E-2</v>
      </c>
      <c r="AJ56" s="130">
        <v>0</v>
      </c>
      <c r="AK56" s="130">
        <v>0</v>
      </c>
      <c r="AL56" s="131">
        <v>3.651485983890237E-3</v>
      </c>
    </row>
    <row r="57" spans="1:38">
      <c r="A57" s="66">
        <v>29</v>
      </c>
      <c r="B57" s="26" t="s">
        <v>13</v>
      </c>
      <c r="C57" s="129">
        <v>0</v>
      </c>
      <c r="D57" s="130">
        <v>0</v>
      </c>
      <c r="E57" s="130">
        <v>0</v>
      </c>
      <c r="F57" s="130">
        <v>1.028930787375443E-4</v>
      </c>
      <c r="G57" s="130">
        <v>0</v>
      </c>
      <c r="H57" s="130">
        <v>1.1617269608824403E-3</v>
      </c>
      <c r="I57" s="130">
        <v>5.3412659393510184E-3</v>
      </c>
      <c r="J57" s="130">
        <v>1.0353468154573772E-2</v>
      </c>
      <c r="K57" s="130">
        <v>8.2743368497726656E-4</v>
      </c>
      <c r="L57" s="130">
        <v>2.7834197635715281E-3</v>
      </c>
      <c r="M57" s="130">
        <v>9.5061462236013475E-3</v>
      </c>
      <c r="N57" s="130">
        <v>3.5939140029827468E-2</v>
      </c>
      <c r="O57" s="130">
        <v>1.5847366901744757E-2</v>
      </c>
      <c r="P57" s="130">
        <v>9.0587961868477077E-2</v>
      </c>
      <c r="Q57" s="130">
        <v>0.12253250263308993</v>
      </c>
      <c r="R57" s="130">
        <v>1.3272707808613563E-2</v>
      </c>
      <c r="S57" s="130">
        <v>3.4810874451069568E-4</v>
      </c>
      <c r="T57" s="130">
        <v>1.9930823742396767E-6</v>
      </c>
      <c r="U57" s="130">
        <v>4.1689289503104757E-2</v>
      </c>
      <c r="V57" s="130">
        <v>0</v>
      </c>
      <c r="W57" s="130">
        <v>1.1672000253793683E-3</v>
      </c>
      <c r="X57" s="130">
        <v>8.2379245690989257E-8</v>
      </c>
      <c r="Y57" s="130">
        <v>1.7769977695824135E-9</v>
      </c>
      <c r="Z57" s="130">
        <v>1.9775948552088432E-2</v>
      </c>
      <c r="AA57" s="130">
        <v>2.4073436558273548E-3</v>
      </c>
      <c r="AB57" s="130">
        <v>1.9160012979364595E-5</v>
      </c>
      <c r="AC57" s="130">
        <v>8.8664419910233806E-3</v>
      </c>
      <c r="AD57" s="130">
        <v>3.0775644273790498E-3</v>
      </c>
      <c r="AE57" s="130">
        <v>0</v>
      </c>
      <c r="AF57" s="130">
        <v>1.1324646286826674E-2</v>
      </c>
      <c r="AG57" s="130">
        <v>0</v>
      </c>
      <c r="AH57" s="130">
        <v>7.1157565192451349E-5</v>
      </c>
      <c r="AI57" s="130">
        <v>1.7689268499608009E-2</v>
      </c>
      <c r="AJ57" s="130">
        <v>6.5862790738843084E-5</v>
      </c>
      <c r="AK57" s="130">
        <v>0</v>
      </c>
      <c r="AL57" s="131">
        <v>4.8037966249293426E-3</v>
      </c>
    </row>
    <row r="58" spans="1:38">
      <c r="A58" s="67">
        <v>32</v>
      </c>
      <c r="B58" s="27" t="s">
        <v>16</v>
      </c>
      <c r="C58" s="132">
        <v>0</v>
      </c>
      <c r="D58" s="133">
        <v>0</v>
      </c>
      <c r="E58" s="133">
        <v>0</v>
      </c>
      <c r="F58" s="133">
        <v>7.2589325780658647E-6</v>
      </c>
      <c r="G58" s="133">
        <v>0</v>
      </c>
      <c r="H58" s="133">
        <v>6.1388385277257049E-3</v>
      </c>
      <c r="I58" s="133">
        <v>3.0984949862665869E-3</v>
      </c>
      <c r="J58" s="133">
        <v>1.1110189767417584E-2</v>
      </c>
      <c r="K58" s="133">
        <v>1.5320638042984787E-3</v>
      </c>
      <c r="L58" s="133">
        <v>1.4662573529708695E-2</v>
      </c>
      <c r="M58" s="133">
        <v>1.2829422841726721E-4</v>
      </c>
      <c r="N58" s="133">
        <v>3.5868294002102161E-2</v>
      </c>
      <c r="O58" s="133">
        <v>1.1035479561545198E-2</v>
      </c>
      <c r="P58" s="133">
        <v>4.4943389220297612E-3</v>
      </c>
      <c r="Q58" s="133">
        <v>0.22342674837177801</v>
      </c>
      <c r="R58" s="133">
        <v>1.5237150263680476E-2</v>
      </c>
      <c r="S58" s="133">
        <v>1.6640093497987868E-4</v>
      </c>
      <c r="T58" s="133">
        <v>0</v>
      </c>
      <c r="U58" s="133">
        <v>3.0944339930613365E-2</v>
      </c>
      <c r="V58" s="133">
        <v>0</v>
      </c>
      <c r="W58" s="133">
        <v>4.1859499242082243E-3</v>
      </c>
      <c r="X58" s="133">
        <v>2.0382779014730683E-7</v>
      </c>
      <c r="Y58" s="133">
        <v>1.5632913921248635E-8</v>
      </c>
      <c r="Z58" s="133">
        <v>1.6356745330829373E-2</v>
      </c>
      <c r="AA58" s="133">
        <v>2.2080702374741505E-3</v>
      </c>
      <c r="AB58" s="133">
        <v>1.5395178549704485E-5</v>
      </c>
      <c r="AC58" s="133">
        <v>7.9403222755036265E-3</v>
      </c>
      <c r="AD58" s="133">
        <v>4.8971937021000467E-3</v>
      </c>
      <c r="AE58" s="133">
        <v>0</v>
      </c>
      <c r="AF58" s="133">
        <v>1.9193460004923415E-2</v>
      </c>
      <c r="AG58" s="133">
        <v>0</v>
      </c>
      <c r="AH58" s="133">
        <v>5.4923864771028728E-5</v>
      </c>
      <c r="AI58" s="133">
        <v>3.2705365939705792E-2</v>
      </c>
      <c r="AJ58" s="133">
        <v>1.1637391558951564E-4</v>
      </c>
      <c r="AK58" s="133">
        <v>0</v>
      </c>
      <c r="AL58" s="134">
        <v>1.3385274482855152E-3</v>
      </c>
    </row>
    <row r="59" spans="1:38">
      <c r="A59" s="66">
        <v>33</v>
      </c>
      <c r="B59" s="26" t="s">
        <v>14</v>
      </c>
      <c r="C59" s="129">
        <v>0</v>
      </c>
      <c r="D59" s="130">
        <v>0</v>
      </c>
      <c r="E59" s="130">
        <v>0</v>
      </c>
      <c r="F59" s="130">
        <v>4.5683966922799365E-5</v>
      </c>
      <c r="G59" s="130">
        <v>0</v>
      </c>
      <c r="H59" s="130">
        <v>1.8587128550802206E-3</v>
      </c>
      <c r="I59" s="130">
        <v>3.4557537495617098E-3</v>
      </c>
      <c r="J59" s="130">
        <v>5.0772495437238756E-3</v>
      </c>
      <c r="K59" s="130">
        <v>5.5828325880826998E-4</v>
      </c>
      <c r="L59" s="130">
        <v>3.8546126565807298E-3</v>
      </c>
      <c r="M59" s="130">
        <v>1.0557135749412923E-2</v>
      </c>
      <c r="N59" s="130">
        <v>4.1948708826609324E-2</v>
      </c>
      <c r="O59" s="130">
        <v>2.179587336596113E-2</v>
      </c>
      <c r="P59" s="130">
        <v>8.4761163112446452E-3</v>
      </c>
      <c r="Q59" s="130">
        <v>0.13688094540088017</v>
      </c>
      <c r="R59" s="130">
        <v>9.997491507432614E-2</v>
      </c>
      <c r="S59" s="130">
        <v>6.2834484776844469E-5</v>
      </c>
      <c r="T59" s="130">
        <v>0</v>
      </c>
      <c r="U59" s="130">
        <v>3.2896198181729418E-2</v>
      </c>
      <c r="V59" s="130">
        <v>0</v>
      </c>
      <c r="W59" s="130">
        <v>9.4891942449734678E-4</v>
      </c>
      <c r="X59" s="130">
        <v>9.2811439388575306E-8</v>
      </c>
      <c r="Y59" s="130">
        <v>7.4361114075831529E-9</v>
      </c>
      <c r="Z59" s="130">
        <v>1.7699436638285829E-2</v>
      </c>
      <c r="AA59" s="130">
        <v>1.3105935210950619E-3</v>
      </c>
      <c r="AB59" s="130">
        <v>1.6283914378063415E-5</v>
      </c>
      <c r="AC59" s="130">
        <v>6.9271083795005659E-3</v>
      </c>
      <c r="AD59" s="130">
        <v>6.8075837539422878E-3</v>
      </c>
      <c r="AE59" s="130">
        <v>0</v>
      </c>
      <c r="AF59" s="130">
        <v>1.3372231202550416E-2</v>
      </c>
      <c r="AG59" s="130">
        <v>0</v>
      </c>
      <c r="AH59" s="130">
        <v>3.0540452587251011E-5</v>
      </c>
      <c r="AI59" s="130">
        <v>2.2907162020821221E-2</v>
      </c>
      <c r="AJ59" s="130">
        <v>9.6368056534281521E-6</v>
      </c>
      <c r="AK59" s="130">
        <v>0</v>
      </c>
      <c r="AL59" s="131">
        <v>4.1707863950445172E-3</v>
      </c>
    </row>
    <row r="60" spans="1:38">
      <c r="A60" s="66">
        <v>34</v>
      </c>
      <c r="B60" s="26" t="s">
        <v>15</v>
      </c>
      <c r="C60" s="129">
        <v>0</v>
      </c>
      <c r="D60" s="130">
        <v>0</v>
      </c>
      <c r="E60" s="130">
        <v>0</v>
      </c>
      <c r="F60" s="130">
        <v>0</v>
      </c>
      <c r="G60" s="130">
        <v>0</v>
      </c>
      <c r="H60" s="130">
        <v>1.0216721715682309E-3</v>
      </c>
      <c r="I60" s="130">
        <v>4.7676095087869439E-3</v>
      </c>
      <c r="J60" s="130">
        <v>1.1400557124333285E-2</v>
      </c>
      <c r="K60" s="130">
        <v>9.6885376122792611E-5</v>
      </c>
      <c r="L60" s="130">
        <v>4.5409643028742801E-3</v>
      </c>
      <c r="M60" s="130">
        <v>6.737344538852154E-3</v>
      </c>
      <c r="N60" s="130">
        <v>4.8769028876812295E-2</v>
      </c>
      <c r="O60" s="130">
        <v>2.4137365160923449E-2</v>
      </c>
      <c r="P60" s="130">
        <v>9.4558846645971979E-3</v>
      </c>
      <c r="Q60" s="130">
        <v>0.23966459829257725</v>
      </c>
      <c r="R60" s="130">
        <v>2.4322778201928453E-2</v>
      </c>
      <c r="S60" s="130">
        <v>3.6763398007037512E-2</v>
      </c>
      <c r="T60" s="130">
        <v>0</v>
      </c>
      <c r="U60" s="130">
        <v>4.1641133153120034E-2</v>
      </c>
      <c r="V60" s="130">
        <v>0</v>
      </c>
      <c r="W60" s="130">
        <v>6.7294593504727191E-4</v>
      </c>
      <c r="X60" s="130">
        <v>2.208911548782212E-8</v>
      </c>
      <c r="Y60" s="130">
        <v>4.0841398781935176E-10</v>
      </c>
      <c r="Z60" s="130">
        <v>1.7993459990101521E-2</v>
      </c>
      <c r="AA60" s="130">
        <v>8.7139879046257735E-4</v>
      </c>
      <c r="AB60" s="130">
        <v>4.0790378234907676E-5</v>
      </c>
      <c r="AC60" s="130">
        <v>4.99753862928113E-3</v>
      </c>
      <c r="AD60" s="130">
        <v>6.0079221706532361E-3</v>
      </c>
      <c r="AE60" s="130">
        <v>0</v>
      </c>
      <c r="AF60" s="130">
        <v>9.5794450818950938E-3</v>
      </c>
      <c r="AG60" s="130">
        <v>0</v>
      </c>
      <c r="AH60" s="130">
        <v>2.3127444403114156E-6</v>
      </c>
      <c r="AI60" s="130">
        <v>1.3869746679860745E-2</v>
      </c>
      <c r="AJ60" s="130">
        <v>9.6329478407119088E-5</v>
      </c>
      <c r="AK60" s="130">
        <v>0</v>
      </c>
      <c r="AL60" s="131">
        <v>3.7469475715344522E-3</v>
      </c>
    </row>
    <row r="61" spans="1:38">
      <c r="A61" s="66">
        <v>35</v>
      </c>
      <c r="B61" s="26" t="s">
        <v>17</v>
      </c>
      <c r="C61" s="129">
        <v>0</v>
      </c>
      <c r="D61" s="130">
        <v>0</v>
      </c>
      <c r="E61" s="130">
        <v>0</v>
      </c>
      <c r="F61" s="130">
        <v>4.7475279471478242E-5</v>
      </c>
      <c r="G61" s="130">
        <v>0</v>
      </c>
      <c r="H61" s="130">
        <v>2.0453603923126689E-3</v>
      </c>
      <c r="I61" s="130">
        <v>1.4581044262587839E-3</v>
      </c>
      <c r="J61" s="130">
        <v>6.2115462971125525E-3</v>
      </c>
      <c r="K61" s="130">
        <v>6.4760659993886183E-4</v>
      </c>
      <c r="L61" s="130">
        <v>5.9680895365587152E-3</v>
      </c>
      <c r="M61" s="130">
        <v>1.9321021098042249E-2</v>
      </c>
      <c r="N61" s="130">
        <v>1.1871460070303694E-2</v>
      </c>
      <c r="O61" s="130">
        <v>8.9443086684361309E-3</v>
      </c>
      <c r="P61" s="130">
        <v>6.5788572079920719E-3</v>
      </c>
      <c r="Q61" s="130">
        <v>2.8886651843552128E-3</v>
      </c>
      <c r="R61" s="130">
        <v>2.7095430777657328E-2</v>
      </c>
      <c r="S61" s="130">
        <v>1.0669969004438127E-2</v>
      </c>
      <c r="T61" s="130">
        <v>0.26282873181307204</v>
      </c>
      <c r="U61" s="130">
        <v>2.8695049674554982E-2</v>
      </c>
      <c r="V61" s="130">
        <v>0</v>
      </c>
      <c r="W61" s="130">
        <v>1.0596921315388897E-3</v>
      </c>
      <c r="X61" s="130">
        <v>5.0038315306162546E-8</v>
      </c>
      <c r="Y61" s="130">
        <v>2.6906122012000674E-9</v>
      </c>
      <c r="Z61" s="130">
        <v>1.2323739481183394E-2</v>
      </c>
      <c r="AA61" s="130">
        <v>1.335813058726593E-3</v>
      </c>
      <c r="AB61" s="130">
        <v>1.193476107360276E-5</v>
      </c>
      <c r="AC61" s="130">
        <v>6.8653691808889805E-3</v>
      </c>
      <c r="AD61" s="130">
        <v>1.3226510107254964E-3</v>
      </c>
      <c r="AE61" s="130">
        <v>0</v>
      </c>
      <c r="AF61" s="130">
        <v>1.0548081931556355E-2</v>
      </c>
      <c r="AG61" s="130">
        <v>0</v>
      </c>
      <c r="AH61" s="130">
        <v>1.852647244408697E-5</v>
      </c>
      <c r="AI61" s="130">
        <v>1.4542023122310468E-2</v>
      </c>
      <c r="AJ61" s="130">
        <v>3.7950344064220353E-5</v>
      </c>
      <c r="AK61" s="130">
        <v>0</v>
      </c>
      <c r="AL61" s="131">
        <v>1.412014983948111E-3</v>
      </c>
    </row>
    <row r="62" spans="1:38">
      <c r="A62" s="66">
        <v>39</v>
      </c>
      <c r="B62" s="26" t="s">
        <v>18</v>
      </c>
      <c r="C62" s="129">
        <v>2.5027631459916132E-3</v>
      </c>
      <c r="D62" s="130">
        <v>8.0901919131766282E-6</v>
      </c>
      <c r="E62" s="130">
        <v>5.9926814886624292E-5</v>
      </c>
      <c r="F62" s="130">
        <v>1.0245874863129021E-4</v>
      </c>
      <c r="G62" s="130">
        <v>1.0973664230664103E-4</v>
      </c>
      <c r="H62" s="130">
        <v>5.1694819401065508E-3</v>
      </c>
      <c r="I62" s="130">
        <v>2.0163996910114536E-2</v>
      </c>
      <c r="J62" s="130">
        <v>8.7554975236665264E-2</v>
      </c>
      <c r="K62" s="130">
        <v>1.4955667412730486E-3</v>
      </c>
      <c r="L62" s="130">
        <v>1.8841709374989957E-3</v>
      </c>
      <c r="M62" s="130">
        <v>7.7834946743000173E-4</v>
      </c>
      <c r="N62" s="130">
        <v>2.6180393526962233E-3</v>
      </c>
      <c r="O62" s="130">
        <v>9.1599293403415959E-3</v>
      </c>
      <c r="P62" s="130">
        <v>1.4331264836682336E-3</v>
      </c>
      <c r="Q62" s="130">
        <v>1.4391347181770086E-4</v>
      </c>
      <c r="R62" s="130">
        <v>7.9850783052009061E-5</v>
      </c>
      <c r="S62" s="130">
        <v>1.5658162212106586E-5</v>
      </c>
      <c r="T62" s="130">
        <v>0</v>
      </c>
      <c r="U62" s="130">
        <v>0.13429836781287038</v>
      </c>
      <c r="V62" s="130">
        <v>0</v>
      </c>
      <c r="W62" s="130">
        <v>2.2392475396050002E-3</v>
      </c>
      <c r="X62" s="130">
        <v>1.6726737208019129E-7</v>
      </c>
      <c r="Y62" s="130">
        <v>2.1381418988330951E-9</v>
      </c>
      <c r="Z62" s="130">
        <v>2.293838227389312E-2</v>
      </c>
      <c r="AA62" s="130">
        <v>1.3193438088120338E-3</v>
      </c>
      <c r="AB62" s="130">
        <v>2.9216893407087964E-5</v>
      </c>
      <c r="AC62" s="130">
        <v>2.4314992404357205E-2</v>
      </c>
      <c r="AD62" s="130">
        <v>2.8569217033750471E-3</v>
      </c>
      <c r="AE62" s="130">
        <v>0</v>
      </c>
      <c r="AF62" s="130">
        <v>5.479375239347507E-3</v>
      </c>
      <c r="AG62" s="130">
        <v>0</v>
      </c>
      <c r="AH62" s="130">
        <v>3.5804356044773449E-5</v>
      </c>
      <c r="AI62" s="130">
        <v>2.4814361872505571E-2</v>
      </c>
      <c r="AJ62" s="130">
        <v>3.2419745303261689E-5</v>
      </c>
      <c r="AK62" s="130">
        <v>0</v>
      </c>
      <c r="AL62" s="131">
        <v>3.179663175572665E-3</v>
      </c>
    </row>
    <row r="63" spans="1:38">
      <c r="A63" s="67">
        <v>41</v>
      </c>
      <c r="B63" s="27" t="s">
        <v>19</v>
      </c>
      <c r="C63" s="132">
        <v>2.7071275762910728E-4</v>
      </c>
      <c r="D63" s="133">
        <v>7.1055055711145874E-6</v>
      </c>
      <c r="E63" s="133">
        <v>0</v>
      </c>
      <c r="F63" s="133">
        <v>6.6491226429857457E-3</v>
      </c>
      <c r="G63" s="133">
        <v>1.4457030160099426E-5</v>
      </c>
      <c r="H63" s="133">
        <v>2.5512773455137736E-3</v>
      </c>
      <c r="I63" s="133">
        <v>3.0531525700789156E-2</v>
      </c>
      <c r="J63" s="133">
        <v>3.1510894271882975E-3</v>
      </c>
      <c r="K63" s="133">
        <v>9.2629739654332497E-3</v>
      </c>
      <c r="L63" s="133">
        <v>3.1437760330858579E-2</v>
      </c>
      <c r="M63" s="133">
        <v>6.5759790069915662E-3</v>
      </c>
      <c r="N63" s="133">
        <v>7.8285771639978099E-3</v>
      </c>
      <c r="O63" s="133">
        <v>7.6067680872696941E-2</v>
      </c>
      <c r="P63" s="133">
        <v>5.1121136483548877E-3</v>
      </c>
      <c r="Q63" s="133">
        <v>2.3990692926909753E-4</v>
      </c>
      <c r="R63" s="133">
        <v>6.7887637752659154E-3</v>
      </c>
      <c r="S63" s="133">
        <v>1.617276477369933E-3</v>
      </c>
      <c r="T63" s="133">
        <v>0</v>
      </c>
      <c r="U63" s="133">
        <v>1.2708919946886971E-2</v>
      </c>
      <c r="V63" s="133">
        <v>0</v>
      </c>
      <c r="W63" s="133">
        <v>4.7942467546349817E-4</v>
      </c>
      <c r="X63" s="133">
        <v>1.1143293830384754E-7</v>
      </c>
      <c r="Y63" s="133">
        <v>3.6606549413164689E-8</v>
      </c>
      <c r="Z63" s="133">
        <v>2.1584576396939902E-2</v>
      </c>
      <c r="AA63" s="133">
        <v>4.1238865421092986E-3</v>
      </c>
      <c r="AB63" s="133">
        <v>3.5390520380000292E-5</v>
      </c>
      <c r="AC63" s="133">
        <v>1.6316309730040765E-2</v>
      </c>
      <c r="AD63" s="133">
        <v>4.5316243551879994E-3</v>
      </c>
      <c r="AE63" s="133">
        <v>0</v>
      </c>
      <c r="AF63" s="133">
        <v>5.0822470961210979E-4</v>
      </c>
      <c r="AG63" s="133">
        <v>0</v>
      </c>
      <c r="AH63" s="133">
        <v>7.3648565669873597E-5</v>
      </c>
      <c r="AI63" s="133">
        <v>6.2515736498027732E-2</v>
      </c>
      <c r="AJ63" s="133">
        <v>1.1305161742579751E-4</v>
      </c>
      <c r="AK63" s="133">
        <v>0</v>
      </c>
      <c r="AL63" s="134">
        <v>1.2554679751529308E-2</v>
      </c>
    </row>
    <row r="64" spans="1:38">
      <c r="A64" s="66">
        <v>46</v>
      </c>
      <c r="B64" s="26" t="s">
        <v>20</v>
      </c>
      <c r="C64" s="129">
        <v>0</v>
      </c>
      <c r="D64" s="130">
        <v>0</v>
      </c>
      <c r="E64" s="130">
        <v>0</v>
      </c>
      <c r="F64" s="130">
        <v>0.38012309760573554</v>
      </c>
      <c r="G64" s="130">
        <v>0</v>
      </c>
      <c r="H64" s="130">
        <v>9.5535438201992852E-5</v>
      </c>
      <c r="I64" s="130">
        <v>1.689826232405104E-3</v>
      </c>
      <c r="J64" s="130">
        <v>4.2939832289802857E-4</v>
      </c>
      <c r="K64" s="130">
        <v>5.1434466917320669E-2</v>
      </c>
      <c r="L64" s="130">
        <v>2.6932123879172215E-5</v>
      </c>
      <c r="M64" s="130">
        <v>0</v>
      </c>
      <c r="N64" s="130">
        <v>2.3473771816661442E-4</v>
      </c>
      <c r="O64" s="130">
        <v>3.2946642731071523E-4</v>
      </c>
      <c r="P64" s="130">
        <v>2.6175208834227537E-6</v>
      </c>
      <c r="Q64" s="130">
        <v>3.154193482695351E-6</v>
      </c>
      <c r="R64" s="130">
        <v>2.9751918824992242E-6</v>
      </c>
      <c r="S64" s="130">
        <v>2.3336546156584498E-5</v>
      </c>
      <c r="T64" s="130">
        <v>0</v>
      </c>
      <c r="U64" s="130">
        <v>6.1449778983250171E-3</v>
      </c>
      <c r="V64" s="130">
        <v>0</v>
      </c>
      <c r="W64" s="130">
        <v>1.3053167045004978E-2</v>
      </c>
      <c r="X64" s="130">
        <v>8.3097081597947923E-8</v>
      </c>
      <c r="Y64" s="130">
        <v>2.1469953041707399E-7</v>
      </c>
      <c r="Z64" s="130">
        <v>5.1270271211481377E-3</v>
      </c>
      <c r="AA64" s="130">
        <v>6.3499712544460105E-3</v>
      </c>
      <c r="AB64" s="130">
        <v>6.9058302158881061E-5</v>
      </c>
      <c r="AC64" s="130">
        <v>1.6024284317622005E-2</v>
      </c>
      <c r="AD64" s="130">
        <v>6.2091564734668789E-3</v>
      </c>
      <c r="AE64" s="130">
        <v>0</v>
      </c>
      <c r="AF64" s="130">
        <v>1.5684787491606763E-3</v>
      </c>
      <c r="AG64" s="130">
        <v>0</v>
      </c>
      <c r="AH64" s="130">
        <v>7.230930372629638E-5</v>
      </c>
      <c r="AI64" s="130">
        <v>4.2294197014795226E-2</v>
      </c>
      <c r="AJ64" s="130">
        <v>3.3553891734165623E-5</v>
      </c>
      <c r="AK64" s="130">
        <v>0</v>
      </c>
      <c r="AL64" s="131">
        <v>4.1488274151113896E-3</v>
      </c>
    </row>
    <row r="65" spans="1:38">
      <c r="A65" s="66">
        <v>47</v>
      </c>
      <c r="B65" s="26" t="s">
        <v>55</v>
      </c>
      <c r="C65" s="129">
        <v>0</v>
      </c>
      <c r="D65" s="130">
        <v>0</v>
      </c>
      <c r="E65" s="130">
        <v>0</v>
      </c>
      <c r="F65" s="130">
        <v>0</v>
      </c>
      <c r="G65" s="130">
        <v>0</v>
      </c>
      <c r="H65" s="130">
        <v>6.9654133956644729E-4</v>
      </c>
      <c r="I65" s="130">
        <v>1.4823029094306595E-3</v>
      </c>
      <c r="J65" s="130">
        <v>7.6573127917643584E-3</v>
      </c>
      <c r="K65" s="130">
        <v>8.0547103677536327E-3</v>
      </c>
      <c r="L65" s="130">
        <v>2.1264477798460225E-3</v>
      </c>
      <c r="M65" s="130">
        <v>9.9371935294107904E-5</v>
      </c>
      <c r="N65" s="130">
        <v>2.593803884384745E-4</v>
      </c>
      <c r="O65" s="130">
        <v>7.8920727610461042E-4</v>
      </c>
      <c r="P65" s="130">
        <v>4.1175936508909472E-3</v>
      </c>
      <c r="Q65" s="130">
        <v>0</v>
      </c>
      <c r="R65" s="130">
        <v>8.0693827790986184E-5</v>
      </c>
      <c r="S65" s="130">
        <v>0</v>
      </c>
      <c r="T65" s="130">
        <v>0</v>
      </c>
      <c r="U65" s="130">
        <v>2.6190616184834273E-2</v>
      </c>
      <c r="V65" s="130">
        <v>0</v>
      </c>
      <c r="W65" s="130">
        <v>4.7550452109224022E-3</v>
      </c>
      <c r="X65" s="130">
        <v>1.2859054786984982E-5</v>
      </c>
      <c r="Y65" s="130">
        <v>3.4571453920947161E-8</v>
      </c>
      <c r="Z65" s="130">
        <v>6.0771993686638886E-3</v>
      </c>
      <c r="AA65" s="130">
        <v>1.2835045686291503E-3</v>
      </c>
      <c r="AB65" s="130">
        <v>2.1016313934289741E-5</v>
      </c>
      <c r="AC65" s="130">
        <v>5.9821821595106321E-3</v>
      </c>
      <c r="AD65" s="130">
        <v>1.9289874419278225E-2</v>
      </c>
      <c r="AE65" s="130">
        <v>0</v>
      </c>
      <c r="AF65" s="130">
        <v>4.7879162321575682E-5</v>
      </c>
      <c r="AG65" s="130">
        <v>1.066231928022989E-5</v>
      </c>
      <c r="AH65" s="130">
        <v>5.6633274070409085E-4</v>
      </c>
      <c r="AI65" s="130">
        <v>8.0575645481384295E-2</v>
      </c>
      <c r="AJ65" s="130">
        <v>1.0920674974575639E-4</v>
      </c>
      <c r="AK65" s="130">
        <v>0</v>
      </c>
      <c r="AL65" s="131">
        <v>6.9952171313021234E-3</v>
      </c>
    </row>
    <row r="66" spans="1:38">
      <c r="A66" s="66">
        <v>48</v>
      </c>
      <c r="B66" s="26" t="s">
        <v>56</v>
      </c>
      <c r="C66" s="129">
        <v>0</v>
      </c>
      <c r="D66" s="130">
        <v>0</v>
      </c>
      <c r="E66" s="130">
        <v>0</v>
      </c>
      <c r="F66" s="130">
        <v>0</v>
      </c>
      <c r="G66" s="130">
        <v>0</v>
      </c>
      <c r="H66" s="130">
        <v>1.8101620838150191E-3</v>
      </c>
      <c r="I66" s="130">
        <v>2.7492067363226918E-3</v>
      </c>
      <c r="J66" s="130">
        <v>9.5321253638725508E-3</v>
      </c>
      <c r="K66" s="130">
        <v>7.3002623687704847E-3</v>
      </c>
      <c r="L66" s="130">
        <v>2.8931919788058731E-4</v>
      </c>
      <c r="M66" s="130">
        <v>0</v>
      </c>
      <c r="N66" s="130">
        <v>0</v>
      </c>
      <c r="O66" s="130">
        <v>1.4637318364672436E-4</v>
      </c>
      <c r="P66" s="130">
        <v>1.3605871641368896E-5</v>
      </c>
      <c r="Q66" s="130">
        <v>0</v>
      </c>
      <c r="R66" s="130">
        <v>0</v>
      </c>
      <c r="S66" s="130">
        <v>3.0325837471846434E-5</v>
      </c>
      <c r="T66" s="130">
        <v>0</v>
      </c>
      <c r="U66" s="130">
        <v>1.0962280384716812E-2</v>
      </c>
      <c r="V66" s="130">
        <v>0</v>
      </c>
      <c r="W66" s="130">
        <v>4.6195984865879548E-3</v>
      </c>
      <c r="X66" s="130">
        <v>1.4637918188249066E-6</v>
      </c>
      <c r="Y66" s="130">
        <v>0</v>
      </c>
      <c r="Z66" s="130">
        <v>4.553704330584123E-3</v>
      </c>
      <c r="AA66" s="130">
        <v>2.9417775701944433E-3</v>
      </c>
      <c r="AB66" s="130">
        <v>3.0945258983850989E-5</v>
      </c>
      <c r="AC66" s="130">
        <v>2.2557412415091189E-2</v>
      </c>
      <c r="AD66" s="130">
        <v>4.7975530537864228E-3</v>
      </c>
      <c r="AE66" s="130">
        <v>0</v>
      </c>
      <c r="AF66" s="130">
        <v>6.8820636408758098E-5</v>
      </c>
      <c r="AG66" s="130">
        <v>0</v>
      </c>
      <c r="AH66" s="130">
        <v>1.2662788023092242E-4</v>
      </c>
      <c r="AI66" s="130">
        <v>3.3579910203170853E-2</v>
      </c>
      <c r="AJ66" s="130">
        <v>2.790609675863816E-5</v>
      </c>
      <c r="AK66" s="130">
        <v>0</v>
      </c>
      <c r="AL66" s="131">
        <v>1.014430636082526E-3</v>
      </c>
    </row>
    <row r="67" spans="1:38">
      <c r="A67" s="66">
        <v>51</v>
      </c>
      <c r="B67" s="26" t="s">
        <v>21</v>
      </c>
      <c r="C67" s="129">
        <v>3.4388711450038378E-5</v>
      </c>
      <c r="D67" s="130">
        <v>0</v>
      </c>
      <c r="E67" s="130">
        <v>0</v>
      </c>
      <c r="F67" s="130">
        <v>0</v>
      </c>
      <c r="G67" s="130">
        <v>1.0680703301226913E-4</v>
      </c>
      <c r="H67" s="130">
        <v>3.9896319144869796E-3</v>
      </c>
      <c r="I67" s="130">
        <v>6.2426967237213691E-3</v>
      </c>
      <c r="J67" s="130">
        <v>6.4150011778063778E-6</v>
      </c>
      <c r="K67" s="130">
        <v>1.4472868888549164E-3</v>
      </c>
      <c r="L67" s="130">
        <v>1.3741688410936145E-4</v>
      </c>
      <c r="M67" s="130">
        <v>0</v>
      </c>
      <c r="N67" s="130">
        <v>9.9101459139739729E-6</v>
      </c>
      <c r="O67" s="130">
        <v>2.3707116962113587E-3</v>
      </c>
      <c r="P67" s="130">
        <v>7.0613572474139135E-4</v>
      </c>
      <c r="Q67" s="130">
        <v>2.7393653146110659E-5</v>
      </c>
      <c r="R67" s="130">
        <v>2.0994231052105032E-4</v>
      </c>
      <c r="S67" s="130">
        <v>4.0534815289479311E-4</v>
      </c>
      <c r="T67" s="130">
        <v>0</v>
      </c>
      <c r="U67" s="130">
        <v>1.1404886835173669E-2</v>
      </c>
      <c r="V67" s="130">
        <v>0</v>
      </c>
      <c r="W67" s="130">
        <v>3.6140689235240422E-3</v>
      </c>
      <c r="X67" s="130">
        <v>5.0568033851554122E-7</v>
      </c>
      <c r="Y67" s="130">
        <v>3.4248310042827173E-8</v>
      </c>
      <c r="Z67" s="130">
        <v>5.3009054375132633E-3</v>
      </c>
      <c r="AA67" s="130">
        <v>4.8380715620368608E-3</v>
      </c>
      <c r="AB67" s="130">
        <v>3.1022070490881149E-4</v>
      </c>
      <c r="AC67" s="130">
        <v>1.9255448639175547E-2</v>
      </c>
      <c r="AD67" s="130">
        <v>2.1045661023432864E-2</v>
      </c>
      <c r="AE67" s="130">
        <v>0</v>
      </c>
      <c r="AF67" s="130">
        <v>8.8922327743544026E-4</v>
      </c>
      <c r="AG67" s="130">
        <v>9.9580606548159068E-7</v>
      </c>
      <c r="AH67" s="130">
        <v>4.1453510321835562E-5</v>
      </c>
      <c r="AI67" s="130">
        <v>4.931516382038708E-2</v>
      </c>
      <c r="AJ67" s="130">
        <v>3.7154781025991424E-4</v>
      </c>
      <c r="AK67" s="130">
        <v>0</v>
      </c>
      <c r="AL67" s="131">
        <v>1.3943163311680096E-2</v>
      </c>
    </row>
    <row r="68" spans="1:38">
      <c r="A68" s="67">
        <v>53</v>
      </c>
      <c r="B68" s="27" t="s">
        <v>22</v>
      </c>
      <c r="C68" s="132">
        <v>0</v>
      </c>
      <c r="D68" s="133">
        <v>0</v>
      </c>
      <c r="E68" s="133">
        <v>0</v>
      </c>
      <c r="F68" s="133">
        <v>0</v>
      </c>
      <c r="G68" s="133">
        <v>0</v>
      </c>
      <c r="H68" s="133">
        <v>1.4414111482522385E-3</v>
      </c>
      <c r="I68" s="133">
        <v>3.57896135763877E-3</v>
      </c>
      <c r="J68" s="133">
        <v>1.1887409354540936E-5</v>
      </c>
      <c r="K68" s="133">
        <v>3.0305972095182466E-4</v>
      </c>
      <c r="L68" s="133">
        <v>5.4179216056587703E-6</v>
      </c>
      <c r="M68" s="133">
        <v>0</v>
      </c>
      <c r="N68" s="133">
        <v>0</v>
      </c>
      <c r="O68" s="133">
        <v>9.3469810518112732E-5</v>
      </c>
      <c r="P68" s="133">
        <v>1.1847720133459028E-5</v>
      </c>
      <c r="Q68" s="133">
        <v>2.855373713839391E-5</v>
      </c>
      <c r="R68" s="133">
        <v>4.4888837360610844E-6</v>
      </c>
      <c r="S68" s="133">
        <v>1.8484991719364539E-4</v>
      </c>
      <c r="T68" s="133">
        <v>0</v>
      </c>
      <c r="U68" s="133">
        <v>1.6637394874800076E-2</v>
      </c>
      <c r="V68" s="133">
        <v>0</v>
      </c>
      <c r="W68" s="133">
        <v>5.0918935575524087E-4</v>
      </c>
      <c r="X68" s="133">
        <v>2.3681846408280566E-7</v>
      </c>
      <c r="Y68" s="133">
        <v>5.7093847591768249E-8</v>
      </c>
      <c r="Z68" s="133">
        <v>2.1649227983451536E-3</v>
      </c>
      <c r="AA68" s="133">
        <v>1.6917321335961771E-2</v>
      </c>
      <c r="AB68" s="133">
        <v>2.4422948728787807E-4</v>
      </c>
      <c r="AC68" s="133">
        <v>1.3084097457866021E-2</v>
      </c>
      <c r="AD68" s="133">
        <v>2.9620485864418636E-2</v>
      </c>
      <c r="AE68" s="133">
        <v>0</v>
      </c>
      <c r="AF68" s="133">
        <v>2.0375394150672768E-4</v>
      </c>
      <c r="AG68" s="133">
        <v>4.7450381686873806E-6</v>
      </c>
      <c r="AH68" s="133">
        <v>1.8931745212368025E-4</v>
      </c>
      <c r="AI68" s="133">
        <v>6.5758723303071878E-2</v>
      </c>
      <c r="AJ68" s="133">
        <v>1.0125028894642382E-4</v>
      </c>
      <c r="AK68" s="133">
        <v>0</v>
      </c>
      <c r="AL68" s="134">
        <v>7.4582102681771999E-3</v>
      </c>
    </row>
    <row r="69" spans="1:38">
      <c r="A69" s="66">
        <v>55</v>
      </c>
      <c r="B69" s="26" t="s">
        <v>23</v>
      </c>
      <c r="C69" s="129">
        <v>4.7950464146435746E-7</v>
      </c>
      <c r="D69" s="130">
        <v>0</v>
      </c>
      <c r="E69" s="130">
        <v>0</v>
      </c>
      <c r="F69" s="130">
        <v>0</v>
      </c>
      <c r="G69" s="130">
        <v>0</v>
      </c>
      <c r="H69" s="130">
        <v>2.0759235938500086E-5</v>
      </c>
      <c r="I69" s="130">
        <v>3.8655338629729839E-4</v>
      </c>
      <c r="J69" s="130">
        <v>1.7248675876142445E-5</v>
      </c>
      <c r="K69" s="130">
        <v>2.9788892893645755E-4</v>
      </c>
      <c r="L69" s="130">
        <v>4.2330748465949493E-5</v>
      </c>
      <c r="M69" s="130">
        <v>0</v>
      </c>
      <c r="N69" s="130">
        <v>0</v>
      </c>
      <c r="O69" s="130">
        <v>3.1487773411624032E-4</v>
      </c>
      <c r="P69" s="130">
        <v>0</v>
      </c>
      <c r="Q69" s="130">
        <v>0</v>
      </c>
      <c r="R69" s="130">
        <v>1.0020595780051181E-5</v>
      </c>
      <c r="S69" s="130">
        <v>6.4843894702513698E-5</v>
      </c>
      <c r="T69" s="130">
        <v>0</v>
      </c>
      <c r="U69" s="130">
        <v>5.3761807022288948E-4</v>
      </c>
      <c r="V69" s="130">
        <v>0</v>
      </c>
      <c r="W69" s="130">
        <v>4.4770100491884517E-4</v>
      </c>
      <c r="X69" s="130">
        <v>5.1621415985315714E-8</v>
      </c>
      <c r="Y69" s="130">
        <v>2.1465493381215842E-10</v>
      </c>
      <c r="Z69" s="130">
        <v>5.0437812292743688E-4</v>
      </c>
      <c r="AA69" s="130">
        <v>2.248906385087017E-2</v>
      </c>
      <c r="AB69" s="130">
        <v>2.6776705020936832E-4</v>
      </c>
      <c r="AC69" s="130">
        <v>9.2641862075411449E-4</v>
      </c>
      <c r="AD69" s="130">
        <v>1.7698256267157384E-3</v>
      </c>
      <c r="AE69" s="130">
        <v>0</v>
      </c>
      <c r="AF69" s="130">
        <v>0</v>
      </c>
      <c r="AG69" s="130">
        <v>2.6481031947517738E-7</v>
      </c>
      <c r="AH69" s="130">
        <v>2.200988841851916E-5</v>
      </c>
      <c r="AI69" s="130">
        <v>1.5451871702306772E-2</v>
      </c>
      <c r="AJ69" s="130">
        <v>2.4410417823800509E-4</v>
      </c>
      <c r="AK69" s="130">
        <v>0</v>
      </c>
      <c r="AL69" s="131">
        <v>9.4929820462393167E-3</v>
      </c>
    </row>
    <row r="70" spans="1:38">
      <c r="A70" s="66">
        <v>57</v>
      </c>
      <c r="B70" s="26" t="s">
        <v>65</v>
      </c>
      <c r="C70" s="129">
        <v>4.5585360296572008E-6</v>
      </c>
      <c r="D70" s="130">
        <v>0</v>
      </c>
      <c r="E70" s="130">
        <v>1.5887502146730134E-6</v>
      </c>
      <c r="F70" s="130">
        <v>0</v>
      </c>
      <c r="G70" s="130">
        <v>6.7095358517607143E-5</v>
      </c>
      <c r="H70" s="130">
        <v>2.6267696920614669E-3</v>
      </c>
      <c r="I70" s="130">
        <v>2.4962024675554829E-3</v>
      </c>
      <c r="J70" s="130">
        <v>2.1191137385938159E-4</v>
      </c>
      <c r="K70" s="130">
        <v>6.4927584151060008E-2</v>
      </c>
      <c r="L70" s="130">
        <v>3.6793445398525209E-5</v>
      </c>
      <c r="M70" s="130">
        <v>1.1911875058207472E-5</v>
      </c>
      <c r="N70" s="130">
        <v>3.3405001832437437E-5</v>
      </c>
      <c r="O70" s="130">
        <v>1.4823073340794685E-3</v>
      </c>
      <c r="P70" s="130">
        <v>1.0560192619360312E-4</v>
      </c>
      <c r="Q70" s="130">
        <v>2.0198981208265291E-6</v>
      </c>
      <c r="R70" s="130">
        <v>1.7147413666839624E-4</v>
      </c>
      <c r="S70" s="130">
        <v>1.1955498858741221E-4</v>
      </c>
      <c r="T70" s="130">
        <v>6.2942575730217803E-3</v>
      </c>
      <c r="U70" s="130">
        <v>3.9836737436876463E-3</v>
      </c>
      <c r="V70" s="130">
        <v>0</v>
      </c>
      <c r="W70" s="130">
        <v>1.0119175295840123E-3</v>
      </c>
      <c r="X70" s="130">
        <v>4.8454415046425351E-7</v>
      </c>
      <c r="Y70" s="130">
        <v>3.7089234599409778E-8</v>
      </c>
      <c r="Z70" s="130">
        <v>8.8194928933366806E-3</v>
      </c>
      <c r="AA70" s="130">
        <v>5.817927182115777E-3</v>
      </c>
      <c r="AB70" s="130">
        <v>2.9104989843817855E-4</v>
      </c>
      <c r="AC70" s="130">
        <v>6.0768412431254942E-2</v>
      </c>
      <c r="AD70" s="130">
        <v>6.7472410155680028E-3</v>
      </c>
      <c r="AE70" s="130">
        <v>0</v>
      </c>
      <c r="AF70" s="130">
        <v>5.053239299664165E-4</v>
      </c>
      <c r="AG70" s="130">
        <v>9.5580643689615366E-5</v>
      </c>
      <c r="AH70" s="130">
        <v>9.9545071147979825E-5</v>
      </c>
      <c r="AI70" s="130">
        <v>6.5426462863912738E-2</v>
      </c>
      <c r="AJ70" s="130">
        <v>1.5127135362935523E-4</v>
      </c>
      <c r="AK70" s="130">
        <v>0</v>
      </c>
      <c r="AL70" s="131">
        <v>1.8496475981866697E-2</v>
      </c>
    </row>
    <row r="71" spans="1:38">
      <c r="A71" s="66">
        <v>59</v>
      </c>
      <c r="B71" s="26" t="s">
        <v>24</v>
      </c>
      <c r="C71" s="129">
        <v>0</v>
      </c>
      <c r="D71" s="130">
        <v>0</v>
      </c>
      <c r="E71" s="130">
        <v>0</v>
      </c>
      <c r="F71" s="130">
        <v>0</v>
      </c>
      <c r="G71" s="130">
        <v>0</v>
      </c>
      <c r="H71" s="130">
        <v>6.0246795321753559E-4</v>
      </c>
      <c r="I71" s="130">
        <v>1.2206432644056443E-2</v>
      </c>
      <c r="J71" s="130">
        <v>9.2790171515534582E-4</v>
      </c>
      <c r="K71" s="130">
        <v>5.6297845500119807E-4</v>
      </c>
      <c r="L71" s="130">
        <v>2.4375189278917462E-6</v>
      </c>
      <c r="M71" s="130">
        <v>0</v>
      </c>
      <c r="N71" s="130">
        <v>7.081724333962026E-5</v>
      </c>
      <c r="O71" s="130">
        <v>3.9758253317496225E-4</v>
      </c>
      <c r="P71" s="130">
        <v>6.3963366426360267E-5</v>
      </c>
      <c r="Q71" s="130">
        <v>5.4810902376388861E-4</v>
      </c>
      <c r="R71" s="130">
        <v>1.2925091050798422E-4</v>
      </c>
      <c r="S71" s="130">
        <v>1.7424804820214955E-4</v>
      </c>
      <c r="T71" s="130">
        <v>0</v>
      </c>
      <c r="U71" s="130">
        <v>1.4846865186447974E-2</v>
      </c>
      <c r="V71" s="130">
        <v>0</v>
      </c>
      <c r="W71" s="130">
        <v>1.0687115670939833E-3</v>
      </c>
      <c r="X71" s="130">
        <v>5.2770840363843958E-7</v>
      </c>
      <c r="Y71" s="130">
        <v>9.787900744140999E-8</v>
      </c>
      <c r="Z71" s="130">
        <v>3.6097968485948781E-3</v>
      </c>
      <c r="AA71" s="130">
        <v>1.9968459320563589E-3</v>
      </c>
      <c r="AB71" s="130">
        <v>1.4078324339209517E-4</v>
      </c>
      <c r="AC71" s="130">
        <v>8.9207667215174414E-3</v>
      </c>
      <c r="AD71" s="130">
        <v>0.10002253819619691</v>
      </c>
      <c r="AE71" s="130">
        <v>0</v>
      </c>
      <c r="AF71" s="130">
        <v>4.8925947334123631E-3</v>
      </c>
      <c r="AG71" s="130">
        <v>3.0954442917027065E-5</v>
      </c>
      <c r="AH71" s="130">
        <v>8.4517589387825875E-5</v>
      </c>
      <c r="AI71" s="130">
        <v>7.5663457366359044E-2</v>
      </c>
      <c r="AJ71" s="130">
        <v>3.3344378905126402E-3</v>
      </c>
      <c r="AK71" s="130">
        <v>0</v>
      </c>
      <c r="AL71" s="131">
        <v>9.8684007949873219E-3</v>
      </c>
    </row>
    <row r="72" spans="1:38">
      <c r="A72" s="66">
        <v>61</v>
      </c>
      <c r="B72" s="26" t="s">
        <v>25</v>
      </c>
      <c r="C72" s="129">
        <v>6.68234283665238E-6</v>
      </c>
      <c r="D72" s="130">
        <v>1.1790382103078935E-6</v>
      </c>
      <c r="E72" s="130">
        <v>3.8815727780367032E-6</v>
      </c>
      <c r="F72" s="130">
        <v>7.4660020993982387E-6</v>
      </c>
      <c r="G72" s="130">
        <v>2.658779843123806E-4</v>
      </c>
      <c r="H72" s="130">
        <v>3.5776673509397244E-3</v>
      </c>
      <c r="I72" s="130">
        <v>1.1295282125053285E-3</v>
      </c>
      <c r="J72" s="130">
        <v>6.2559480620454652E-4</v>
      </c>
      <c r="K72" s="130">
        <v>5.3577369407897119E-3</v>
      </c>
      <c r="L72" s="130">
        <v>1.1517452965454913E-4</v>
      </c>
      <c r="M72" s="130">
        <v>5.9528107206046569E-6</v>
      </c>
      <c r="N72" s="130">
        <v>1.6730829450680579E-4</v>
      </c>
      <c r="O72" s="130">
        <v>4.269158982129883E-3</v>
      </c>
      <c r="P72" s="130">
        <v>8.5366072516925764E-3</v>
      </c>
      <c r="Q72" s="130">
        <v>2.0874781758254265E-3</v>
      </c>
      <c r="R72" s="130">
        <v>1.6454990839192788E-3</v>
      </c>
      <c r="S72" s="130">
        <v>1.8712150261092591E-3</v>
      </c>
      <c r="T72" s="130">
        <v>5.7583191164816061E-3</v>
      </c>
      <c r="U72" s="130">
        <v>9.5391291410113488E-3</v>
      </c>
      <c r="V72" s="130">
        <v>0</v>
      </c>
      <c r="W72" s="130">
        <v>1.1959830088513813E-3</v>
      </c>
      <c r="X72" s="130">
        <v>5.4604484084740116E-7</v>
      </c>
      <c r="Y72" s="130">
        <v>5.5858461790853446E-7</v>
      </c>
      <c r="Z72" s="130">
        <v>3.9905551928178335E-3</v>
      </c>
      <c r="AA72" s="130">
        <v>1.2450777154168738E-2</v>
      </c>
      <c r="AB72" s="130">
        <v>1.1532015223928857E-5</v>
      </c>
      <c r="AC72" s="130">
        <v>1.2820769509518005E-2</v>
      </c>
      <c r="AD72" s="130">
        <v>1.3055328515195405E-2</v>
      </c>
      <c r="AE72" s="130">
        <v>0</v>
      </c>
      <c r="AF72" s="130">
        <v>5.7310283148636846E-5</v>
      </c>
      <c r="AG72" s="130">
        <v>9.2259448000990526E-7</v>
      </c>
      <c r="AH72" s="130">
        <v>1.5124667228227487E-7</v>
      </c>
      <c r="AI72" s="130">
        <v>4.6245214409255261E-2</v>
      </c>
      <c r="AJ72" s="130">
        <v>2.2993773852409753E-4</v>
      </c>
      <c r="AK72" s="130">
        <v>0</v>
      </c>
      <c r="AL72" s="131">
        <v>1.1962024744536469E-3</v>
      </c>
    </row>
    <row r="73" spans="1:38">
      <c r="A73" s="67">
        <v>63</v>
      </c>
      <c r="B73" s="27" t="s">
        <v>26</v>
      </c>
      <c r="C73" s="132">
        <v>1.7406395852461031E-4</v>
      </c>
      <c r="D73" s="133">
        <v>0</v>
      </c>
      <c r="E73" s="133">
        <v>0</v>
      </c>
      <c r="F73" s="133">
        <v>2.0471261455539752E-5</v>
      </c>
      <c r="G73" s="133">
        <v>7.0380485397381108E-4</v>
      </c>
      <c r="H73" s="133">
        <v>2.5780252172416328E-4</v>
      </c>
      <c r="I73" s="133">
        <v>4.1112995640251613E-3</v>
      </c>
      <c r="J73" s="133">
        <v>1.9494010176168337E-3</v>
      </c>
      <c r="K73" s="133">
        <v>1.978428538036133E-3</v>
      </c>
      <c r="L73" s="133">
        <v>9.4740178673421277E-4</v>
      </c>
      <c r="M73" s="133">
        <v>0</v>
      </c>
      <c r="N73" s="133">
        <v>2.3496837182588702E-5</v>
      </c>
      <c r="O73" s="133">
        <v>1.159701666995671E-4</v>
      </c>
      <c r="P73" s="133">
        <v>0</v>
      </c>
      <c r="Q73" s="133">
        <v>5.2771893914152631E-4</v>
      </c>
      <c r="R73" s="133">
        <v>5.6286379374618286E-4</v>
      </c>
      <c r="S73" s="133">
        <v>7.5084032199720661E-5</v>
      </c>
      <c r="T73" s="133">
        <v>3.6798631455390007E-5</v>
      </c>
      <c r="U73" s="133">
        <v>1.3109237650561222E-2</v>
      </c>
      <c r="V73" s="133">
        <v>0</v>
      </c>
      <c r="W73" s="133">
        <v>2.4167088730139212E-3</v>
      </c>
      <c r="X73" s="133">
        <v>1.4324566077113305E-6</v>
      </c>
      <c r="Y73" s="133">
        <v>9.7299259671484578E-8</v>
      </c>
      <c r="Z73" s="133">
        <v>4.0644725818279924E-3</v>
      </c>
      <c r="AA73" s="133">
        <v>3.9525204033079921E-4</v>
      </c>
      <c r="AB73" s="133">
        <v>5.0859534968460897E-5</v>
      </c>
      <c r="AC73" s="133">
        <v>8.4381223998402505E-3</v>
      </c>
      <c r="AD73" s="133">
        <v>8.1792367324330442E-3</v>
      </c>
      <c r="AE73" s="133">
        <v>0</v>
      </c>
      <c r="AF73" s="133">
        <v>4.7028654171126243E-4</v>
      </c>
      <c r="AG73" s="133">
        <v>1.180522122941804E-6</v>
      </c>
      <c r="AH73" s="133">
        <v>5.3248496432934551E-5</v>
      </c>
      <c r="AI73" s="133">
        <v>2.8407486299381616E-2</v>
      </c>
      <c r="AJ73" s="133">
        <v>3.4201021601529193E-4</v>
      </c>
      <c r="AK73" s="133">
        <v>0</v>
      </c>
      <c r="AL73" s="134">
        <v>1.0486829675680071E-2</v>
      </c>
    </row>
    <row r="74" spans="1:38">
      <c r="A74" s="66">
        <v>64</v>
      </c>
      <c r="B74" s="26" t="s">
        <v>60</v>
      </c>
      <c r="C74" s="129">
        <v>4.0042168157200151E-4</v>
      </c>
      <c r="D74" s="130">
        <v>1.4898733344540518E-5</v>
      </c>
      <c r="E74" s="130">
        <v>3.5969187426941721E-4</v>
      </c>
      <c r="F74" s="130">
        <v>0</v>
      </c>
      <c r="G74" s="130">
        <v>5.69337006701054E-3</v>
      </c>
      <c r="H74" s="130">
        <v>3.0464041904221845E-3</v>
      </c>
      <c r="I74" s="130">
        <v>4.5286557380371188E-3</v>
      </c>
      <c r="J74" s="130">
        <v>7.8845553067937613E-2</v>
      </c>
      <c r="K74" s="130">
        <v>1.7049842816854188E-3</v>
      </c>
      <c r="L74" s="130">
        <v>3.8455296501493019E-4</v>
      </c>
      <c r="M74" s="130">
        <v>7.9599755267325916E-7</v>
      </c>
      <c r="N74" s="130">
        <v>1.2080944545158742E-3</v>
      </c>
      <c r="O74" s="130">
        <v>2.8896631624726848E-4</v>
      </c>
      <c r="P74" s="130">
        <v>7.5627973373007173E-3</v>
      </c>
      <c r="Q74" s="130">
        <v>4.4542543006896717E-6</v>
      </c>
      <c r="R74" s="130">
        <v>1.2464372236016102E-4</v>
      </c>
      <c r="S74" s="130">
        <v>3.9820803081848507E-5</v>
      </c>
      <c r="T74" s="130">
        <v>0</v>
      </c>
      <c r="U74" s="130">
        <v>5.2882066512325429E-3</v>
      </c>
      <c r="V74" s="130">
        <v>0</v>
      </c>
      <c r="W74" s="130">
        <v>1.3053411563426634E-3</v>
      </c>
      <c r="X74" s="130">
        <v>8.0426241696230948E-7</v>
      </c>
      <c r="Y74" s="130">
        <v>6.6750996050019187E-8</v>
      </c>
      <c r="Z74" s="130">
        <v>1.5641290842097096E-2</v>
      </c>
      <c r="AA74" s="130">
        <v>1.7325284468115161E-3</v>
      </c>
      <c r="AB74" s="130">
        <v>1.716910209227173E-4</v>
      </c>
      <c r="AC74" s="130">
        <v>5.8014764123278766E-3</v>
      </c>
      <c r="AD74" s="130">
        <v>7.2163154520522941E-3</v>
      </c>
      <c r="AE74" s="130">
        <v>0</v>
      </c>
      <c r="AF74" s="130">
        <v>8.6795073317088309E-4</v>
      </c>
      <c r="AG74" s="130">
        <v>1.1745195986353197E-3</v>
      </c>
      <c r="AH74" s="130">
        <v>6.397986593678047E-5</v>
      </c>
      <c r="AI74" s="130">
        <v>3.1574778315499062E-2</v>
      </c>
      <c r="AJ74" s="130">
        <v>8.9732217528733747E-3</v>
      </c>
      <c r="AK74" s="130">
        <v>0</v>
      </c>
      <c r="AL74" s="131">
        <v>7.8777208998762806E-3</v>
      </c>
    </row>
    <row r="75" spans="1:38">
      <c r="A75" s="66">
        <v>65</v>
      </c>
      <c r="B75" s="26" t="s">
        <v>61</v>
      </c>
      <c r="C75" s="129">
        <v>3.6966300449373888E-4</v>
      </c>
      <c r="D75" s="130">
        <v>0</v>
      </c>
      <c r="E75" s="130">
        <v>0</v>
      </c>
      <c r="F75" s="130">
        <v>0</v>
      </c>
      <c r="G75" s="130">
        <v>1.017409526195501E-3</v>
      </c>
      <c r="H75" s="130">
        <v>2.2476521654132751E-2</v>
      </c>
      <c r="I75" s="130">
        <v>1.359559179532842E-2</v>
      </c>
      <c r="J75" s="130">
        <v>1.3638428123723776E-3</v>
      </c>
      <c r="K75" s="130">
        <v>2.6638345048848933E-3</v>
      </c>
      <c r="L75" s="130">
        <v>2.1755940481415578E-4</v>
      </c>
      <c r="M75" s="130">
        <v>0</v>
      </c>
      <c r="N75" s="130">
        <v>1.8059296906081901E-4</v>
      </c>
      <c r="O75" s="130">
        <v>2.047269765839221E-3</v>
      </c>
      <c r="P75" s="130">
        <v>0</v>
      </c>
      <c r="Q75" s="130">
        <v>0</v>
      </c>
      <c r="R75" s="130">
        <v>0</v>
      </c>
      <c r="S75" s="130">
        <v>1.0098969639025962E-4</v>
      </c>
      <c r="T75" s="130">
        <v>0</v>
      </c>
      <c r="U75" s="130">
        <v>3.9449880769713973E-2</v>
      </c>
      <c r="V75" s="130">
        <v>0</v>
      </c>
      <c r="W75" s="130">
        <v>4.5311987860025547E-4</v>
      </c>
      <c r="X75" s="130">
        <v>3.6493293203439951E-7</v>
      </c>
      <c r="Y75" s="130">
        <v>9.1935140398317571E-10</v>
      </c>
      <c r="Z75" s="130">
        <v>1.339734724438584E-2</v>
      </c>
      <c r="AA75" s="130">
        <v>1.8060686581390456E-2</v>
      </c>
      <c r="AB75" s="130">
        <v>2.4176435477078157E-4</v>
      </c>
      <c r="AC75" s="130">
        <v>1.2826495238546837E-2</v>
      </c>
      <c r="AD75" s="130">
        <v>3.1354395155490516E-2</v>
      </c>
      <c r="AE75" s="130">
        <v>0</v>
      </c>
      <c r="AF75" s="130">
        <v>0</v>
      </c>
      <c r="AG75" s="130">
        <v>0</v>
      </c>
      <c r="AH75" s="130">
        <v>0</v>
      </c>
      <c r="AI75" s="130">
        <v>4.5579958181735346E-2</v>
      </c>
      <c r="AJ75" s="130">
        <v>1.1384119551827146E-3</v>
      </c>
      <c r="AK75" s="130">
        <v>0</v>
      </c>
      <c r="AL75" s="131">
        <v>7.8957374616344701E-3</v>
      </c>
    </row>
    <row r="76" spans="1:38">
      <c r="A76" s="66">
        <v>66</v>
      </c>
      <c r="B76" s="26" t="s">
        <v>27</v>
      </c>
      <c r="C76" s="129">
        <v>2.7062053384157336E-6</v>
      </c>
      <c r="D76" s="130">
        <v>0</v>
      </c>
      <c r="E76" s="130">
        <v>0</v>
      </c>
      <c r="F76" s="130">
        <v>0</v>
      </c>
      <c r="G76" s="130">
        <v>6.47668412834082E-6</v>
      </c>
      <c r="H76" s="130">
        <v>2.1596489998157286E-3</v>
      </c>
      <c r="I76" s="130">
        <v>3.6360191578325811E-3</v>
      </c>
      <c r="J76" s="130">
        <v>2.6109031961900988E-3</v>
      </c>
      <c r="K76" s="130">
        <v>1.5313597207601761E-3</v>
      </c>
      <c r="L76" s="130">
        <v>7.1216219743965167E-4</v>
      </c>
      <c r="M76" s="130">
        <v>3.535782065046705E-5</v>
      </c>
      <c r="N76" s="130">
        <v>3.9992722947937458E-4</v>
      </c>
      <c r="O76" s="130">
        <v>9.9203121040570587E-4</v>
      </c>
      <c r="P76" s="130">
        <v>1.6667921886424103E-2</v>
      </c>
      <c r="Q76" s="130">
        <v>9.9287632846098445E-3</v>
      </c>
      <c r="R76" s="130">
        <v>5.8627396530188947E-3</v>
      </c>
      <c r="S76" s="130">
        <v>1.0017771448475178E-3</v>
      </c>
      <c r="T76" s="130">
        <v>1.7962989958671668E-2</v>
      </c>
      <c r="U76" s="130">
        <v>1.6300732761065737E-2</v>
      </c>
      <c r="V76" s="130">
        <v>0</v>
      </c>
      <c r="W76" s="130">
        <v>7.9515018411187993E-4</v>
      </c>
      <c r="X76" s="130">
        <v>1.2694869339095148E-7</v>
      </c>
      <c r="Y76" s="130">
        <v>6.3601610020605445E-9</v>
      </c>
      <c r="Z76" s="130">
        <v>6.7693028637546143E-3</v>
      </c>
      <c r="AA76" s="130">
        <v>3.510026410321959E-3</v>
      </c>
      <c r="AB76" s="130">
        <v>9.4051015706605E-5</v>
      </c>
      <c r="AC76" s="130">
        <v>6.0914741492035119E-3</v>
      </c>
      <c r="AD76" s="130">
        <v>2.6721563671922566E-2</v>
      </c>
      <c r="AE76" s="130">
        <v>0</v>
      </c>
      <c r="AF76" s="130">
        <v>7.4382041096056795E-4</v>
      </c>
      <c r="AG76" s="130">
        <v>6.6423280125347123E-7</v>
      </c>
      <c r="AH76" s="130">
        <v>1.5165909552924335E-4</v>
      </c>
      <c r="AI76" s="130">
        <v>7.2085432345311465E-2</v>
      </c>
      <c r="AJ76" s="130">
        <v>6.0379078192300041E-4</v>
      </c>
      <c r="AK76" s="130">
        <v>0</v>
      </c>
      <c r="AL76" s="131">
        <v>9.9738599340301725E-3</v>
      </c>
    </row>
    <row r="77" spans="1:38">
      <c r="A77" s="66">
        <v>67</v>
      </c>
      <c r="B77" s="26" t="s">
        <v>28</v>
      </c>
      <c r="C77" s="129">
        <v>1.8194800191383735E-3</v>
      </c>
      <c r="D77" s="130">
        <v>1.397502443040386E-4</v>
      </c>
      <c r="E77" s="130">
        <v>2.0009421705663045E-3</v>
      </c>
      <c r="F77" s="130">
        <v>-7.3560924069181773E-6</v>
      </c>
      <c r="G77" s="130">
        <v>4.8309294462163595E-2</v>
      </c>
      <c r="H77" s="130">
        <v>5.8190991294686557E-3</v>
      </c>
      <c r="I77" s="130">
        <v>6.4450363963693422E-3</v>
      </c>
      <c r="J77" s="130">
        <v>2.389327657951263E-3</v>
      </c>
      <c r="K77" s="130">
        <v>5.8559429703521557E-3</v>
      </c>
      <c r="L77" s="130">
        <v>8.6354754361322203E-4</v>
      </c>
      <c r="M77" s="130">
        <v>3.519106356414538E-6</v>
      </c>
      <c r="N77" s="130">
        <v>1.7007209099641779E-4</v>
      </c>
      <c r="O77" s="130">
        <v>1.140782841682514E-3</v>
      </c>
      <c r="P77" s="130">
        <v>3.5806501864918449E-3</v>
      </c>
      <c r="Q77" s="130">
        <v>2.9173725695235728E-6</v>
      </c>
      <c r="R77" s="130">
        <v>2.2840028314033333E-4</v>
      </c>
      <c r="S77" s="130">
        <v>2.9543658703078666E-4</v>
      </c>
      <c r="T77" s="130">
        <v>5.7851189891044003E-6</v>
      </c>
      <c r="U77" s="130">
        <v>1.7320628662162409E-2</v>
      </c>
      <c r="V77" s="130">
        <v>0</v>
      </c>
      <c r="W77" s="130">
        <v>4.0405529751782422E-3</v>
      </c>
      <c r="X77" s="130">
        <v>1.346937248790484E-6</v>
      </c>
      <c r="Y77" s="130">
        <v>2.981273149145278E-7</v>
      </c>
      <c r="Z77" s="130">
        <v>1.6321375195356182E-2</v>
      </c>
      <c r="AA77" s="130">
        <v>2.8530834798573784E-3</v>
      </c>
      <c r="AB77" s="130">
        <v>1.4895907514894931E-4</v>
      </c>
      <c r="AC77" s="130">
        <v>1.3374335489004557E-2</v>
      </c>
      <c r="AD77" s="130">
        <v>1.0326139018803871E-2</v>
      </c>
      <c r="AE77" s="130">
        <v>0</v>
      </c>
      <c r="AF77" s="130">
        <v>1.1143649085905724E-4</v>
      </c>
      <c r="AG77" s="130">
        <v>9.6961347844428421E-7</v>
      </c>
      <c r="AH77" s="130">
        <v>6.7720701432181433E-4</v>
      </c>
      <c r="AI77" s="130">
        <v>2.3556498627093241E-2</v>
      </c>
      <c r="AJ77" s="130">
        <v>3.5509814817321541E-3</v>
      </c>
      <c r="AK77" s="130">
        <v>0</v>
      </c>
      <c r="AL77" s="131">
        <v>5.1040498604940964E-3</v>
      </c>
    </row>
    <row r="78" spans="1:38">
      <c r="A78" s="67">
        <v>68</v>
      </c>
      <c r="B78" s="27" t="s">
        <v>29</v>
      </c>
      <c r="C78" s="132">
        <v>0</v>
      </c>
      <c r="D78" s="133">
        <v>0</v>
      </c>
      <c r="E78" s="133">
        <v>0</v>
      </c>
      <c r="F78" s="133">
        <v>0</v>
      </c>
      <c r="G78" s="133">
        <v>0</v>
      </c>
      <c r="H78" s="133">
        <v>1.5492334580666145E-2</v>
      </c>
      <c r="I78" s="133">
        <v>0.35383035564034221</v>
      </c>
      <c r="J78" s="133">
        <v>9.7340571950956349E-3</v>
      </c>
      <c r="K78" s="133">
        <v>0</v>
      </c>
      <c r="L78" s="133">
        <v>3.0596474671652045E-3</v>
      </c>
      <c r="M78" s="133">
        <v>0</v>
      </c>
      <c r="N78" s="133">
        <v>7.4076621086691704E-4</v>
      </c>
      <c r="O78" s="133">
        <v>3.1990872965399753E-4</v>
      </c>
      <c r="P78" s="133">
        <v>2.0741260867726898E-2</v>
      </c>
      <c r="Q78" s="133">
        <v>2.8398041364219553E-2</v>
      </c>
      <c r="R78" s="133">
        <v>0</v>
      </c>
      <c r="S78" s="133">
        <v>0</v>
      </c>
      <c r="T78" s="133">
        <v>0</v>
      </c>
      <c r="U78" s="133">
        <v>0.1545846211456236</v>
      </c>
      <c r="V78" s="133">
        <v>0</v>
      </c>
      <c r="W78" s="133">
        <v>0</v>
      </c>
      <c r="X78" s="133">
        <v>0</v>
      </c>
      <c r="Y78" s="133">
        <v>0</v>
      </c>
      <c r="Z78" s="133">
        <v>7.3711289473205072E-2</v>
      </c>
      <c r="AA78" s="133">
        <v>0</v>
      </c>
      <c r="AB78" s="133">
        <v>0</v>
      </c>
      <c r="AC78" s="133">
        <v>1.8175721418935361E-2</v>
      </c>
      <c r="AD78" s="133">
        <v>0</v>
      </c>
      <c r="AE78" s="133">
        <v>0</v>
      </c>
      <c r="AF78" s="133">
        <v>0</v>
      </c>
      <c r="AG78" s="133">
        <v>0</v>
      </c>
      <c r="AH78" s="133">
        <v>0</v>
      </c>
      <c r="AI78" s="133">
        <v>0</v>
      </c>
      <c r="AJ78" s="133">
        <v>0</v>
      </c>
      <c r="AK78" s="133">
        <v>0</v>
      </c>
      <c r="AL78" s="134">
        <v>3.2604535405975402E-4</v>
      </c>
    </row>
    <row r="79" spans="1:38">
      <c r="A79" s="125">
        <v>69</v>
      </c>
      <c r="B79" s="20" t="s">
        <v>30</v>
      </c>
      <c r="C79" s="135">
        <v>0</v>
      </c>
      <c r="D79" s="136">
        <v>0</v>
      </c>
      <c r="E79" s="136">
        <v>0</v>
      </c>
      <c r="F79" s="136">
        <v>7.5336593930055133E-5</v>
      </c>
      <c r="G79" s="136">
        <v>9.9851319694878142E-4</v>
      </c>
      <c r="H79" s="136">
        <v>6.203318940231641E-4</v>
      </c>
      <c r="I79" s="136">
        <v>1.8161075602409938E-3</v>
      </c>
      <c r="J79" s="136">
        <v>7.8830255430228126E-3</v>
      </c>
      <c r="K79" s="136">
        <v>1.5977195221985072E-2</v>
      </c>
      <c r="L79" s="136">
        <v>4.3156653970011123E-3</v>
      </c>
      <c r="M79" s="136">
        <v>2.88324259027027E-3</v>
      </c>
      <c r="N79" s="136">
        <v>6.8250372506262801E-3</v>
      </c>
      <c r="O79" s="136">
        <v>3.6676710151322565E-3</v>
      </c>
      <c r="P79" s="136">
        <v>0</v>
      </c>
      <c r="Q79" s="136">
        <v>0</v>
      </c>
      <c r="R79" s="136">
        <v>1.303434127186553E-3</v>
      </c>
      <c r="S79" s="136">
        <v>0</v>
      </c>
      <c r="T79" s="136">
        <v>0</v>
      </c>
      <c r="U79" s="136">
        <v>7.7156106781401911E-3</v>
      </c>
      <c r="V79" s="136">
        <v>0</v>
      </c>
      <c r="W79" s="136">
        <v>1.1611608373211242E-3</v>
      </c>
      <c r="X79" s="136">
        <v>4.7009334263056976E-7</v>
      </c>
      <c r="Y79" s="136">
        <v>9.2442308858575525E-8</v>
      </c>
      <c r="Z79" s="136">
        <v>4.7331595292475518E-3</v>
      </c>
      <c r="AA79" s="136">
        <v>1.4751564946455062E-3</v>
      </c>
      <c r="AB79" s="136">
        <v>3.7326372281974322E-4</v>
      </c>
      <c r="AC79" s="136">
        <v>4.3077104894031222E-2</v>
      </c>
      <c r="AD79" s="136">
        <v>2.0870048892471869E-2</v>
      </c>
      <c r="AE79" s="136">
        <v>0</v>
      </c>
      <c r="AF79" s="136">
        <v>6.9395558245556859E-3</v>
      </c>
      <c r="AG79" s="136">
        <v>1.3188530278247559E-4</v>
      </c>
      <c r="AH79" s="136">
        <v>1.2361999467526817E-4</v>
      </c>
      <c r="AI79" s="136">
        <v>3.1972944589084784E-2</v>
      </c>
      <c r="AJ79" s="136">
        <v>1.2713503895527103E-3</v>
      </c>
      <c r="AK79" s="136">
        <v>0</v>
      </c>
      <c r="AL79" s="137">
        <v>0</v>
      </c>
    </row>
    <row r="81" spans="1:38" ht="21" customHeight="1">
      <c r="A81" s="104" t="s">
        <v>118</v>
      </c>
      <c r="J81" s="104"/>
    </row>
    <row r="82" spans="1:38">
      <c r="A82" s="299"/>
      <c r="B82" s="300"/>
      <c r="C82" s="35">
        <v>1</v>
      </c>
      <c r="D82" s="36">
        <v>2</v>
      </c>
      <c r="E82" s="36">
        <v>3</v>
      </c>
      <c r="F82" s="36">
        <v>6</v>
      </c>
      <c r="G82" s="36">
        <v>11</v>
      </c>
      <c r="H82" s="36">
        <v>15</v>
      </c>
      <c r="I82" s="36">
        <v>16</v>
      </c>
      <c r="J82" s="36">
        <v>20</v>
      </c>
      <c r="K82" s="36">
        <v>21</v>
      </c>
      <c r="L82" s="36">
        <v>25</v>
      </c>
      <c r="M82" s="36">
        <v>26</v>
      </c>
      <c r="N82" s="36">
        <v>27</v>
      </c>
      <c r="O82" s="36">
        <v>28</v>
      </c>
      <c r="P82" s="36">
        <v>29</v>
      </c>
      <c r="Q82" s="36">
        <v>32</v>
      </c>
      <c r="R82" s="36">
        <v>33</v>
      </c>
      <c r="S82" s="36">
        <v>34</v>
      </c>
      <c r="T82" s="36">
        <v>35</v>
      </c>
      <c r="U82" s="36">
        <v>39</v>
      </c>
      <c r="V82" s="36">
        <v>41</v>
      </c>
      <c r="W82" s="36">
        <v>46</v>
      </c>
      <c r="X82" s="36">
        <v>47</v>
      </c>
      <c r="Y82" s="36">
        <v>48</v>
      </c>
      <c r="Z82" s="36">
        <v>51</v>
      </c>
      <c r="AA82" s="36">
        <v>53</v>
      </c>
      <c r="AB82" s="36">
        <v>55</v>
      </c>
      <c r="AC82" s="36">
        <v>57</v>
      </c>
      <c r="AD82" s="36">
        <v>59</v>
      </c>
      <c r="AE82" s="36">
        <v>61</v>
      </c>
      <c r="AF82" s="36">
        <v>63</v>
      </c>
      <c r="AG82" s="36">
        <v>64</v>
      </c>
      <c r="AH82" s="36">
        <v>65</v>
      </c>
      <c r="AI82" s="36">
        <v>66</v>
      </c>
      <c r="AJ82" s="36">
        <v>67</v>
      </c>
      <c r="AK82" s="36">
        <v>68</v>
      </c>
      <c r="AL82" s="37">
        <v>69</v>
      </c>
    </row>
    <row r="83" spans="1:38" ht="33.75">
      <c r="A83" s="301"/>
      <c r="B83" s="302"/>
      <c r="C83" s="21" t="s">
        <v>0</v>
      </c>
      <c r="D83" s="22" t="s">
        <v>1</v>
      </c>
      <c r="E83" s="22" t="s">
        <v>2</v>
      </c>
      <c r="F83" s="22" t="s">
        <v>3</v>
      </c>
      <c r="G83" s="22" t="s">
        <v>4</v>
      </c>
      <c r="H83" s="22" t="s">
        <v>5</v>
      </c>
      <c r="I83" s="22" t="s">
        <v>6</v>
      </c>
      <c r="J83" s="22" t="s">
        <v>7</v>
      </c>
      <c r="K83" s="22" t="s">
        <v>66</v>
      </c>
      <c r="L83" s="22" t="s">
        <v>67</v>
      </c>
      <c r="M83" s="22" t="s">
        <v>10</v>
      </c>
      <c r="N83" s="22" t="s">
        <v>11</v>
      </c>
      <c r="O83" s="22" t="s">
        <v>12</v>
      </c>
      <c r="P83" s="22" t="s">
        <v>13</v>
      </c>
      <c r="Q83" s="22" t="s">
        <v>16</v>
      </c>
      <c r="R83" s="22" t="s">
        <v>14</v>
      </c>
      <c r="S83" s="22" t="s">
        <v>68</v>
      </c>
      <c r="T83" s="22" t="s">
        <v>17</v>
      </c>
      <c r="U83" s="22" t="s">
        <v>18</v>
      </c>
      <c r="V83" s="22" t="s">
        <v>19</v>
      </c>
      <c r="W83" s="22" t="s">
        <v>69</v>
      </c>
      <c r="X83" s="22" t="s">
        <v>55</v>
      </c>
      <c r="Y83" s="22" t="s">
        <v>56</v>
      </c>
      <c r="Z83" s="22" t="s">
        <v>21</v>
      </c>
      <c r="AA83" s="22" t="s">
        <v>22</v>
      </c>
      <c r="AB83" s="22" t="s">
        <v>23</v>
      </c>
      <c r="AC83" s="22" t="s">
        <v>65</v>
      </c>
      <c r="AD83" s="22" t="s">
        <v>24</v>
      </c>
      <c r="AE83" s="22" t="s">
        <v>25</v>
      </c>
      <c r="AF83" s="22" t="s">
        <v>26</v>
      </c>
      <c r="AG83" s="22" t="s">
        <v>60</v>
      </c>
      <c r="AH83" s="22" t="s">
        <v>61</v>
      </c>
      <c r="AI83" s="22" t="s">
        <v>70</v>
      </c>
      <c r="AJ83" s="22" t="s">
        <v>71</v>
      </c>
      <c r="AK83" s="22" t="s">
        <v>29</v>
      </c>
      <c r="AL83" s="23" t="s">
        <v>30</v>
      </c>
    </row>
    <row r="84" spans="1:38">
      <c r="A84" s="59">
        <v>1</v>
      </c>
      <c r="B84" s="18" t="s">
        <v>0</v>
      </c>
      <c r="C84" s="126">
        <f t="array" ref="C84:AL119">MMULT(転置逆行列係数!C4:AL39,移輸入投入係数!C44:AL79)</f>
        <v>3.5853796902098646E-2</v>
      </c>
      <c r="D84" s="127">
        <v>2.4064852251256806E-4</v>
      </c>
      <c r="E84" s="127">
        <v>7.2031757119682383E-4</v>
      </c>
      <c r="F84" s="127">
        <v>1.6272950258193565E-2</v>
      </c>
      <c r="G84" s="127">
        <v>9.2834902342650613E-2</v>
      </c>
      <c r="H84" s="127">
        <v>3.5853078380322745E-3</v>
      </c>
      <c r="I84" s="127">
        <v>2.4423348127324898E-2</v>
      </c>
      <c r="J84" s="127">
        <v>5.2362638686012278E-2</v>
      </c>
      <c r="K84" s="127">
        <v>1.5803406129544104E-2</v>
      </c>
      <c r="L84" s="127">
        <v>2.3133843776126186E-3</v>
      </c>
      <c r="M84" s="127">
        <v>2.4729892366442534E-4</v>
      </c>
      <c r="N84" s="127">
        <v>2.4671993276978541E-4</v>
      </c>
      <c r="O84" s="127">
        <v>2.6201146744000243E-3</v>
      </c>
      <c r="P84" s="127">
        <v>6.5390052977538199E-4</v>
      </c>
      <c r="Q84" s="127">
        <v>2.282296559504545E-4</v>
      </c>
      <c r="R84" s="127">
        <v>2.5629623318088648E-4</v>
      </c>
      <c r="S84" s="127">
        <v>7.1695196253083782E-5</v>
      </c>
      <c r="T84" s="127">
        <v>7.706825877786714E-4</v>
      </c>
      <c r="U84" s="127">
        <v>1.1531523589626638E-2</v>
      </c>
      <c r="V84" s="127">
        <v>0</v>
      </c>
      <c r="W84" s="127">
        <v>2.061705757681808E-3</v>
      </c>
      <c r="X84" s="127">
        <v>3.0146801358394431E-7</v>
      </c>
      <c r="Y84" s="127">
        <v>1.8646057314049005E-8</v>
      </c>
      <c r="Z84" s="127">
        <v>2.1790212015855497E-2</v>
      </c>
      <c r="AA84" s="127">
        <v>2.9696575298661884E-3</v>
      </c>
      <c r="AB84" s="127">
        <v>5.4901719478535799E-5</v>
      </c>
      <c r="AC84" s="127">
        <v>2.7933759085056516E-2</v>
      </c>
      <c r="AD84" s="127">
        <v>4.5766712064913241E-3</v>
      </c>
      <c r="AE84" s="127">
        <v>0</v>
      </c>
      <c r="AF84" s="127">
        <v>6.3989131960331047E-4</v>
      </c>
      <c r="AG84" s="127">
        <v>1.7653524799442881E-5</v>
      </c>
      <c r="AH84" s="127">
        <v>2.2959545960102683E-5</v>
      </c>
      <c r="AI84" s="127">
        <v>2.6723022455256398E-2</v>
      </c>
      <c r="AJ84" s="127">
        <v>1.7073777678810833E-4</v>
      </c>
      <c r="AK84" s="127">
        <v>0</v>
      </c>
      <c r="AL84" s="128">
        <v>1.4283505335404909E-2</v>
      </c>
    </row>
    <row r="85" spans="1:38">
      <c r="A85" s="66">
        <v>2</v>
      </c>
      <c r="B85" s="26" t="s">
        <v>1</v>
      </c>
      <c r="C85" s="129">
        <v>1.0323184543427227E-3</v>
      </c>
      <c r="D85" s="130">
        <v>4.1260755198442869E-2</v>
      </c>
      <c r="E85" s="130">
        <v>1.1667987804032556E-4</v>
      </c>
      <c r="F85" s="130">
        <v>1.5629090897662422E-2</v>
      </c>
      <c r="G85" s="130">
        <v>1.4919062219241616E-2</v>
      </c>
      <c r="H85" s="130">
        <v>3.837398241503798E-3</v>
      </c>
      <c r="I85" s="130">
        <v>9.583630596751878E-3</v>
      </c>
      <c r="J85" s="130">
        <v>1.6067010960596323E-3</v>
      </c>
      <c r="K85" s="130">
        <v>1.7218036576553419E-2</v>
      </c>
      <c r="L85" s="130">
        <v>7.3027849596002544E-4</v>
      </c>
      <c r="M85" s="130">
        <v>1.4861176889864865E-4</v>
      </c>
      <c r="N85" s="130">
        <v>1.4016272126459622E-4</v>
      </c>
      <c r="O85" s="130">
        <v>1.3252356165627476E-3</v>
      </c>
      <c r="P85" s="130">
        <v>5.4707216694478646E-4</v>
      </c>
      <c r="Q85" s="130">
        <v>2.7297228963974271E-4</v>
      </c>
      <c r="R85" s="130">
        <v>1.9954868757091537E-4</v>
      </c>
      <c r="S85" s="130">
        <v>1.2459038256397908E-4</v>
      </c>
      <c r="T85" s="130">
        <v>8.1658211565962277E-4</v>
      </c>
      <c r="U85" s="130">
        <v>2.222077016747321E-2</v>
      </c>
      <c r="V85" s="130">
        <v>0</v>
      </c>
      <c r="W85" s="130">
        <v>1.5452120221699165E-3</v>
      </c>
      <c r="X85" s="130">
        <v>1.3502727920588948E-7</v>
      </c>
      <c r="Y85" s="130">
        <v>7.7835232663052203E-9</v>
      </c>
      <c r="Z85" s="130">
        <v>1.0472664864453621E-2</v>
      </c>
      <c r="AA85" s="130">
        <v>2.8275700688039046E-3</v>
      </c>
      <c r="AB85" s="130">
        <v>3.9223972086425901E-5</v>
      </c>
      <c r="AC85" s="130">
        <v>2.7941399213820443E-2</v>
      </c>
      <c r="AD85" s="130">
        <v>3.1057044283049682E-3</v>
      </c>
      <c r="AE85" s="130">
        <v>0</v>
      </c>
      <c r="AF85" s="130">
        <v>1.8162261886273431E-3</v>
      </c>
      <c r="AG85" s="130">
        <v>5.3835759484676528E-6</v>
      </c>
      <c r="AH85" s="130">
        <v>2.0559482081363372E-5</v>
      </c>
      <c r="AI85" s="130">
        <v>3.0243457268865927E-2</v>
      </c>
      <c r="AJ85" s="130">
        <v>2.16577663197601E-4</v>
      </c>
      <c r="AK85" s="130">
        <v>0</v>
      </c>
      <c r="AL85" s="131">
        <v>1.2173735152137257E-2</v>
      </c>
    </row>
    <row r="86" spans="1:38">
      <c r="A86" s="66">
        <v>3</v>
      </c>
      <c r="B86" s="26" t="s">
        <v>2</v>
      </c>
      <c r="C86" s="129">
        <v>1.1963622835166503E-3</v>
      </c>
      <c r="D86" s="130">
        <v>1.2474885556902358E-4</v>
      </c>
      <c r="E86" s="130">
        <v>4.3113641543482843E-2</v>
      </c>
      <c r="F86" s="130">
        <v>2.9767954518595905E-2</v>
      </c>
      <c r="G86" s="130">
        <v>0.10428850788116396</v>
      </c>
      <c r="H86" s="130">
        <v>1.4541664838886579E-2</v>
      </c>
      <c r="I86" s="130">
        <v>5.9358965627960151E-3</v>
      </c>
      <c r="J86" s="130">
        <v>1.3238770852738205E-2</v>
      </c>
      <c r="K86" s="130">
        <v>3.9181843725669345E-2</v>
      </c>
      <c r="L86" s="130">
        <v>4.5971569174567542E-4</v>
      </c>
      <c r="M86" s="130">
        <v>1.0987221897727751E-3</v>
      </c>
      <c r="N86" s="130">
        <v>4.3027899368412091E-4</v>
      </c>
      <c r="O86" s="130">
        <v>3.2950268827401218E-3</v>
      </c>
      <c r="P86" s="130">
        <v>5.0197183955709922E-4</v>
      </c>
      <c r="Q86" s="130">
        <v>2.7065426492868891E-4</v>
      </c>
      <c r="R86" s="130">
        <v>1.4626456774451894E-3</v>
      </c>
      <c r="S86" s="130">
        <v>3.0865020152009677E-4</v>
      </c>
      <c r="T86" s="130">
        <v>2.7519786500066791E-2</v>
      </c>
      <c r="U86" s="130">
        <v>2.2085295393861806E-2</v>
      </c>
      <c r="V86" s="130">
        <v>0</v>
      </c>
      <c r="W86" s="130">
        <v>1.5530657957244943E-3</v>
      </c>
      <c r="X86" s="130">
        <v>1.7473631657117747E-7</v>
      </c>
      <c r="Y86" s="130">
        <v>9.3334004404001233E-9</v>
      </c>
      <c r="Z86" s="130">
        <v>2.357311034386619E-2</v>
      </c>
      <c r="AA86" s="130">
        <v>4.2078029522517046E-3</v>
      </c>
      <c r="AB86" s="130">
        <v>4.7622140043695491E-5</v>
      </c>
      <c r="AC86" s="130">
        <v>2.1808081958568003E-2</v>
      </c>
      <c r="AD86" s="130">
        <v>6.2978625546514571E-3</v>
      </c>
      <c r="AE86" s="130">
        <v>0</v>
      </c>
      <c r="AF86" s="130">
        <v>9.9160393035946804E-4</v>
      </c>
      <c r="AG86" s="130">
        <v>4.6039280362966967E-6</v>
      </c>
      <c r="AH86" s="130">
        <v>5.9757604040381902E-4</v>
      </c>
      <c r="AI86" s="130">
        <v>1.8362219521466425E-2</v>
      </c>
      <c r="AJ86" s="130">
        <v>5.4667018670183365E-4</v>
      </c>
      <c r="AK86" s="130">
        <v>0</v>
      </c>
      <c r="AL86" s="131">
        <v>1.3270405380934672E-2</v>
      </c>
    </row>
    <row r="87" spans="1:38">
      <c r="A87" s="66">
        <v>6</v>
      </c>
      <c r="B87" s="26" t="s">
        <v>3</v>
      </c>
      <c r="C87" s="129">
        <v>1.8879949791778067E-5</v>
      </c>
      <c r="D87" s="130">
        <v>4.0055334426323672E-5</v>
      </c>
      <c r="E87" s="130">
        <v>1.7306975128324433E-6</v>
      </c>
      <c r="F87" s="130">
        <v>4.4617873695024936E-2</v>
      </c>
      <c r="G87" s="130">
        <v>6.0305213818460854E-5</v>
      </c>
      <c r="H87" s="130">
        <v>4.887176528927735E-3</v>
      </c>
      <c r="I87" s="130">
        <v>3.591866114937961E-3</v>
      </c>
      <c r="J87" s="130">
        <v>1.4805754909229104E-2</v>
      </c>
      <c r="K87" s="130">
        <v>3.5244422091913308E-2</v>
      </c>
      <c r="L87" s="130">
        <v>5.1975659678679263E-4</v>
      </c>
      <c r="M87" s="130">
        <v>5.1041207794846194E-4</v>
      </c>
      <c r="N87" s="130">
        <v>5.566067592151922E-4</v>
      </c>
      <c r="O87" s="130">
        <v>1.3474822447850488E-2</v>
      </c>
      <c r="P87" s="130">
        <v>2.3446010618920882E-3</v>
      </c>
      <c r="Q87" s="130">
        <v>5.5726930609132112E-4</v>
      </c>
      <c r="R87" s="130">
        <v>8.9217526044894902E-4</v>
      </c>
      <c r="S87" s="130">
        <v>1.187109237417885E-4</v>
      </c>
      <c r="T87" s="130">
        <v>2.4727872609039453E-3</v>
      </c>
      <c r="U87" s="130">
        <v>1.1497127916271251E-2</v>
      </c>
      <c r="V87" s="130">
        <v>0</v>
      </c>
      <c r="W87" s="130">
        <v>5.4348303873679648E-3</v>
      </c>
      <c r="X87" s="130">
        <v>5.4519652822567985E-7</v>
      </c>
      <c r="Y87" s="130">
        <v>3.868308071558141E-8</v>
      </c>
      <c r="Z87" s="130">
        <v>1.0839436220842744E-2</v>
      </c>
      <c r="AA87" s="130">
        <v>1.3423004333201803E-2</v>
      </c>
      <c r="AB87" s="130">
        <v>1.2452282567167164E-4</v>
      </c>
      <c r="AC87" s="130">
        <v>0.13514240191592544</v>
      </c>
      <c r="AD87" s="130">
        <v>1.0373191692429009E-2</v>
      </c>
      <c r="AE87" s="130">
        <v>0</v>
      </c>
      <c r="AF87" s="130">
        <v>1.4654249772850982E-3</v>
      </c>
      <c r="AG87" s="130">
        <v>2.3023879054909528E-5</v>
      </c>
      <c r="AH87" s="130">
        <v>2.3312921475182765E-4</v>
      </c>
      <c r="AI87" s="130">
        <v>4.7983577453862995E-2</v>
      </c>
      <c r="AJ87" s="130">
        <v>1.7208368762879289E-4</v>
      </c>
      <c r="AK87" s="130">
        <v>0</v>
      </c>
      <c r="AL87" s="131">
        <v>1.157640553794974E-2</v>
      </c>
    </row>
    <row r="88" spans="1:38">
      <c r="A88" s="67">
        <v>11</v>
      </c>
      <c r="B88" s="27" t="s">
        <v>4</v>
      </c>
      <c r="C88" s="132">
        <v>4.6021129966365447E-2</v>
      </c>
      <c r="D88" s="133">
        <v>1.8841004052120978E-4</v>
      </c>
      <c r="E88" s="133">
        <v>3.1829456684422018E-2</v>
      </c>
      <c r="F88" s="133">
        <v>9.1835767680575574E-3</v>
      </c>
      <c r="G88" s="133">
        <v>9.0071448164378135E-2</v>
      </c>
      <c r="H88" s="133">
        <v>1.4270650676599182E-3</v>
      </c>
      <c r="I88" s="133">
        <v>1.480529497365244E-2</v>
      </c>
      <c r="J88" s="133">
        <v>1.1740757649902645E-2</v>
      </c>
      <c r="K88" s="133">
        <v>6.4110838969859401E-3</v>
      </c>
      <c r="L88" s="133">
        <v>2.6231582755755658E-3</v>
      </c>
      <c r="M88" s="133">
        <v>3.5086834152792611E-4</v>
      </c>
      <c r="N88" s="133">
        <v>9.8306263843453033E-4</v>
      </c>
      <c r="O88" s="133">
        <v>1.4791342877053349E-2</v>
      </c>
      <c r="P88" s="133">
        <v>4.7221618893933799E-4</v>
      </c>
      <c r="Q88" s="133">
        <v>2.355909508636692E-4</v>
      </c>
      <c r="R88" s="133">
        <v>1.9212147621406887E-4</v>
      </c>
      <c r="S88" s="133">
        <v>9.0617641558703044E-5</v>
      </c>
      <c r="T88" s="133">
        <v>8.890397828237791E-4</v>
      </c>
      <c r="U88" s="133">
        <v>2.1080201194276584E-2</v>
      </c>
      <c r="V88" s="133">
        <v>0</v>
      </c>
      <c r="W88" s="133">
        <v>1.6414048779508008E-3</v>
      </c>
      <c r="X88" s="133">
        <v>4.3555461371252958E-7</v>
      </c>
      <c r="Y88" s="133">
        <v>1.7629508219503011E-8</v>
      </c>
      <c r="Z88" s="133">
        <v>2.1993053703779852E-2</v>
      </c>
      <c r="AA88" s="133">
        <v>2.9501892916424348E-3</v>
      </c>
      <c r="AB88" s="133">
        <v>4.6131383664317936E-5</v>
      </c>
      <c r="AC88" s="133">
        <v>1.7350580835415401E-2</v>
      </c>
      <c r="AD88" s="133">
        <v>5.0073160724894662E-3</v>
      </c>
      <c r="AE88" s="133">
        <v>0</v>
      </c>
      <c r="AF88" s="133">
        <v>1.2181174268182122E-3</v>
      </c>
      <c r="AG88" s="133">
        <v>5.1548011584476344E-6</v>
      </c>
      <c r="AH88" s="133">
        <v>7.9422235256981593E-5</v>
      </c>
      <c r="AI88" s="133">
        <v>2.8370736432138902E-2</v>
      </c>
      <c r="AJ88" s="133">
        <v>2.1511229457093005E-3</v>
      </c>
      <c r="AK88" s="133">
        <v>0</v>
      </c>
      <c r="AL88" s="134">
        <v>6.1484917788256115E-3</v>
      </c>
    </row>
    <row r="89" spans="1:38">
      <c r="A89" s="66">
        <v>15</v>
      </c>
      <c r="B89" s="26" t="s">
        <v>5</v>
      </c>
      <c r="C89" s="129">
        <v>3.288354101488776E-3</v>
      </c>
      <c r="D89" s="130">
        <v>5.9872404355623934E-5</v>
      </c>
      <c r="E89" s="130">
        <v>9.4923313612883346E-6</v>
      </c>
      <c r="F89" s="130">
        <v>1.4086108018927753E-2</v>
      </c>
      <c r="G89" s="130">
        <v>1.130950499187636E-3</v>
      </c>
      <c r="H89" s="130">
        <v>0.15578298908390439</v>
      </c>
      <c r="I89" s="130">
        <v>7.2448860589535286E-3</v>
      </c>
      <c r="J89" s="130">
        <v>6.3242418744545309E-2</v>
      </c>
      <c r="K89" s="130">
        <v>1.1051589062195078E-2</v>
      </c>
      <c r="L89" s="130">
        <v>6.8782269428560691E-4</v>
      </c>
      <c r="M89" s="130">
        <v>2.1496921159511111E-4</v>
      </c>
      <c r="N89" s="130">
        <v>1.498897058534697E-4</v>
      </c>
      <c r="O89" s="130">
        <v>2.0253921824030007E-3</v>
      </c>
      <c r="P89" s="130">
        <v>3.5152594679619135E-4</v>
      </c>
      <c r="Q89" s="130">
        <v>1.9267078426292393E-4</v>
      </c>
      <c r="R89" s="130">
        <v>1.4840769856362728E-4</v>
      </c>
      <c r="S89" s="130">
        <v>5.7228604799321886E-5</v>
      </c>
      <c r="T89" s="130">
        <v>4.4896090447780216E-4</v>
      </c>
      <c r="U89" s="130">
        <v>1.9713497677334487E-2</v>
      </c>
      <c r="V89" s="130">
        <v>0</v>
      </c>
      <c r="W89" s="130">
        <v>2.4247298745148083E-3</v>
      </c>
      <c r="X89" s="130">
        <v>2.4253581661147585E-7</v>
      </c>
      <c r="Y89" s="130">
        <v>1.056960799388775E-8</v>
      </c>
      <c r="Z89" s="130">
        <v>2.7402566015011502E-2</v>
      </c>
      <c r="AA89" s="130">
        <v>4.2669843815240985E-3</v>
      </c>
      <c r="AB89" s="130">
        <v>4.8482609349738888E-5</v>
      </c>
      <c r="AC89" s="130">
        <v>1.0771662036484995E-2</v>
      </c>
      <c r="AD89" s="130">
        <v>5.5987771814201108E-3</v>
      </c>
      <c r="AE89" s="130">
        <v>0</v>
      </c>
      <c r="AF89" s="130">
        <v>3.1520641418160498E-3</v>
      </c>
      <c r="AG89" s="130">
        <v>2.4318412328963182E-6</v>
      </c>
      <c r="AH89" s="130">
        <v>8.3634070490857284E-5</v>
      </c>
      <c r="AI89" s="130">
        <v>2.0821254202334046E-2</v>
      </c>
      <c r="AJ89" s="130">
        <v>6.5326333281438286E-5</v>
      </c>
      <c r="AK89" s="130">
        <v>0</v>
      </c>
      <c r="AL89" s="131">
        <v>4.3828932331834661E-3</v>
      </c>
    </row>
    <row r="90" spans="1:38">
      <c r="A90" s="66">
        <v>16</v>
      </c>
      <c r="B90" s="26" t="s">
        <v>6</v>
      </c>
      <c r="C90" s="129">
        <v>1.4456267520293649E-4</v>
      </c>
      <c r="D90" s="130">
        <v>4.0561059164559876E-2</v>
      </c>
      <c r="E90" s="130">
        <v>1.8368549143540134E-5</v>
      </c>
      <c r="F90" s="130">
        <v>2.3832253810985221E-2</v>
      </c>
      <c r="G90" s="130">
        <v>2.2772128500325667E-3</v>
      </c>
      <c r="H90" s="130">
        <v>3.8903917025850778E-3</v>
      </c>
      <c r="I90" s="130">
        <v>0.13028076167924685</v>
      </c>
      <c r="J90" s="130">
        <v>1.3993270790715434E-2</v>
      </c>
      <c r="K90" s="130">
        <v>9.8895625298328956E-3</v>
      </c>
      <c r="L90" s="130">
        <v>2.5322631453016855E-3</v>
      </c>
      <c r="M90" s="130">
        <v>1.8465088685437555E-3</v>
      </c>
      <c r="N90" s="130">
        <v>1.1548332238902187E-3</v>
      </c>
      <c r="O90" s="130">
        <v>7.3385094833246555E-3</v>
      </c>
      <c r="P90" s="130">
        <v>1.5208499009061556E-3</v>
      </c>
      <c r="Q90" s="130">
        <v>2.502647451164039E-4</v>
      </c>
      <c r="R90" s="130">
        <v>2.8985852056570251E-4</v>
      </c>
      <c r="S90" s="130">
        <v>8.2194964236114395E-5</v>
      </c>
      <c r="T90" s="130">
        <v>6.5905898718184714E-4</v>
      </c>
      <c r="U90" s="130">
        <v>1.8151723200864674E-2</v>
      </c>
      <c r="V90" s="130">
        <v>0</v>
      </c>
      <c r="W90" s="130">
        <v>5.0357205697027204E-3</v>
      </c>
      <c r="X90" s="130">
        <v>5.7041217088994794E-7</v>
      </c>
      <c r="Y90" s="130">
        <v>4.4185467361880382E-8</v>
      </c>
      <c r="Z90" s="130">
        <v>2.9656087626924781E-2</v>
      </c>
      <c r="AA90" s="130">
        <v>3.8151797885886034E-3</v>
      </c>
      <c r="AB90" s="130">
        <v>5.5043506985201225E-5</v>
      </c>
      <c r="AC90" s="130">
        <v>2.1202044908636995E-2</v>
      </c>
      <c r="AD90" s="130">
        <v>5.533700662983536E-3</v>
      </c>
      <c r="AE90" s="130">
        <v>0</v>
      </c>
      <c r="AF90" s="130">
        <v>1.3394636417140952E-3</v>
      </c>
      <c r="AG90" s="130">
        <v>4.140434612458133E-6</v>
      </c>
      <c r="AH90" s="130">
        <v>5.0784657256955004E-5</v>
      </c>
      <c r="AI90" s="130">
        <v>2.5783393061215541E-2</v>
      </c>
      <c r="AJ90" s="130">
        <v>1.078099405162281E-4</v>
      </c>
      <c r="AK90" s="130">
        <v>0</v>
      </c>
      <c r="AL90" s="131">
        <v>6.767204245703898E-3</v>
      </c>
    </row>
    <row r="91" spans="1:38">
      <c r="A91" s="66">
        <v>20</v>
      </c>
      <c r="B91" s="26" t="s">
        <v>7</v>
      </c>
      <c r="C91" s="129">
        <v>9.4914585521837781E-5</v>
      </c>
      <c r="D91" s="130">
        <v>3.4933901393913347E-5</v>
      </c>
      <c r="E91" s="130">
        <v>1.4088930342759829E-5</v>
      </c>
      <c r="F91" s="130">
        <v>0.11457628723473721</v>
      </c>
      <c r="G91" s="130">
        <v>1.0647580049544763E-3</v>
      </c>
      <c r="H91" s="130">
        <v>5.4481589263783283E-4</v>
      </c>
      <c r="I91" s="130">
        <v>3.6923840768507384E-3</v>
      </c>
      <c r="J91" s="130">
        <v>0.27899451381550655</v>
      </c>
      <c r="K91" s="130">
        <v>0.15705747323408542</v>
      </c>
      <c r="L91" s="130">
        <v>1.4391187500379114E-3</v>
      </c>
      <c r="M91" s="130">
        <v>1.9335221190529937E-4</v>
      </c>
      <c r="N91" s="130">
        <v>1.5818846630545589E-3</v>
      </c>
      <c r="O91" s="130">
        <v>3.3732196122322261E-3</v>
      </c>
      <c r="P91" s="130">
        <v>3.498608323324816E-4</v>
      </c>
      <c r="Q91" s="130">
        <v>1.8854616563898706E-4</v>
      </c>
      <c r="R91" s="130">
        <v>1.8642755723782337E-4</v>
      </c>
      <c r="S91" s="130">
        <v>6.0810113994984319E-5</v>
      </c>
      <c r="T91" s="130">
        <v>4.7561098485994149E-4</v>
      </c>
      <c r="U91" s="130">
        <v>7.6213262131548266E-3</v>
      </c>
      <c r="V91" s="130">
        <v>0</v>
      </c>
      <c r="W91" s="130">
        <v>3.7966403856857368E-3</v>
      </c>
      <c r="X91" s="130">
        <v>4.6462957699919294E-7</v>
      </c>
      <c r="Y91" s="130">
        <v>4.7773229859456582E-8</v>
      </c>
      <c r="Z91" s="130">
        <v>1.0184541736635952E-2</v>
      </c>
      <c r="AA91" s="130">
        <v>2.7271063733883085E-3</v>
      </c>
      <c r="AB91" s="130">
        <v>3.5279165687881396E-5</v>
      </c>
      <c r="AC91" s="130">
        <v>1.1953653855485191E-2</v>
      </c>
      <c r="AD91" s="130">
        <v>4.8833603245520586E-3</v>
      </c>
      <c r="AE91" s="130">
        <v>0</v>
      </c>
      <c r="AF91" s="130">
        <v>1.0239378967854484E-2</v>
      </c>
      <c r="AG91" s="130">
        <v>2.5498587060900577E-6</v>
      </c>
      <c r="AH91" s="130">
        <v>7.4710392202528044E-5</v>
      </c>
      <c r="AI91" s="130">
        <v>2.157136695622823E-2</v>
      </c>
      <c r="AJ91" s="130">
        <v>8.3280240611533385E-5</v>
      </c>
      <c r="AK91" s="130">
        <v>0</v>
      </c>
      <c r="AL91" s="131">
        <v>3.3696124509252643E-3</v>
      </c>
    </row>
    <row r="92" spans="1:38">
      <c r="A92" s="66">
        <v>21</v>
      </c>
      <c r="B92" s="26" t="s">
        <v>8</v>
      </c>
      <c r="C92" s="129">
        <v>5.2682139565892614E-6</v>
      </c>
      <c r="D92" s="130">
        <v>2.3656304694027186E-6</v>
      </c>
      <c r="E92" s="130">
        <v>2.6236173129110331E-7</v>
      </c>
      <c r="F92" s="130">
        <v>0.67897966219675732</v>
      </c>
      <c r="G92" s="130">
        <v>9.8584685811026689E-6</v>
      </c>
      <c r="H92" s="130">
        <v>1.4888071739282526E-4</v>
      </c>
      <c r="I92" s="130">
        <v>2.827610392937393E-4</v>
      </c>
      <c r="J92" s="130">
        <v>7.4530984668787692E-4</v>
      </c>
      <c r="K92" s="130">
        <v>3.0805706785524464E-2</v>
      </c>
      <c r="L92" s="130">
        <v>1.1880742653491351E-4</v>
      </c>
      <c r="M92" s="130">
        <v>3.9787853721103878E-5</v>
      </c>
      <c r="N92" s="130">
        <v>3.8165713517227715E-5</v>
      </c>
      <c r="O92" s="130">
        <v>7.8638035040129418E-4</v>
      </c>
      <c r="P92" s="130">
        <v>9.6328749404732744E-5</v>
      </c>
      <c r="Q92" s="130">
        <v>4.4878870684701163E-5</v>
      </c>
      <c r="R92" s="130">
        <v>4.3438962919098258E-5</v>
      </c>
      <c r="S92" s="130">
        <v>1.7611944550162116E-5</v>
      </c>
      <c r="T92" s="130">
        <v>2.1990016394416023E-4</v>
      </c>
      <c r="U92" s="130">
        <v>5.1722570880775648E-3</v>
      </c>
      <c r="V92" s="130">
        <v>0</v>
      </c>
      <c r="W92" s="130">
        <v>9.1001737373075538E-4</v>
      </c>
      <c r="X92" s="130">
        <v>1.4392023007369774E-7</v>
      </c>
      <c r="Y92" s="130">
        <v>4.0770535532561737E-9</v>
      </c>
      <c r="Z92" s="130">
        <v>3.0198777329601208E-3</v>
      </c>
      <c r="AA92" s="130">
        <v>1.1686792102183984E-3</v>
      </c>
      <c r="AB92" s="130">
        <v>1.1604468437846422E-5</v>
      </c>
      <c r="AC92" s="130">
        <v>1.0670346485794367E-2</v>
      </c>
      <c r="AD92" s="130">
        <v>9.5976647366075865E-4</v>
      </c>
      <c r="AE92" s="130">
        <v>0</v>
      </c>
      <c r="AF92" s="130">
        <v>6.0077138511862064E-4</v>
      </c>
      <c r="AG92" s="130">
        <v>1.8403047858465263E-6</v>
      </c>
      <c r="AH92" s="130">
        <v>1.4943545595914941E-5</v>
      </c>
      <c r="AI92" s="130">
        <v>5.4649662591006393E-3</v>
      </c>
      <c r="AJ92" s="130">
        <v>2.0410912472551313E-5</v>
      </c>
      <c r="AK92" s="130">
        <v>0</v>
      </c>
      <c r="AL92" s="131">
        <v>9.44614263155714E-4</v>
      </c>
    </row>
    <row r="93" spans="1:38">
      <c r="A93" s="67">
        <v>25</v>
      </c>
      <c r="B93" s="27" t="s">
        <v>9</v>
      </c>
      <c r="C93" s="132">
        <v>3.9085376960744801E-5</v>
      </c>
      <c r="D93" s="133">
        <v>1.7388823340504738E-4</v>
      </c>
      <c r="E93" s="133">
        <v>5.0014570946822553E-6</v>
      </c>
      <c r="F93" s="133">
        <v>0.14268355859454404</v>
      </c>
      <c r="G93" s="133">
        <v>5.550103920294202E-4</v>
      </c>
      <c r="H93" s="133">
        <v>2.3458083955297227E-3</v>
      </c>
      <c r="I93" s="133">
        <v>2.1251069644941424E-2</v>
      </c>
      <c r="J93" s="133">
        <v>1.0435593745178462E-2</v>
      </c>
      <c r="K93" s="133">
        <v>2.272263825676878E-2</v>
      </c>
      <c r="L93" s="133">
        <v>3.5717674163978808E-2</v>
      </c>
      <c r="M93" s="133">
        <v>3.7447984414949345E-3</v>
      </c>
      <c r="N93" s="133">
        <v>9.0592776019835595E-3</v>
      </c>
      <c r="O93" s="133">
        <v>9.8181536741680821E-3</v>
      </c>
      <c r="P93" s="133">
        <v>3.5198618809248938E-3</v>
      </c>
      <c r="Q93" s="133">
        <v>4.0877748059328666E-4</v>
      </c>
      <c r="R93" s="133">
        <v>3.95264877297777E-4</v>
      </c>
      <c r="S93" s="133">
        <v>9.6570943603195396E-5</v>
      </c>
      <c r="T93" s="133">
        <v>9.1935135146122601E-4</v>
      </c>
      <c r="U93" s="133">
        <v>1.7945666620655509E-2</v>
      </c>
      <c r="V93" s="133">
        <v>0</v>
      </c>
      <c r="W93" s="133">
        <v>8.964199583644944E-3</v>
      </c>
      <c r="X93" s="133">
        <v>3.0573278388634868E-7</v>
      </c>
      <c r="Y93" s="133">
        <v>6.9993259688885553E-8</v>
      </c>
      <c r="Z93" s="133">
        <v>1.4370891392495234E-2</v>
      </c>
      <c r="AA93" s="133">
        <v>4.3972333808218883E-3</v>
      </c>
      <c r="AB93" s="133">
        <v>5.9863900568870785E-5</v>
      </c>
      <c r="AC93" s="133">
        <v>2.6531916926998678E-2</v>
      </c>
      <c r="AD93" s="133">
        <v>7.1379818343046296E-3</v>
      </c>
      <c r="AE93" s="133">
        <v>0</v>
      </c>
      <c r="AF93" s="133">
        <v>5.6844497960965214E-3</v>
      </c>
      <c r="AG93" s="133">
        <v>5.0954109718013199E-6</v>
      </c>
      <c r="AH93" s="133">
        <v>9.3332046586345411E-5</v>
      </c>
      <c r="AI93" s="133">
        <v>3.8707473312989737E-2</v>
      </c>
      <c r="AJ93" s="133">
        <v>9.6062840028804887E-5</v>
      </c>
      <c r="AK93" s="133">
        <v>0</v>
      </c>
      <c r="AL93" s="134">
        <v>8.1663525998995189E-3</v>
      </c>
    </row>
    <row r="94" spans="1:38">
      <c r="A94" s="66">
        <v>26</v>
      </c>
      <c r="B94" s="26" t="s">
        <v>10</v>
      </c>
      <c r="C94" s="129">
        <v>1.8383044045814003E-5</v>
      </c>
      <c r="D94" s="130">
        <v>8.6962838026467846E-6</v>
      </c>
      <c r="E94" s="130">
        <v>6.8712969406852802E-7</v>
      </c>
      <c r="F94" s="130">
        <v>0.22092861763869856</v>
      </c>
      <c r="G94" s="130">
        <v>2.3819347586462308E-5</v>
      </c>
      <c r="H94" s="130">
        <v>4.90283305754238E-4</v>
      </c>
      <c r="I94" s="130">
        <v>1.0442480384051042E-3</v>
      </c>
      <c r="J94" s="130">
        <v>2.9341803877654723E-3</v>
      </c>
      <c r="K94" s="130">
        <v>5.3581685394927692E-2</v>
      </c>
      <c r="L94" s="130">
        <v>3.2650937698970751E-3</v>
      </c>
      <c r="M94" s="130">
        <v>0.25656416786716718</v>
      </c>
      <c r="N94" s="130">
        <v>2.0215526526957462E-3</v>
      </c>
      <c r="O94" s="130">
        <v>1.1294245949175258E-3</v>
      </c>
      <c r="P94" s="130">
        <v>2.4997477521095774E-4</v>
      </c>
      <c r="Q94" s="130">
        <v>1.0673296978884253E-4</v>
      </c>
      <c r="R94" s="130">
        <v>1.4544130507602128E-4</v>
      </c>
      <c r="S94" s="130">
        <v>4.0452369354332267E-5</v>
      </c>
      <c r="T94" s="130">
        <v>3.3267006597074934E-4</v>
      </c>
      <c r="U94" s="130">
        <v>1.6111301697064064E-2</v>
      </c>
      <c r="V94" s="130">
        <v>0</v>
      </c>
      <c r="W94" s="130">
        <v>3.1512426898079021E-3</v>
      </c>
      <c r="X94" s="130">
        <v>2.4156033094419269E-7</v>
      </c>
      <c r="Y94" s="130">
        <v>1.3804860924606773E-8</v>
      </c>
      <c r="Z94" s="130">
        <v>6.08215532331257E-3</v>
      </c>
      <c r="AA94" s="130">
        <v>2.0392219842778449E-3</v>
      </c>
      <c r="AB94" s="130">
        <v>2.8362274837379391E-5</v>
      </c>
      <c r="AC94" s="130">
        <v>1.1681084022880039E-2</v>
      </c>
      <c r="AD94" s="130">
        <v>2.5911415723893351E-3</v>
      </c>
      <c r="AE94" s="130">
        <v>0</v>
      </c>
      <c r="AF94" s="130">
        <v>2.0901997668111082E-3</v>
      </c>
      <c r="AG94" s="130">
        <v>2.3203309979228756E-6</v>
      </c>
      <c r="AH94" s="130">
        <v>9.5040296370542607E-5</v>
      </c>
      <c r="AI94" s="130">
        <v>1.2138197372399993E-2</v>
      </c>
      <c r="AJ94" s="130">
        <v>6.620229276994067E-5</v>
      </c>
      <c r="AK94" s="130">
        <v>0</v>
      </c>
      <c r="AL94" s="131">
        <v>3.386547761466476E-3</v>
      </c>
    </row>
    <row r="95" spans="1:38">
      <c r="A95" s="66">
        <v>27</v>
      </c>
      <c r="B95" s="26" t="s">
        <v>11</v>
      </c>
      <c r="C95" s="129">
        <v>1.8159525625651359E-5</v>
      </c>
      <c r="D95" s="130">
        <v>1.0511248150859329E-5</v>
      </c>
      <c r="E95" s="130">
        <v>5.6909455913276113E-7</v>
      </c>
      <c r="F95" s="130">
        <v>0.59975711050944913</v>
      </c>
      <c r="G95" s="130">
        <v>2.2539762237071674E-5</v>
      </c>
      <c r="H95" s="130">
        <v>4.8030710115454239E-4</v>
      </c>
      <c r="I95" s="130">
        <v>1.2700574509510688E-3</v>
      </c>
      <c r="J95" s="130">
        <v>3.047619297761098E-3</v>
      </c>
      <c r="K95" s="130">
        <v>7.4245753465021413E-3</v>
      </c>
      <c r="L95" s="130">
        <v>9.9092681219277879E-4</v>
      </c>
      <c r="M95" s="130">
        <v>2.7281961379140186E-4</v>
      </c>
      <c r="N95" s="130">
        <v>4.728679027720694E-2</v>
      </c>
      <c r="O95" s="130">
        <v>1.1561160047541257E-3</v>
      </c>
      <c r="P95" s="130">
        <v>2.2445784195381229E-4</v>
      </c>
      <c r="Q95" s="130">
        <v>1.6633177926543924E-4</v>
      </c>
      <c r="R95" s="130">
        <v>1.458871318326158E-4</v>
      </c>
      <c r="S95" s="130">
        <v>4.2030550876105727E-5</v>
      </c>
      <c r="T95" s="130">
        <v>4.9687074802927552E-4</v>
      </c>
      <c r="U95" s="130">
        <v>8.7255980960796956E-3</v>
      </c>
      <c r="V95" s="130">
        <v>0</v>
      </c>
      <c r="W95" s="130">
        <v>4.0729783018239899E-3</v>
      </c>
      <c r="X95" s="130">
        <v>1.7407183055941925E-7</v>
      </c>
      <c r="Y95" s="130">
        <v>1.1589831408664101E-8</v>
      </c>
      <c r="Z95" s="130">
        <v>6.0556346845319154E-3</v>
      </c>
      <c r="AA95" s="130">
        <v>2.3073424985320967E-3</v>
      </c>
      <c r="AB95" s="130">
        <v>2.4528840565710114E-5</v>
      </c>
      <c r="AC95" s="130">
        <v>2.3828891827142325E-2</v>
      </c>
      <c r="AD95" s="130">
        <v>2.8067464648097915E-3</v>
      </c>
      <c r="AE95" s="130">
        <v>0</v>
      </c>
      <c r="AF95" s="130">
        <v>2.0020007824291522E-3</v>
      </c>
      <c r="AG95" s="130">
        <v>4.2247450723695914E-6</v>
      </c>
      <c r="AH95" s="130">
        <v>3.4482044567209047E-5</v>
      </c>
      <c r="AI95" s="130">
        <v>1.250561409508249E-2</v>
      </c>
      <c r="AJ95" s="130">
        <v>5.2266968655228447E-5</v>
      </c>
      <c r="AK95" s="130">
        <v>0</v>
      </c>
      <c r="AL95" s="131">
        <v>4.1250303946074795E-3</v>
      </c>
    </row>
    <row r="96" spans="1:38">
      <c r="A96" s="66">
        <v>28</v>
      </c>
      <c r="B96" s="26" t="s">
        <v>12</v>
      </c>
      <c r="C96" s="129">
        <v>1.5522351299666896E-5</v>
      </c>
      <c r="D96" s="130">
        <v>2.922345723540792E-5</v>
      </c>
      <c r="E96" s="130">
        <v>7.1686525958237469E-7</v>
      </c>
      <c r="F96" s="130">
        <v>6.0126090285475609E-2</v>
      </c>
      <c r="G96" s="130">
        <v>3.4173346142348874E-5</v>
      </c>
      <c r="H96" s="130">
        <v>1.440774622382366E-3</v>
      </c>
      <c r="I96" s="130">
        <v>3.557711211989932E-3</v>
      </c>
      <c r="J96" s="130">
        <v>7.4609292462094199E-3</v>
      </c>
      <c r="K96" s="130">
        <v>1.5731338510495685E-2</v>
      </c>
      <c r="L96" s="130">
        <v>3.0732344276554651E-3</v>
      </c>
      <c r="M96" s="130">
        <v>0.12452164534430962</v>
      </c>
      <c r="N96" s="130">
        <v>4.1147244783278525E-2</v>
      </c>
      <c r="O96" s="130">
        <v>4.2990106785872569E-2</v>
      </c>
      <c r="P96" s="130">
        <v>1.924624329961954E-3</v>
      </c>
      <c r="Q96" s="130">
        <v>1.4356112853173013E-3</v>
      </c>
      <c r="R96" s="130">
        <v>6.1863599266608006E-4</v>
      </c>
      <c r="S96" s="130">
        <v>1.2579845993233524E-4</v>
      </c>
      <c r="T96" s="130">
        <v>5.9462635642316421E-4</v>
      </c>
      <c r="U96" s="130">
        <v>9.0504375679613964E-3</v>
      </c>
      <c r="V96" s="130">
        <v>0</v>
      </c>
      <c r="W96" s="130">
        <v>3.0401340122578058E-3</v>
      </c>
      <c r="X96" s="130">
        <v>2.0864443165504999E-7</v>
      </c>
      <c r="Y96" s="130">
        <v>1.2845942269489103E-8</v>
      </c>
      <c r="Z96" s="130">
        <v>2.3405613477051841E-2</v>
      </c>
      <c r="AA96" s="130">
        <v>4.3127778775645083E-3</v>
      </c>
      <c r="AB96" s="130">
        <v>7.0814440498135191E-5</v>
      </c>
      <c r="AC96" s="130">
        <v>1.7350373443373989E-2</v>
      </c>
      <c r="AD96" s="130">
        <v>6.2036517147533261E-3</v>
      </c>
      <c r="AE96" s="130">
        <v>0</v>
      </c>
      <c r="AF96" s="130">
        <v>2.8515662355137975E-3</v>
      </c>
      <c r="AG96" s="130">
        <v>3.489675847537915E-6</v>
      </c>
      <c r="AH96" s="130">
        <v>8.5840746408869287E-5</v>
      </c>
      <c r="AI96" s="130">
        <v>2.4838090159208313E-2</v>
      </c>
      <c r="AJ96" s="130">
        <v>7.4641960746317835E-5</v>
      </c>
      <c r="AK96" s="130">
        <v>0</v>
      </c>
      <c r="AL96" s="131">
        <v>6.1233535147528374E-3</v>
      </c>
    </row>
    <row r="97" spans="1:38">
      <c r="A97" s="66">
        <v>29</v>
      </c>
      <c r="B97" s="26" t="s">
        <v>13</v>
      </c>
      <c r="C97" s="129">
        <v>4.7275569192284543E-5</v>
      </c>
      <c r="D97" s="130">
        <v>6.1562672735535523E-5</v>
      </c>
      <c r="E97" s="130">
        <v>1.8034752122343294E-6</v>
      </c>
      <c r="F97" s="130">
        <v>1.9218703834083799E-2</v>
      </c>
      <c r="G97" s="130">
        <v>7.103158801127989E-5</v>
      </c>
      <c r="H97" s="130">
        <v>1.6884555433569319E-3</v>
      </c>
      <c r="I97" s="130">
        <v>7.5060406538688482E-3</v>
      </c>
      <c r="J97" s="130">
        <v>1.4088523227763867E-2</v>
      </c>
      <c r="K97" s="130">
        <v>5.9837939972045232E-3</v>
      </c>
      <c r="L97" s="130">
        <v>3.3152462013673152E-3</v>
      </c>
      <c r="M97" s="130">
        <v>1.7018721985277104E-2</v>
      </c>
      <c r="N97" s="130">
        <v>3.7448036115739027E-2</v>
      </c>
      <c r="O97" s="130">
        <v>1.7073984371293E-2</v>
      </c>
      <c r="P97" s="130">
        <v>9.2890213758914111E-2</v>
      </c>
      <c r="Q97" s="130">
        <v>0.12576640163591596</v>
      </c>
      <c r="R97" s="130">
        <v>1.3858440162178581E-2</v>
      </c>
      <c r="S97" s="130">
        <v>4.1756226745185625E-4</v>
      </c>
      <c r="T97" s="130">
        <v>5.8034748856752687E-4</v>
      </c>
      <c r="U97" s="130">
        <v>4.701467490020949E-2</v>
      </c>
      <c r="V97" s="130">
        <v>0</v>
      </c>
      <c r="W97" s="130">
        <v>1.883997709055295E-3</v>
      </c>
      <c r="X97" s="130">
        <v>2.0815523490005501E-7</v>
      </c>
      <c r="Y97" s="130">
        <v>1.3064118653476294E-8</v>
      </c>
      <c r="Z97" s="130">
        <v>2.2004988120230228E-2</v>
      </c>
      <c r="AA97" s="130">
        <v>3.3636046933124635E-3</v>
      </c>
      <c r="AB97" s="130">
        <v>5.1446280612380224E-5</v>
      </c>
      <c r="AC97" s="130">
        <v>1.3300823761415686E-2</v>
      </c>
      <c r="AD97" s="130">
        <v>6.3060453829757515E-3</v>
      </c>
      <c r="AE97" s="130">
        <v>0</v>
      </c>
      <c r="AF97" s="130">
        <v>1.1994964477261469E-2</v>
      </c>
      <c r="AG97" s="130">
        <v>2.8837423895960248E-6</v>
      </c>
      <c r="AH97" s="130">
        <v>8.9926723515805786E-5</v>
      </c>
      <c r="AI97" s="130">
        <v>2.7176642315267646E-2</v>
      </c>
      <c r="AJ97" s="130">
        <v>1.4289621630388295E-4</v>
      </c>
      <c r="AK97" s="130">
        <v>0</v>
      </c>
      <c r="AL97" s="131">
        <v>6.9652746633197347E-3</v>
      </c>
    </row>
    <row r="98" spans="1:38">
      <c r="A98" s="67">
        <v>32</v>
      </c>
      <c r="B98" s="27" t="s">
        <v>16</v>
      </c>
      <c r="C98" s="132">
        <v>4.3565754552805343E-5</v>
      </c>
      <c r="D98" s="133">
        <v>4.1919939649971056E-5</v>
      </c>
      <c r="E98" s="133">
        <v>1.9441581357750405E-6</v>
      </c>
      <c r="F98" s="133">
        <v>2.5093892966609171E-2</v>
      </c>
      <c r="G98" s="133">
        <v>8.988438323605664E-5</v>
      </c>
      <c r="H98" s="133">
        <v>6.6537611051782752E-3</v>
      </c>
      <c r="I98" s="133">
        <v>5.1023783518229122E-3</v>
      </c>
      <c r="J98" s="133">
        <v>1.4565645248528851E-2</v>
      </c>
      <c r="K98" s="133">
        <v>6.7785635159683727E-3</v>
      </c>
      <c r="L98" s="133">
        <v>1.5462496344228404E-2</v>
      </c>
      <c r="M98" s="133">
        <v>6.1801204786257049E-4</v>
      </c>
      <c r="N98" s="133">
        <v>3.6735678042417827E-2</v>
      </c>
      <c r="O98" s="133">
        <v>1.2085678526089896E-2</v>
      </c>
      <c r="P98" s="133">
        <v>5.2522812571614702E-3</v>
      </c>
      <c r="Q98" s="133">
        <v>0.2246783072874359</v>
      </c>
      <c r="R98" s="133">
        <v>1.5684539343604184E-2</v>
      </c>
      <c r="S98" s="133">
        <v>2.4232402073453757E-4</v>
      </c>
      <c r="T98" s="133">
        <v>8.1390800259979854E-4</v>
      </c>
      <c r="U98" s="133">
        <v>3.5289130616369346E-2</v>
      </c>
      <c r="V98" s="133">
        <v>0</v>
      </c>
      <c r="W98" s="133">
        <v>5.2351675354296075E-3</v>
      </c>
      <c r="X98" s="133">
        <v>3.6835652529167965E-7</v>
      </c>
      <c r="Y98" s="133">
        <v>3.4237411067075109E-8</v>
      </c>
      <c r="Z98" s="133">
        <v>1.8323745950658232E-2</v>
      </c>
      <c r="AA98" s="133">
        <v>3.2572000192952599E-3</v>
      </c>
      <c r="AB98" s="133">
        <v>4.7751379573584272E-5</v>
      </c>
      <c r="AC98" s="133">
        <v>1.2475284298170478E-2</v>
      </c>
      <c r="AD98" s="133">
        <v>8.7325983474191831E-3</v>
      </c>
      <c r="AE98" s="133">
        <v>0</v>
      </c>
      <c r="AF98" s="133">
        <v>1.9706796091399803E-2</v>
      </c>
      <c r="AG98" s="133">
        <v>2.6896352804239249E-6</v>
      </c>
      <c r="AH98" s="133">
        <v>7.5595556188879373E-5</v>
      </c>
      <c r="AI98" s="133">
        <v>4.4093443696331662E-2</v>
      </c>
      <c r="AJ98" s="133">
        <v>2.0944425986972365E-4</v>
      </c>
      <c r="AK98" s="133">
        <v>0</v>
      </c>
      <c r="AL98" s="134">
        <v>3.7158351818151513E-3</v>
      </c>
    </row>
    <row r="99" spans="1:38">
      <c r="A99" s="66">
        <v>33</v>
      </c>
      <c r="B99" s="26" t="s">
        <v>14</v>
      </c>
      <c r="C99" s="129">
        <v>4.0486245148016319E-5</v>
      </c>
      <c r="D99" s="130">
        <v>4.3745071442362377E-5</v>
      </c>
      <c r="E99" s="130">
        <v>1.4376450657858601E-6</v>
      </c>
      <c r="F99" s="130">
        <v>1.9086109993112107E-2</v>
      </c>
      <c r="G99" s="130">
        <v>6.3457295444163396E-5</v>
      </c>
      <c r="H99" s="130">
        <v>2.3230152796867086E-3</v>
      </c>
      <c r="I99" s="130">
        <v>5.3306348173685217E-3</v>
      </c>
      <c r="J99" s="130">
        <v>7.4928307308110122E-3</v>
      </c>
      <c r="K99" s="130">
        <v>4.9577238601091807E-3</v>
      </c>
      <c r="L99" s="130">
        <v>4.42680007748791E-3</v>
      </c>
      <c r="M99" s="130">
        <v>1.8739323487009241E-2</v>
      </c>
      <c r="N99" s="130">
        <v>4.3166020484269728E-2</v>
      </c>
      <c r="O99" s="130">
        <v>2.2934041460816467E-2</v>
      </c>
      <c r="P99" s="130">
        <v>9.2137595214496684E-3</v>
      </c>
      <c r="Q99" s="130">
        <v>0.13878544221944858</v>
      </c>
      <c r="R99" s="130">
        <v>0.10097948155113887</v>
      </c>
      <c r="S99" s="130">
        <v>1.2803383804679008E-4</v>
      </c>
      <c r="T99" s="130">
        <v>6.1794469604807838E-4</v>
      </c>
      <c r="U99" s="130">
        <v>3.7320996924791093E-2</v>
      </c>
      <c r="V99" s="130">
        <v>0</v>
      </c>
      <c r="W99" s="130">
        <v>1.6216374568417853E-3</v>
      </c>
      <c r="X99" s="130">
        <v>2.2207031278540254E-7</v>
      </c>
      <c r="Y99" s="130">
        <v>1.8611483072059669E-8</v>
      </c>
      <c r="Z99" s="130">
        <v>1.957814243595114E-2</v>
      </c>
      <c r="AA99" s="130">
        <v>2.1263277451245219E-3</v>
      </c>
      <c r="AB99" s="130">
        <v>4.5440136551603275E-5</v>
      </c>
      <c r="AC99" s="130">
        <v>1.0891092321215046E-2</v>
      </c>
      <c r="AD99" s="130">
        <v>1.0295275912687607E-2</v>
      </c>
      <c r="AE99" s="130">
        <v>0</v>
      </c>
      <c r="AF99" s="130">
        <v>1.3899437616787911E-2</v>
      </c>
      <c r="AG99" s="130">
        <v>2.5752553249949658E-6</v>
      </c>
      <c r="AH99" s="130">
        <v>4.8119466610132285E-5</v>
      </c>
      <c r="AI99" s="130">
        <v>3.2074797804457648E-2</v>
      </c>
      <c r="AJ99" s="130">
        <v>9.8481750256791149E-5</v>
      </c>
      <c r="AK99" s="130">
        <v>0</v>
      </c>
      <c r="AL99" s="131">
        <v>6.2228722669093409E-3</v>
      </c>
    </row>
    <row r="100" spans="1:38">
      <c r="A100" s="66">
        <v>34</v>
      </c>
      <c r="B100" s="26" t="s">
        <v>15</v>
      </c>
      <c r="C100" s="129">
        <v>4.3866930961835131E-5</v>
      </c>
      <c r="D100" s="130">
        <v>5.1196450154430668E-5</v>
      </c>
      <c r="E100" s="130">
        <v>1.8057070605396382E-6</v>
      </c>
      <c r="F100" s="130">
        <v>1.6527077177118103E-2</v>
      </c>
      <c r="G100" s="130">
        <v>6.5882191852569723E-5</v>
      </c>
      <c r="H100" s="130">
        <v>1.4298156295630485E-3</v>
      </c>
      <c r="I100" s="130">
        <v>6.2393719352076193E-3</v>
      </c>
      <c r="J100" s="130">
        <v>1.5067866236834312E-2</v>
      </c>
      <c r="K100" s="130">
        <v>4.087404644592999E-3</v>
      </c>
      <c r="L100" s="130">
        <v>4.988475631663089E-3</v>
      </c>
      <c r="M100" s="130">
        <v>1.2137131107124508E-2</v>
      </c>
      <c r="N100" s="130">
        <v>5.0015066886226901E-2</v>
      </c>
      <c r="O100" s="130">
        <v>2.5009145147242513E-2</v>
      </c>
      <c r="P100" s="130">
        <v>1.0052573996802041E-2</v>
      </c>
      <c r="Q100" s="130">
        <v>0.24183922824744547</v>
      </c>
      <c r="R100" s="130">
        <v>2.4803457035704125E-2</v>
      </c>
      <c r="S100" s="130">
        <v>3.6939903142129554E-2</v>
      </c>
      <c r="T100" s="130">
        <v>4.289036177728657E-4</v>
      </c>
      <c r="U100" s="130">
        <v>4.573022894650363E-2</v>
      </c>
      <c r="V100" s="130">
        <v>0</v>
      </c>
      <c r="W100" s="130">
        <v>1.2707042326995928E-3</v>
      </c>
      <c r="X100" s="130">
        <v>1.2306968887839724E-7</v>
      </c>
      <c r="Y100" s="130">
        <v>9.5754434724976248E-9</v>
      </c>
      <c r="Z100" s="130">
        <v>1.9622222283125313E-2</v>
      </c>
      <c r="AA100" s="130">
        <v>1.5945766028980829E-3</v>
      </c>
      <c r="AB100" s="130">
        <v>6.7010435881327326E-5</v>
      </c>
      <c r="AC100" s="130">
        <v>8.4385918021144916E-3</v>
      </c>
      <c r="AD100" s="130">
        <v>8.9626192182620176E-3</v>
      </c>
      <c r="AE100" s="130">
        <v>0</v>
      </c>
      <c r="AF100" s="130">
        <v>1.0100082192120448E-2</v>
      </c>
      <c r="AG100" s="130">
        <v>2.065368801496778E-6</v>
      </c>
      <c r="AH100" s="130">
        <v>1.6144459889679717E-5</v>
      </c>
      <c r="AI100" s="130">
        <v>2.1426109854314146E-2</v>
      </c>
      <c r="AJ100" s="130">
        <v>1.7162941945856645E-4</v>
      </c>
      <c r="AK100" s="130">
        <v>0</v>
      </c>
      <c r="AL100" s="131">
        <v>5.4668475472113712E-3</v>
      </c>
    </row>
    <row r="101" spans="1:38">
      <c r="A101" s="66">
        <v>35</v>
      </c>
      <c r="B101" s="26" t="s">
        <v>17</v>
      </c>
      <c r="C101" s="129">
        <v>4.2399159538570538E-5</v>
      </c>
      <c r="D101" s="130">
        <v>2.7042254929497901E-5</v>
      </c>
      <c r="E101" s="130">
        <v>1.5650958784615977E-6</v>
      </c>
      <c r="F101" s="130">
        <v>2.5748148077909944E-2</v>
      </c>
      <c r="G101" s="130">
        <v>6.573419998950257E-5</v>
      </c>
      <c r="H101" s="130">
        <v>3.0042770666711721E-3</v>
      </c>
      <c r="I101" s="130">
        <v>3.2859564424675847E-3</v>
      </c>
      <c r="J101" s="130">
        <v>1.082256383599698E-2</v>
      </c>
      <c r="K101" s="130">
        <v>7.7851453587854582E-3</v>
      </c>
      <c r="L101" s="130">
        <v>8.1869691728581519E-3</v>
      </c>
      <c r="M101" s="130">
        <v>4.2075294288875666E-2</v>
      </c>
      <c r="N101" s="130">
        <v>1.5710249578584117E-2</v>
      </c>
      <c r="O101" s="130">
        <v>1.2128485418939449E-2</v>
      </c>
      <c r="P101" s="130">
        <v>8.9070872445417646E-3</v>
      </c>
      <c r="Q101" s="130">
        <v>4.7633251255974479E-3</v>
      </c>
      <c r="R101" s="130">
        <v>3.4640286316983501E-2</v>
      </c>
      <c r="S101" s="130">
        <v>1.3549134973431059E-2</v>
      </c>
      <c r="T101" s="130">
        <v>0.33182171656697473</v>
      </c>
      <c r="U101" s="130">
        <v>4.0785932563841609E-2</v>
      </c>
      <c r="V101" s="130">
        <v>0</v>
      </c>
      <c r="W101" s="130">
        <v>2.1249957175826684E-3</v>
      </c>
      <c r="X101" s="130">
        <v>1.908314403802481E-7</v>
      </c>
      <c r="Y101" s="130">
        <v>1.4780737063185722E-8</v>
      </c>
      <c r="Z101" s="130">
        <v>1.7389437520750166E-2</v>
      </c>
      <c r="AA101" s="130">
        <v>2.5387164099217423E-3</v>
      </c>
      <c r="AB101" s="130">
        <v>4.29403659735364E-5</v>
      </c>
      <c r="AC101" s="130">
        <v>1.2888511974772416E-2</v>
      </c>
      <c r="AD101" s="130">
        <v>4.4068335332536936E-3</v>
      </c>
      <c r="AE101" s="130">
        <v>0</v>
      </c>
      <c r="AF101" s="130">
        <v>1.3797523712581182E-2</v>
      </c>
      <c r="AG101" s="130">
        <v>2.5749366204529674E-6</v>
      </c>
      <c r="AH101" s="130">
        <v>4.3205995882678641E-5</v>
      </c>
      <c r="AI101" s="130">
        <v>2.6967555599695964E-2</v>
      </c>
      <c r="AJ101" s="130">
        <v>1.1296216017077796E-4</v>
      </c>
      <c r="AK101" s="130">
        <v>0</v>
      </c>
      <c r="AL101" s="131">
        <v>3.7927726552646921E-3</v>
      </c>
    </row>
    <row r="102" spans="1:38">
      <c r="A102" s="66">
        <v>39</v>
      </c>
      <c r="B102" s="26" t="s">
        <v>18</v>
      </c>
      <c r="C102" s="129">
        <v>2.9376234053392989E-3</v>
      </c>
      <c r="D102" s="130">
        <v>2.0059805287667908E-4</v>
      </c>
      <c r="E102" s="130">
        <v>7.1958751436760625E-5</v>
      </c>
      <c r="F102" s="130">
        <v>2.0443395131397889E-2</v>
      </c>
      <c r="G102" s="130">
        <v>1.065267082747894E-3</v>
      </c>
      <c r="H102" s="130">
        <v>5.967731052389744E-3</v>
      </c>
      <c r="I102" s="130">
        <v>2.3295588035861719E-2</v>
      </c>
      <c r="J102" s="130">
        <v>0.10738100422385473</v>
      </c>
      <c r="K102" s="130">
        <v>1.5640649180876921E-2</v>
      </c>
      <c r="L102" s="130">
        <v>2.4634468408470081E-3</v>
      </c>
      <c r="M102" s="130">
        <v>1.7203497214730639E-3</v>
      </c>
      <c r="N102" s="130">
        <v>3.0449903647128624E-3</v>
      </c>
      <c r="O102" s="130">
        <v>1.072130277488491E-2</v>
      </c>
      <c r="P102" s="130">
        <v>2.0864313579258041E-3</v>
      </c>
      <c r="Q102" s="130">
        <v>5.0377704679948742E-4</v>
      </c>
      <c r="R102" s="130">
        <v>3.5554890229870458E-4</v>
      </c>
      <c r="S102" s="130">
        <v>1.0015274755863201E-4</v>
      </c>
      <c r="T102" s="130">
        <v>9.7915680239523371E-4</v>
      </c>
      <c r="U102" s="130">
        <v>0.14217574100504854</v>
      </c>
      <c r="V102" s="130">
        <v>0</v>
      </c>
      <c r="W102" s="130">
        <v>3.238506164793451E-3</v>
      </c>
      <c r="X102" s="130">
        <v>3.2100843907684017E-7</v>
      </c>
      <c r="Y102" s="130">
        <v>1.7415931400939704E-8</v>
      </c>
      <c r="Z102" s="130">
        <v>2.6203719206643255E-2</v>
      </c>
      <c r="AA102" s="130">
        <v>2.6430340129226658E-3</v>
      </c>
      <c r="AB102" s="130">
        <v>7.4518664600383035E-5</v>
      </c>
      <c r="AC102" s="130">
        <v>3.1590795501017906E-2</v>
      </c>
      <c r="AD102" s="130">
        <v>6.7333421914759104E-3</v>
      </c>
      <c r="AE102" s="130">
        <v>0</v>
      </c>
      <c r="AF102" s="130">
        <v>6.4986281670392195E-3</v>
      </c>
      <c r="AG102" s="130">
        <v>5.9189655774813345E-6</v>
      </c>
      <c r="AH102" s="130">
        <v>5.9638000964909488E-5</v>
      </c>
      <c r="AI102" s="130">
        <v>3.8335585361577933E-2</v>
      </c>
      <c r="AJ102" s="130">
        <v>1.1979857908027376E-4</v>
      </c>
      <c r="AK102" s="130">
        <v>0</v>
      </c>
      <c r="AL102" s="131">
        <v>6.1494180418291636E-3</v>
      </c>
    </row>
    <row r="103" spans="1:38">
      <c r="A103" s="67">
        <v>41</v>
      </c>
      <c r="B103" s="27" t="s">
        <v>19</v>
      </c>
      <c r="C103" s="132">
        <v>3.2460033215411251E-4</v>
      </c>
      <c r="D103" s="133">
        <v>2.8160580050985603E-4</v>
      </c>
      <c r="E103" s="133">
        <v>2.3262124838931957E-6</v>
      </c>
      <c r="F103" s="133">
        <v>2.6823517367309018E-2</v>
      </c>
      <c r="G103" s="133">
        <v>1.7246772038784184E-4</v>
      </c>
      <c r="H103" s="133">
        <v>3.2015825041450765E-3</v>
      </c>
      <c r="I103" s="133">
        <v>3.3457142704888386E-2</v>
      </c>
      <c r="J103" s="133">
        <v>5.0009965678274194E-3</v>
      </c>
      <c r="K103" s="133">
        <v>1.4644799828908654E-2</v>
      </c>
      <c r="L103" s="133">
        <v>3.2621393449069322E-2</v>
      </c>
      <c r="M103" s="133">
        <v>1.2774366659120434E-2</v>
      </c>
      <c r="N103" s="133">
        <v>8.7946902383956929E-3</v>
      </c>
      <c r="O103" s="133">
        <v>7.7398962558441267E-2</v>
      </c>
      <c r="P103" s="133">
        <v>6.2698972239927965E-3</v>
      </c>
      <c r="Q103" s="133">
        <v>1.0729662529682055E-3</v>
      </c>
      <c r="R103" s="133">
        <v>7.2409134057641409E-3</v>
      </c>
      <c r="S103" s="133">
        <v>1.7244076381833034E-3</v>
      </c>
      <c r="T103" s="133">
        <v>1.3967580961612945E-3</v>
      </c>
      <c r="U103" s="133">
        <v>1.673981114480973E-2</v>
      </c>
      <c r="V103" s="133">
        <v>0</v>
      </c>
      <c r="W103" s="133">
        <v>1.2524185926410455E-3</v>
      </c>
      <c r="X103" s="133">
        <v>2.1760531789226795E-7</v>
      </c>
      <c r="Y103" s="133">
        <v>4.7152937621467136E-8</v>
      </c>
      <c r="Z103" s="133">
        <v>2.3952743846000522E-2</v>
      </c>
      <c r="AA103" s="133">
        <v>5.4099166346884605E-3</v>
      </c>
      <c r="AB103" s="133">
        <v>7.7550102556429821E-5</v>
      </c>
      <c r="AC103" s="133">
        <v>2.1936960262316885E-2</v>
      </c>
      <c r="AD103" s="133">
        <v>9.0155516129369739E-3</v>
      </c>
      <c r="AE103" s="133">
        <v>0</v>
      </c>
      <c r="AF103" s="133">
        <v>1.0145922784371732E-3</v>
      </c>
      <c r="AG103" s="133">
        <v>4.8232728628017481E-6</v>
      </c>
      <c r="AH103" s="133">
        <v>9.8095185558535133E-5</v>
      </c>
      <c r="AI103" s="133">
        <v>7.5089066005395499E-2</v>
      </c>
      <c r="AJ103" s="133">
        <v>2.1632085928206688E-4</v>
      </c>
      <c r="AK103" s="133">
        <v>0</v>
      </c>
      <c r="AL103" s="134">
        <v>1.5121788565734904E-2</v>
      </c>
    </row>
    <row r="104" spans="1:38">
      <c r="A104" s="66">
        <v>46</v>
      </c>
      <c r="B104" s="26" t="s">
        <v>20</v>
      </c>
      <c r="C104" s="129">
        <v>2.357755636593728E-5</v>
      </c>
      <c r="D104" s="130">
        <v>3.3976820599415873E-5</v>
      </c>
      <c r="E104" s="130">
        <v>8.7442020042422126E-7</v>
      </c>
      <c r="F104" s="130">
        <v>0.46150250015714134</v>
      </c>
      <c r="G104" s="130">
        <v>3.3135997737364909E-5</v>
      </c>
      <c r="H104" s="130">
        <v>5.9633401066911307E-4</v>
      </c>
      <c r="I104" s="130">
        <v>4.1078260353563725E-3</v>
      </c>
      <c r="J104" s="130">
        <v>1.3875780596525333E-3</v>
      </c>
      <c r="K104" s="130">
        <v>6.199205936611598E-2</v>
      </c>
      <c r="L104" s="130">
        <v>1.4539177389564745E-3</v>
      </c>
      <c r="M104" s="130">
        <v>5.9126012287579485E-4</v>
      </c>
      <c r="N104" s="130">
        <v>6.9242591675257683E-4</v>
      </c>
      <c r="O104" s="130">
        <v>3.8201369736366709E-3</v>
      </c>
      <c r="P104" s="130">
        <v>9.252288730585708E-4</v>
      </c>
      <c r="Q104" s="130">
        <v>4.5407779867060274E-4</v>
      </c>
      <c r="R104" s="130">
        <v>5.6204956436970278E-4</v>
      </c>
      <c r="S104" s="130">
        <v>1.6147670202685044E-4</v>
      </c>
      <c r="T104" s="130">
        <v>1.1660492780425145E-3</v>
      </c>
      <c r="U104" s="130">
        <v>9.8735398809312626E-3</v>
      </c>
      <c r="V104" s="130">
        <v>0</v>
      </c>
      <c r="W104" s="130">
        <v>1.4788549637450452E-2</v>
      </c>
      <c r="X104" s="130">
        <v>1.8890381911597349E-7</v>
      </c>
      <c r="Y104" s="130">
        <v>2.4530155399784603E-7</v>
      </c>
      <c r="Z104" s="130">
        <v>7.7957110651560926E-3</v>
      </c>
      <c r="AA104" s="130">
        <v>8.2816042662609071E-3</v>
      </c>
      <c r="AB104" s="130">
        <v>1.0808607630781094E-4</v>
      </c>
      <c r="AC104" s="130">
        <v>2.2904230329436281E-2</v>
      </c>
      <c r="AD104" s="130">
        <v>1.0656204487514601E-2</v>
      </c>
      <c r="AE104" s="130">
        <v>0</v>
      </c>
      <c r="AF104" s="130">
        <v>1.9796827030687113E-3</v>
      </c>
      <c r="AG104" s="130">
        <v>4.5734243798798205E-6</v>
      </c>
      <c r="AH104" s="130">
        <v>1.0209968114447618E-4</v>
      </c>
      <c r="AI104" s="130">
        <v>5.8847300694114472E-2</v>
      </c>
      <c r="AJ104" s="130">
        <v>1.2685799779604858E-4</v>
      </c>
      <c r="AK104" s="130">
        <v>0</v>
      </c>
      <c r="AL104" s="131">
        <v>6.8915336944681124E-3</v>
      </c>
    </row>
    <row r="105" spans="1:38">
      <c r="A105" s="66">
        <v>47</v>
      </c>
      <c r="B105" s="26" t="s">
        <v>55</v>
      </c>
      <c r="C105" s="129">
        <v>5.5295492999713175E-5</v>
      </c>
      <c r="D105" s="130">
        <v>4.7784014162698292E-5</v>
      </c>
      <c r="E105" s="130">
        <v>2.1444250523694203E-6</v>
      </c>
      <c r="F105" s="130">
        <v>2.8006229914959397E-2</v>
      </c>
      <c r="G105" s="130">
        <v>7.1475017920964059E-5</v>
      </c>
      <c r="H105" s="130">
        <v>1.6033551312768148E-3</v>
      </c>
      <c r="I105" s="130">
        <v>5.753558765588372E-3</v>
      </c>
      <c r="J105" s="130">
        <v>1.1563896157870858E-2</v>
      </c>
      <c r="K105" s="130">
        <v>1.4870998739127162E-2</v>
      </c>
      <c r="L105" s="130">
        <v>4.8518851551497986E-3</v>
      </c>
      <c r="M105" s="130">
        <v>1.2273859978455042E-3</v>
      </c>
      <c r="N105" s="130">
        <v>1.1071520726114272E-3</v>
      </c>
      <c r="O105" s="130">
        <v>6.772487898069916E-3</v>
      </c>
      <c r="P105" s="130">
        <v>6.2542660317595122E-3</v>
      </c>
      <c r="Q105" s="130">
        <v>9.4793566732394882E-4</v>
      </c>
      <c r="R105" s="130">
        <v>1.0645212162781266E-3</v>
      </c>
      <c r="S105" s="130">
        <v>2.2316229725298934E-4</v>
      </c>
      <c r="T105" s="130">
        <v>1.7180300056122025E-3</v>
      </c>
      <c r="U105" s="130">
        <v>3.4145195324468268E-2</v>
      </c>
      <c r="V105" s="130">
        <v>0</v>
      </c>
      <c r="W105" s="130">
        <v>6.1572524271294466E-3</v>
      </c>
      <c r="X105" s="130">
        <v>1.4198818117084491E-5</v>
      </c>
      <c r="Y105" s="130">
        <v>5.7112162211173368E-8</v>
      </c>
      <c r="Z105" s="130">
        <v>1.0068187523832404E-2</v>
      </c>
      <c r="AA105" s="130">
        <v>2.9730689765989048E-3</v>
      </c>
      <c r="AB105" s="130">
        <v>5.9204984570975263E-5</v>
      </c>
      <c r="AC105" s="130">
        <v>1.1812122710702824E-2</v>
      </c>
      <c r="AD105" s="130">
        <v>2.7821134890693749E-2</v>
      </c>
      <c r="AE105" s="130">
        <v>0</v>
      </c>
      <c r="AF105" s="130">
        <v>5.8894928068413887E-4</v>
      </c>
      <c r="AG105" s="130">
        <v>1.5534220538622911E-5</v>
      </c>
      <c r="AH105" s="130">
        <v>6.5024136571609865E-4</v>
      </c>
      <c r="AI105" s="130">
        <v>0.10620062319441892</v>
      </c>
      <c r="AJ105" s="130">
        <v>3.0258899932169892E-4</v>
      </c>
      <c r="AK105" s="130">
        <v>0</v>
      </c>
      <c r="AL105" s="131">
        <v>1.0687720018176097E-2</v>
      </c>
    </row>
    <row r="106" spans="1:38">
      <c r="A106" s="66">
        <v>48</v>
      </c>
      <c r="B106" s="26" t="s">
        <v>56</v>
      </c>
      <c r="C106" s="129">
        <v>1.6976704300783995E-5</v>
      </c>
      <c r="D106" s="130">
        <v>4.2158177024904574E-5</v>
      </c>
      <c r="E106" s="130">
        <v>8.8156588559380755E-7</v>
      </c>
      <c r="F106" s="130">
        <v>2.4085863956838788E-2</v>
      </c>
      <c r="G106" s="130">
        <v>3.0691182977104762E-5</v>
      </c>
      <c r="H106" s="130">
        <v>2.2544358059137445E-3</v>
      </c>
      <c r="I106" s="130">
        <v>5.1383693393687938E-3</v>
      </c>
      <c r="J106" s="130">
        <v>1.1947321090678371E-2</v>
      </c>
      <c r="K106" s="130">
        <v>1.3895865180596059E-2</v>
      </c>
      <c r="L106" s="130">
        <v>7.2261350367798538E-4</v>
      </c>
      <c r="M106" s="130">
        <v>1.8321429270838543E-4</v>
      </c>
      <c r="N106" s="130">
        <v>1.6729059579107238E-4</v>
      </c>
      <c r="O106" s="130">
        <v>1.181780850578445E-3</v>
      </c>
      <c r="P106" s="130">
        <v>7.1305831529913015E-4</v>
      </c>
      <c r="Q106" s="130">
        <v>4.2405397551243968E-4</v>
      </c>
      <c r="R106" s="130">
        <v>2.7957255651525148E-4</v>
      </c>
      <c r="S106" s="130">
        <v>1.0084972005435973E-4</v>
      </c>
      <c r="T106" s="130">
        <v>1.0062584946419022E-3</v>
      </c>
      <c r="U106" s="130">
        <v>1.4049502356532914E-2</v>
      </c>
      <c r="V106" s="130">
        <v>0</v>
      </c>
      <c r="W106" s="130">
        <v>5.3850567897138152E-3</v>
      </c>
      <c r="X106" s="130">
        <v>1.6640393269149766E-6</v>
      </c>
      <c r="Y106" s="130">
        <v>1.360131243972329E-8</v>
      </c>
      <c r="Z106" s="130">
        <v>6.3083417749622119E-3</v>
      </c>
      <c r="AA106" s="130">
        <v>4.011476757632304E-3</v>
      </c>
      <c r="AB106" s="130">
        <v>6.0006236198749708E-5</v>
      </c>
      <c r="AC106" s="130">
        <v>2.7266610525819007E-2</v>
      </c>
      <c r="AD106" s="130">
        <v>7.9191486175892722E-3</v>
      </c>
      <c r="AE106" s="130">
        <v>0</v>
      </c>
      <c r="AF106" s="130">
        <v>3.496509618193328E-4</v>
      </c>
      <c r="AG106" s="130">
        <v>5.0278641821823912E-6</v>
      </c>
      <c r="AH106" s="130">
        <v>1.4980475708440013E-4</v>
      </c>
      <c r="AI106" s="130">
        <v>4.4256602192145091E-2</v>
      </c>
      <c r="AJ106" s="130">
        <v>9.6386037106260144E-5</v>
      </c>
      <c r="AK106" s="130">
        <v>0</v>
      </c>
      <c r="AL106" s="131">
        <v>2.9498139584854849E-3</v>
      </c>
    </row>
    <row r="107" spans="1:38">
      <c r="A107" s="66">
        <v>51</v>
      </c>
      <c r="B107" s="26" t="s">
        <v>21</v>
      </c>
      <c r="C107" s="129">
        <v>5.9166238005454154E-5</v>
      </c>
      <c r="D107" s="130">
        <v>7.1874359254925338E-5</v>
      </c>
      <c r="E107" s="130">
        <v>3.2371910363712272E-6</v>
      </c>
      <c r="F107" s="130">
        <v>1.6185595899080658E-2</v>
      </c>
      <c r="G107" s="130">
        <v>1.8237888194639986E-4</v>
      </c>
      <c r="H107" s="130">
        <v>4.4555523416328607E-3</v>
      </c>
      <c r="I107" s="130">
        <v>8.7649143265984813E-3</v>
      </c>
      <c r="J107" s="130">
        <v>8.7397012010260338E-4</v>
      </c>
      <c r="K107" s="130">
        <v>6.2976539785995862E-3</v>
      </c>
      <c r="L107" s="130">
        <v>6.0909225548789949E-4</v>
      </c>
      <c r="M107" s="130">
        <v>2.6686887130197352E-4</v>
      </c>
      <c r="N107" s="130">
        <v>2.3803807768053061E-4</v>
      </c>
      <c r="O107" s="130">
        <v>3.5106957142567612E-3</v>
      </c>
      <c r="P107" s="130">
        <v>1.5907399395531448E-3</v>
      </c>
      <c r="Q107" s="130">
        <v>5.956086513007415E-4</v>
      </c>
      <c r="R107" s="130">
        <v>5.8468202089855296E-4</v>
      </c>
      <c r="S107" s="130">
        <v>4.9966477113688778E-4</v>
      </c>
      <c r="T107" s="130">
        <v>1.2321263981923032E-3</v>
      </c>
      <c r="U107" s="130">
        <v>1.4769475669992177E-2</v>
      </c>
      <c r="V107" s="130">
        <v>0</v>
      </c>
      <c r="W107" s="130">
        <v>4.2833205108765903E-3</v>
      </c>
      <c r="X107" s="130">
        <v>6.321133180599193E-7</v>
      </c>
      <c r="Y107" s="130">
        <v>4.9359129721655498E-8</v>
      </c>
      <c r="Z107" s="130">
        <v>7.0732213887091337E-3</v>
      </c>
      <c r="AA107" s="130">
        <v>6.3488721294602483E-3</v>
      </c>
      <c r="AB107" s="130">
        <v>3.4877032757388472E-4</v>
      </c>
      <c r="AC107" s="130">
        <v>2.4023650916072958E-2</v>
      </c>
      <c r="AD107" s="130">
        <v>2.6491982054395721E-2</v>
      </c>
      <c r="AE107" s="130">
        <v>0</v>
      </c>
      <c r="AF107" s="130">
        <v>1.2416327180760115E-3</v>
      </c>
      <c r="AG107" s="130">
        <v>6.8070916285266776E-6</v>
      </c>
      <c r="AH107" s="130">
        <v>6.5333184852072295E-5</v>
      </c>
      <c r="AI107" s="130">
        <v>6.1953896879377829E-2</v>
      </c>
      <c r="AJ107" s="130">
        <v>5.2262652280341535E-4</v>
      </c>
      <c r="AK107" s="130">
        <v>0</v>
      </c>
      <c r="AL107" s="131">
        <v>1.6240233143091396E-2</v>
      </c>
    </row>
    <row r="108" spans="1:38">
      <c r="A108" s="67">
        <v>53</v>
      </c>
      <c r="B108" s="27" t="s">
        <v>22</v>
      </c>
      <c r="C108" s="132">
        <v>2.2216150429626823E-5</v>
      </c>
      <c r="D108" s="133">
        <v>5.4645390263198171E-5</v>
      </c>
      <c r="E108" s="133">
        <v>1.6108483110511167E-6</v>
      </c>
      <c r="F108" s="133">
        <v>4.3530245131476967E-3</v>
      </c>
      <c r="G108" s="133">
        <v>4.3521343336445793E-5</v>
      </c>
      <c r="H108" s="133">
        <v>1.9722095302394916E-3</v>
      </c>
      <c r="I108" s="133">
        <v>6.6639319594378396E-3</v>
      </c>
      <c r="J108" s="133">
        <v>1.0304125125765707E-3</v>
      </c>
      <c r="K108" s="133">
        <v>2.9556684526789111E-3</v>
      </c>
      <c r="L108" s="133">
        <v>3.8988202996823398E-4</v>
      </c>
      <c r="M108" s="133">
        <v>1.8862487504562472E-4</v>
      </c>
      <c r="N108" s="133">
        <v>1.7563243606212253E-4</v>
      </c>
      <c r="O108" s="133">
        <v>1.0084011373994717E-3</v>
      </c>
      <c r="P108" s="133">
        <v>1.072194726202939E-3</v>
      </c>
      <c r="Q108" s="133">
        <v>7.3188366816066624E-4</v>
      </c>
      <c r="R108" s="133">
        <v>4.2127263699277514E-4</v>
      </c>
      <c r="S108" s="133">
        <v>2.8804759031748683E-4</v>
      </c>
      <c r="T108" s="133">
        <v>1.3908743103338346E-3</v>
      </c>
      <c r="U108" s="133">
        <v>2.0893827698993426E-2</v>
      </c>
      <c r="V108" s="133">
        <v>0</v>
      </c>
      <c r="W108" s="133">
        <v>8.2481705950876124E-4</v>
      </c>
      <c r="X108" s="133">
        <v>3.3606274641936391E-7</v>
      </c>
      <c r="Y108" s="133">
        <v>6.7818563245321543E-8</v>
      </c>
      <c r="Z108" s="133">
        <v>3.8907211666985562E-3</v>
      </c>
      <c r="AA108" s="133">
        <v>1.8639493391502091E-2</v>
      </c>
      <c r="AB108" s="133">
        <v>2.8338113296564829E-4</v>
      </c>
      <c r="AC108" s="133">
        <v>1.7012894374123119E-2</v>
      </c>
      <c r="AD108" s="133">
        <v>3.682946904846502E-2</v>
      </c>
      <c r="AE108" s="133">
        <v>0</v>
      </c>
      <c r="AF108" s="133">
        <v>5.5570524663403587E-4</v>
      </c>
      <c r="AG108" s="133">
        <v>9.6328091880869219E-6</v>
      </c>
      <c r="AH108" s="133">
        <v>2.1589876627306406E-4</v>
      </c>
      <c r="AI108" s="133">
        <v>7.9308061093855381E-2</v>
      </c>
      <c r="AJ108" s="133">
        <v>2.8895181641034945E-4</v>
      </c>
      <c r="AK108" s="133">
        <v>0</v>
      </c>
      <c r="AL108" s="134">
        <v>9.6847207659769546E-3</v>
      </c>
    </row>
    <row r="109" spans="1:38">
      <c r="A109" s="66">
        <v>55</v>
      </c>
      <c r="B109" s="26" t="s">
        <v>23</v>
      </c>
      <c r="C109" s="129">
        <v>1.9473181452558038E-5</v>
      </c>
      <c r="D109" s="130">
        <v>2.1809617242497088E-5</v>
      </c>
      <c r="E109" s="130">
        <v>1.1822053020962219E-6</v>
      </c>
      <c r="F109" s="130">
        <v>3.5558597182514923E-3</v>
      </c>
      <c r="G109" s="130">
        <v>3.5523016368897108E-5</v>
      </c>
      <c r="H109" s="130">
        <v>3.4421779429469671E-4</v>
      </c>
      <c r="I109" s="130">
        <v>2.6115687955916129E-3</v>
      </c>
      <c r="J109" s="130">
        <v>4.3875208525115915E-4</v>
      </c>
      <c r="K109" s="130">
        <v>1.6602201661514756E-3</v>
      </c>
      <c r="L109" s="130">
        <v>1.6652010188904917E-3</v>
      </c>
      <c r="M109" s="130">
        <v>6.593677826936446E-4</v>
      </c>
      <c r="N109" s="130">
        <v>4.7396103291949939E-4</v>
      </c>
      <c r="O109" s="130">
        <v>4.14616545778408E-3</v>
      </c>
      <c r="P109" s="130">
        <v>5.7179695616343528E-4</v>
      </c>
      <c r="Q109" s="130">
        <v>2.2456329012654987E-4</v>
      </c>
      <c r="R109" s="130">
        <v>4.6199265496109582E-4</v>
      </c>
      <c r="S109" s="130">
        <v>1.8125145764009021E-4</v>
      </c>
      <c r="T109" s="130">
        <v>4.2120528507075033E-4</v>
      </c>
      <c r="U109" s="130">
        <v>2.9115793419935729E-3</v>
      </c>
      <c r="V109" s="130">
        <v>0</v>
      </c>
      <c r="W109" s="130">
        <v>6.434618898811138E-4</v>
      </c>
      <c r="X109" s="130">
        <v>9.5384736211333091E-8</v>
      </c>
      <c r="Y109" s="130">
        <v>8.4010584324154735E-9</v>
      </c>
      <c r="Z109" s="130">
        <v>2.0874016762993724E-3</v>
      </c>
      <c r="AA109" s="130">
        <v>2.4199334369603583E-2</v>
      </c>
      <c r="AB109" s="130">
        <v>2.9514565806385625E-4</v>
      </c>
      <c r="AC109" s="130">
        <v>3.4531303585182034E-3</v>
      </c>
      <c r="AD109" s="130">
        <v>4.9395463655655279E-3</v>
      </c>
      <c r="AE109" s="130">
        <v>0</v>
      </c>
      <c r="AF109" s="130">
        <v>1.4164118793559807E-4</v>
      </c>
      <c r="AG109" s="130">
        <v>1.882059095254604E-6</v>
      </c>
      <c r="AH109" s="130">
        <v>4.2074758485791628E-5</v>
      </c>
      <c r="AI109" s="130">
        <v>2.5169059250392485E-2</v>
      </c>
      <c r="AJ109" s="130">
        <v>2.9748629644077727E-4</v>
      </c>
      <c r="AK109" s="130">
        <v>0</v>
      </c>
      <c r="AL109" s="131">
        <v>1.1115109212960193E-2</v>
      </c>
    </row>
    <row r="110" spans="1:38">
      <c r="A110" s="66">
        <v>57</v>
      </c>
      <c r="B110" s="26" t="s">
        <v>65</v>
      </c>
      <c r="C110" s="129">
        <v>2.280772763421954E-5</v>
      </c>
      <c r="D110" s="130">
        <v>4.1640341357980844E-5</v>
      </c>
      <c r="E110" s="130">
        <v>4.8024867414526606E-6</v>
      </c>
      <c r="F110" s="130">
        <v>5.3142474730565527E-2</v>
      </c>
      <c r="G110" s="130">
        <v>1.3889814495733483E-4</v>
      </c>
      <c r="H110" s="130">
        <v>3.3975459805523321E-3</v>
      </c>
      <c r="I110" s="130">
        <v>5.0640989051769936E-3</v>
      </c>
      <c r="J110" s="130">
        <v>1.2995699851950492E-3</v>
      </c>
      <c r="K110" s="130">
        <v>7.5841943962123043E-2</v>
      </c>
      <c r="L110" s="130">
        <v>6.9451699171498048E-4</v>
      </c>
      <c r="M110" s="130">
        <v>5.640235086052988E-4</v>
      </c>
      <c r="N110" s="130">
        <v>3.9012414023636288E-4</v>
      </c>
      <c r="O110" s="130">
        <v>3.140566168813144E-3</v>
      </c>
      <c r="P110" s="130">
        <v>1.3130985942292203E-3</v>
      </c>
      <c r="Q110" s="130">
        <v>7.0839540674502938E-4</v>
      </c>
      <c r="R110" s="130">
        <v>8.603896604873544E-4</v>
      </c>
      <c r="S110" s="130">
        <v>3.1982794685753282E-4</v>
      </c>
      <c r="T110" s="130">
        <v>1.0096502906905232E-2</v>
      </c>
      <c r="U110" s="130">
        <v>8.0505229924384466E-3</v>
      </c>
      <c r="V110" s="130">
        <v>0</v>
      </c>
      <c r="W110" s="130">
        <v>1.5939034694284011E-3</v>
      </c>
      <c r="X110" s="130">
        <v>6.5879991136420981E-7</v>
      </c>
      <c r="Y110" s="130">
        <v>5.0733919337910302E-8</v>
      </c>
      <c r="Z110" s="130">
        <v>1.1594052961623203E-2</v>
      </c>
      <c r="AA110" s="130">
        <v>7.9006697792874479E-3</v>
      </c>
      <c r="AB110" s="130">
        <v>3.5572268886762206E-4</v>
      </c>
      <c r="AC110" s="130">
        <v>7.0872687285161648E-2</v>
      </c>
      <c r="AD110" s="130">
        <v>1.1924119504692385E-2</v>
      </c>
      <c r="AE110" s="130">
        <v>0</v>
      </c>
      <c r="AF110" s="130">
        <v>9.3439712670557518E-4</v>
      </c>
      <c r="AG110" s="130">
        <v>1.1151036272844505E-4</v>
      </c>
      <c r="AH110" s="130">
        <v>1.3297502343826212E-4</v>
      </c>
      <c r="AI110" s="130">
        <v>8.3563825096718281E-2</v>
      </c>
      <c r="AJ110" s="130">
        <v>3.0196487570964461E-4</v>
      </c>
      <c r="AK110" s="130">
        <v>0</v>
      </c>
      <c r="AL110" s="131">
        <v>2.2389044619936831E-2</v>
      </c>
    </row>
    <row r="111" spans="1:38">
      <c r="A111" s="66">
        <v>59</v>
      </c>
      <c r="B111" s="26" t="s">
        <v>24</v>
      </c>
      <c r="C111" s="129">
        <v>3.8862577069865487E-5</v>
      </c>
      <c r="D111" s="130">
        <v>1.3313263637127103E-4</v>
      </c>
      <c r="E111" s="130">
        <v>1.3736632946741716E-5</v>
      </c>
      <c r="F111" s="130">
        <v>7.0678491274606021E-3</v>
      </c>
      <c r="G111" s="130">
        <v>3.0680647338684461E-4</v>
      </c>
      <c r="H111" s="130">
        <v>1.1550774475652674E-3</v>
      </c>
      <c r="I111" s="130">
        <v>1.6167166511559677E-2</v>
      </c>
      <c r="J111" s="130">
        <v>2.4011951139267713E-3</v>
      </c>
      <c r="K111" s="130">
        <v>3.4929896475149936E-3</v>
      </c>
      <c r="L111" s="130">
        <v>6.118937851250319E-4</v>
      </c>
      <c r="M111" s="130">
        <v>2.8351034590502381E-4</v>
      </c>
      <c r="N111" s="130">
        <v>3.2737807563130587E-4</v>
      </c>
      <c r="O111" s="130">
        <v>1.8248469931932941E-3</v>
      </c>
      <c r="P111" s="130">
        <v>1.3422480083546127E-3</v>
      </c>
      <c r="Q111" s="130">
        <v>1.3726998942766228E-3</v>
      </c>
      <c r="R111" s="130">
        <v>6.7225877041784943E-4</v>
      </c>
      <c r="S111" s="130">
        <v>3.0970668391604877E-4</v>
      </c>
      <c r="T111" s="130">
        <v>1.5743685414197444E-3</v>
      </c>
      <c r="U111" s="130">
        <v>2.0096992848993883E-2</v>
      </c>
      <c r="V111" s="130">
        <v>0</v>
      </c>
      <c r="W111" s="130">
        <v>1.6366615517535038E-3</v>
      </c>
      <c r="X111" s="130">
        <v>7.2792316919301417E-7</v>
      </c>
      <c r="Y111" s="130">
        <v>1.1917936494902933E-7</v>
      </c>
      <c r="Z111" s="130">
        <v>5.8505080629832531E-3</v>
      </c>
      <c r="AA111" s="130">
        <v>3.2556675527345563E-3</v>
      </c>
      <c r="AB111" s="130">
        <v>1.8407496714724857E-4</v>
      </c>
      <c r="AC111" s="130">
        <v>1.3370033541444788E-2</v>
      </c>
      <c r="AD111" s="130">
        <v>0.11480374894631519</v>
      </c>
      <c r="AE111" s="130">
        <v>0</v>
      </c>
      <c r="AF111" s="130">
        <v>5.6796208432651624E-3</v>
      </c>
      <c r="AG111" s="130">
        <v>3.8608240719325888E-5</v>
      </c>
      <c r="AH111" s="130">
        <v>1.1917015882952356E-4</v>
      </c>
      <c r="AI111" s="130">
        <v>9.4869473143860059E-2</v>
      </c>
      <c r="AJ111" s="130">
        <v>3.8210987778312696E-3</v>
      </c>
      <c r="AK111" s="130">
        <v>0</v>
      </c>
      <c r="AL111" s="131">
        <v>1.2910408645776724E-2</v>
      </c>
    </row>
    <row r="112" spans="1:38">
      <c r="A112" s="66">
        <v>61</v>
      </c>
      <c r="B112" s="26" t="s">
        <v>25</v>
      </c>
      <c r="C112" s="129">
        <v>3.076014701099307E-5</v>
      </c>
      <c r="D112" s="130">
        <v>3.4148317011878186E-5</v>
      </c>
      <c r="E112" s="130">
        <v>7.6041471830681069E-6</v>
      </c>
      <c r="F112" s="130">
        <v>1.0848989478913655E-2</v>
      </c>
      <c r="G112" s="130">
        <v>3.1351189436970312E-4</v>
      </c>
      <c r="H112" s="130">
        <v>4.0777869140362043E-3</v>
      </c>
      <c r="I112" s="130">
        <v>3.9778216190517824E-3</v>
      </c>
      <c r="J112" s="130">
        <v>1.8165449345124221E-3</v>
      </c>
      <c r="K112" s="130">
        <v>8.8380754555968822E-3</v>
      </c>
      <c r="L112" s="130">
        <v>1.0023873394217036E-3</v>
      </c>
      <c r="M112" s="130">
        <v>6.5293645480805917E-4</v>
      </c>
      <c r="N112" s="130">
        <v>6.1493460908796987E-4</v>
      </c>
      <c r="O112" s="130">
        <v>6.375721431971116E-3</v>
      </c>
      <c r="P112" s="130">
        <v>9.6436323061348805E-3</v>
      </c>
      <c r="Q112" s="130">
        <v>2.9329203354635266E-3</v>
      </c>
      <c r="R112" s="130">
        <v>2.267877172922473E-3</v>
      </c>
      <c r="S112" s="130">
        <v>2.0445978041003302E-3</v>
      </c>
      <c r="T112" s="130">
        <v>8.3416196561012634E-3</v>
      </c>
      <c r="U112" s="130">
        <v>1.3389542407101371E-2</v>
      </c>
      <c r="V112" s="130">
        <v>0</v>
      </c>
      <c r="W112" s="130">
        <v>1.6878998269271659E-3</v>
      </c>
      <c r="X112" s="130">
        <v>6.9335820282015648E-7</v>
      </c>
      <c r="Y112" s="130">
        <v>5.6826438436761823E-7</v>
      </c>
      <c r="Z112" s="130">
        <v>5.9776751421569355E-3</v>
      </c>
      <c r="AA112" s="130">
        <v>1.3736571891788804E-2</v>
      </c>
      <c r="AB112" s="130">
        <v>4.1863969602658859E-5</v>
      </c>
      <c r="AC112" s="130">
        <v>1.7150711775899816E-2</v>
      </c>
      <c r="AD112" s="130">
        <v>1.7794114366443896E-2</v>
      </c>
      <c r="AE112" s="130">
        <v>0</v>
      </c>
      <c r="AF112" s="130">
        <v>3.9074483613857743E-4</v>
      </c>
      <c r="AG112" s="130">
        <v>4.7207148130817309E-6</v>
      </c>
      <c r="AH112" s="130">
        <v>2.6376557486129793E-5</v>
      </c>
      <c r="AI112" s="130">
        <v>5.8549036299782212E-2</v>
      </c>
      <c r="AJ112" s="130">
        <v>3.3705223930259912E-4</v>
      </c>
      <c r="AK112" s="130">
        <v>0</v>
      </c>
      <c r="AL112" s="131">
        <v>3.1912649554806829E-3</v>
      </c>
    </row>
    <row r="113" spans="1:38">
      <c r="A113" s="67">
        <v>63</v>
      </c>
      <c r="B113" s="27" t="s">
        <v>26</v>
      </c>
      <c r="C113" s="132">
        <v>2.2372620325570875E-4</v>
      </c>
      <c r="D113" s="133">
        <v>5.2488456709211088E-5</v>
      </c>
      <c r="E113" s="133">
        <v>7.9037807916252737E-6</v>
      </c>
      <c r="F113" s="133">
        <v>1.1792843058932119E-2</v>
      </c>
      <c r="G113" s="133">
        <v>8.2654344140156418E-4</v>
      </c>
      <c r="H113" s="133">
        <v>5.9160453387812381E-4</v>
      </c>
      <c r="I113" s="133">
        <v>6.3868137137495168E-3</v>
      </c>
      <c r="J113" s="133">
        <v>3.1918443579268415E-3</v>
      </c>
      <c r="K113" s="133">
        <v>5.1590806163383457E-3</v>
      </c>
      <c r="L113" s="133">
        <v>1.5602784856431648E-3</v>
      </c>
      <c r="M113" s="133">
        <v>2.54993124197563E-4</v>
      </c>
      <c r="N113" s="133">
        <v>2.4661953382703813E-4</v>
      </c>
      <c r="O113" s="133">
        <v>1.4766606318087536E-3</v>
      </c>
      <c r="P113" s="133">
        <v>6.304508677612582E-4</v>
      </c>
      <c r="Q113" s="133">
        <v>8.9414345197948717E-4</v>
      </c>
      <c r="R113" s="133">
        <v>8.4577755095085203E-4</v>
      </c>
      <c r="S113" s="133">
        <v>1.4291557734333356E-4</v>
      </c>
      <c r="T113" s="133">
        <v>7.3715073301848695E-4</v>
      </c>
      <c r="U113" s="133">
        <v>1.5842050771079131E-2</v>
      </c>
      <c r="V113" s="133">
        <v>0</v>
      </c>
      <c r="W113" s="133">
        <v>2.9244184645088322E-3</v>
      </c>
      <c r="X113" s="133">
        <v>1.6208763170665359E-6</v>
      </c>
      <c r="Y113" s="133">
        <v>1.0691463870333742E-7</v>
      </c>
      <c r="Z113" s="133">
        <v>5.5155355651020851E-3</v>
      </c>
      <c r="AA113" s="133">
        <v>1.0912584430436902E-3</v>
      </c>
      <c r="AB113" s="133">
        <v>7.0389892150219389E-5</v>
      </c>
      <c r="AC113" s="133">
        <v>1.1388294846862983E-2</v>
      </c>
      <c r="AD113" s="133">
        <v>1.1046473272590803E-2</v>
      </c>
      <c r="AE113" s="133">
        <v>0</v>
      </c>
      <c r="AF113" s="133">
        <v>7.0006656594647735E-4</v>
      </c>
      <c r="AG113" s="133">
        <v>4.2187487206731012E-6</v>
      </c>
      <c r="AH113" s="133">
        <v>7.1854301125326165E-5</v>
      </c>
      <c r="AI113" s="133">
        <v>3.6459578099383209E-2</v>
      </c>
      <c r="AJ113" s="133">
        <v>4.182646507371784E-4</v>
      </c>
      <c r="AK113" s="133">
        <v>0</v>
      </c>
      <c r="AL113" s="134">
        <v>1.1844963522844571E-2</v>
      </c>
    </row>
    <row r="114" spans="1:38">
      <c r="A114" s="66">
        <v>64</v>
      </c>
      <c r="B114" s="26" t="s">
        <v>60</v>
      </c>
      <c r="C114" s="129">
        <v>5.8078386283299426E-4</v>
      </c>
      <c r="D114" s="130">
        <v>7.715862641664308E-5</v>
      </c>
      <c r="E114" s="130">
        <v>4.5399012867875112E-4</v>
      </c>
      <c r="F114" s="130">
        <v>1.3901718544198379E-2</v>
      </c>
      <c r="G114" s="130">
        <v>6.8498725377811633E-3</v>
      </c>
      <c r="H114" s="130">
        <v>3.6628730579487557E-3</v>
      </c>
      <c r="I114" s="130">
        <v>7.0065490708521106E-3</v>
      </c>
      <c r="J114" s="130">
        <v>9.5835653725985556E-2</v>
      </c>
      <c r="K114" s="130">
        <v>1.1960159940013235E-2</v>
      </c>
      <c r="L114" s="130">
        <v>8.3430944473468819E-4</v>
      </c>
      <c r="M114" s="130">
        <v>1.9674121235591847E-4</v>
      </c>
      <c r="N114" s="130">
        <v>1.5427765354071557E-3</v>
      </c>
      <c r="O114" s="130">
        <v>1.352836092608496E-3</v>
      </c>
      <c r="P114" s="130">
        <v>8.6269501007150175E-3</v>
      </c>
      <c r="Q114" s="130">
        <v>6.0794338927589006E-4</v>
      </c>
      <c r="R114" s="130">
        <v>4.1504857493400118E-4</v>
      </c>
      <c r="S114" s="130">
        <v>1.1827948646390228E-4</v>
      </c>
      <c r="T114" s="130">
        <v>7.5809379679371265E-4</v>
      </c>
      <c r="U114" s="130">
        <v>8.6914139865081966E-3</v>
      </c>
      <c r="V114" s="130">
        <v>0</v>
      </c>
      <c r="W114" s="130">
        <v>2.0545522652153096E-3</v>
      </c>
      <c r="X114" s="130">
        <v>1.0104492579367949E-6</v>
      </c>
      <c r="Y114" s="130">
        <v>8.3124921394726541E-8</v>
      </c>
      <c r="Z114" s="130">
        <v>1.8154205455835074E-2</v>
      </c>
      <c r="AA114" s="130">
        <v>2.9204149624533879E-3</v>
      </c>
      <c r="AB114" s="130">
        <v>2.0903900278875808E-4</v>
      </c>
      <c r="AC114" s="130">
        <v>9.7021681021013627E-3</v>
      </c>
      <c r="AD114" s="130">
        <v>1.1232015979671189E-2</v>
      </c>
      <c r="AE114" s="130">
        <v>0</v>
      </c>
      <c r="AF114" s="130">
        <v>1.6358609914848292E-3</v>
      </c>
      <c r="AG114" s="130">
        <v>1.2103316442393065E-3</v>
      </c>
      <c r="AH114" s="130">
        <v>9.4926069694806897E-5</v>
      </c>
      <c r="AI114" s="130">
        <v>4.2384965684917751E-2</v>
      </c>
      <c r="AJ114" s="130">
        <v>9.3646754249600249E-3</v>
      </c>
      <c r="AK114" s="130">
        <v>0</v>
      </c>
      <c r="AL114" s="131">
        <v>9.9978064077974535E-3</v>
      </c>
    </row>
    <row r="115" spans="1:38">
      <c r="A115" s="66">
        <v>65</v>
      </c>
      <c r="B115" s="26" t="s">
        <v>61</v>
      </c>
      <c r="C115" s="129">
        <v>4.7301079260133894E-4</v>
      </c>
      <c r="D115" s="130">
        <v>1.4334013037113952E-4</v>
      </c>
      <c r="E115" s="130">
        <v>1.452608773958771E-5</v>
      </c>
      <c r="F115" s="130">
        <v>6.3254408970055522E-3</v>
      </c>
      <c r="G115" s="130">
        <v>1.2871975579106295E-3</v>
      </c>
      <c r="H115" s="130">
        <v>2.3198739406614398E-2</v>
      </c>
      <c r="I115" s="130">
        <v>1.7476253713459112E-2</v>
      </c>
      <c r="J115" s="130">
        <v>3.3574512794359774E-3</v>
      </c>
      <c r="K115" s="130">
        <v>5.6846266595469187E-3</v>
      </c>
      <c r="L115" s="130">
        <v>5.6190527970388573E-4</v>
      </c>
      <c r="M115" s="130">
        <v>2.0231729377208094E-4</v>
      </c>
      <c r="N115" s="130">
        <v>3.6721672074656011E-4</v>
      </c>
      <c r="O115" s="130">
        <v>2.9439697507692092E-3</v>
      </c>
      <c r="P115" s="130">
        <v>8.9277148557542546E-4</v>
      </c>
      <c r="Q115" s="130">
        <v>5.9606125065542453E-4</v>
      </c>
      <c r="R115" s="130">
        <v>3.2927455136309164E-4</v>
      </c>
      <c r="S115" s="130">
        <v>1.9737916021300237E-4</v>
      </c>
      <c r="T115" s="130">
        <v>1.1139906785660022E-3</v>
      </c>
      <c r="U115" s="130">
        <v>4.4817846457111676E-2</v>
      </c>
      <c r="V115" s="130">
        <v>0</v>
      </c>
      <c r="W115" s="130">
        <v>8.9477292272718682E-4</v>
      </c>
      <c r="X115" s="130">
        <v>4.9202786791395171E-7</v>
      </c>
      <c r="Y115" s="130">
        <v>1.3527013659110681E-8</v>
      </c>
      <c r="Z115" s="130">
        <v>1.5472151964838107E-2</v>
      </c>
      <c r="AA115" s="130">
        <v>1.9894916565650143E-2</v>
      </c>
      <c r="AB115" s="130">
        <v>2.8879874781615215E-4</v>
      </c>
      <c r="AC115" s="130">
        <v>1.7481799615396181E-2</v>
      </c>
      <c r="AD115" s="130">
        <v>3.9050950004924832E-2</v>
      </c>
      <c r="AE115" s="130">
        <v>0</v>
      </c>
      <c r="AF115" s="130">
        <v>4.304668648064238E-4</v>
      </c>
      <c r="AG115" s="130">
        <v>5.003807354223956E-6</v>
      </c>
      <c r="AH115" s="130">
        <v>2.8269021281445783E-5</v>
      </c>
      <c r="AI115" s="130">
        <v>5.9967444604874055E-2</v>
      </c>
      <c r="AJ115" s="130">
        <v>1.3381664725724252E-3</v>
      </c>
      <c r="AK115" s="130">
        <v>0</v>
      </c>
      <c r="AL115" s="131">
        <v>1.0431024573170605E-2</v>
      </c>
    </row>
    <row r="116" spans="1:38">
      <c r="A116" s="66">
        <v>66</v>
      </c>
      <c r="B116" s="26" t="s">
        <v>27</v>
      </c>
      <c r="C116" s="129">
        <v>2.6052181293369992E-5</v>
      </c>
      <c r="D116" s="130">
        <v>4.6487025318704311E-5</v>
      </c>
      <c r="E116" s="130">
        <v>3.2438766734302597E-6</v>
      </c>
      <c r="F116" s="130">
        <v>6.1888555973044533E-3</v>
      </c>
      <c r="G116" s="130">
        <v>8.6968457103429772E-5</v>
      </c>
      <c r="H116" s="130">
        <v>2.6368177465032005E-3</v>
      </c>
      <c r="I116" s="130">
        <v>5.6556067524387698E-3</v>
      </c>
      <c r="J116" s="130">
        <v>4.1801720634848955E-3</v>
      </c>
      <c r="K116" s="130">
        <v>3.7861394580561156E-3</v>
      </c>
      <c r="L116" s="130">
        <v>1.115537354408972E-3</v>
      </c>
      <c r="M116" s="130">
        <v>8.8163424522370512E-4</v>
      </c>
      <c r="N116" s="130">
        <v>9.4456222244111471E-4</v>
      </c>
      <c r="O116" s="130">
        <v>1.853331490624122E-3</v>
      </c>
      <c r="P116" s="130">
        <v>1.8166084612547515E-2</v>
      </c>
      <c r="Q116" s="130">
        <v>1.1210547285290374E-2</v>
      </c>
      <c r="R116" s="130">
        <v>6.8505529812164278E-3</v>
      </c>
      <c r="S116" s="130">
        <v>1.2911458124092341E-3</v>
      </c>
      <c r="T116" s="130">
        <v>2.3983298316134053E-2</v>
      </c>
      <c r="U116" s="130">
        <v>2.032026294437253E-2</v>
      </c>
      <c r="V116" s="130">
        <v>0</v>
      </c>
      <c r="W116" s="130">
        <v>1.1736510379195715E-3</v>
      </c>
      <c r="X116" s="130">
        <v>2.0617920067715802E-7</v>
      </c>
      <c r="Y116" s="130">
        <v>1.5778625990902931E-8</v>
      </c>
      <c r="Z116" s="130">
        <v>8.437852181113991E-3</v>
      </c>
      <c r="AA116" s="130">
        <v>4.4802996954906938E-3</v>
      </c>
      <c r="AB116" s="130">
        <v>1.2244219190083629E-4</v>
      </c>
      <c r="AC116" s="130">
        <v>9.1005292323283332E-3</v>
      </c>
      <c r="AD116" s="130">
        <v>3.2755240449684968E-2</v>
      </c>
      <c r="AE116" s="130">
        <v>0</v>
      </c>
      <c r="AF116" s="130">
        <v>1.3422187652557011E-3</v>
      </c>
      <c r="AG116" s="130">
        <v>3.9807468737021301E-6</v>
      </c>
      <c r="AH116" s="130">
        <v>1.716421003334974E-4</v>
      </c>
      <c r="AI116" s="130">
        <v>8.3030605697349394E-2</v>
      </c>
      <c r="AJ116" s="130">
        <v>7.7800982280634549E-4</v>
      </c>
      <c r="AK116" s="130">
        <v>0</v>
      </c>
      <c r="AL116" s="131">
        <v>1.1779996297661932E-2</v>
      </c>
    </row>
    <row r="117" spans="1:38">
      <c r="A117" s="66">
        <v>67</v>
      </c>
      <c r="B117" s="26" t="s">
        <v>28</v>
      </c>
      <c r="C117" s="129">
        <v>2.6415070810416686E-3</v>
      </c>
      <c r="D117" s="130">
        <v>2.3428234806002627E-4</v>
      </c>
      <c r="E117" s="130">
        <v>2.4260062590649202E-3</v>
      </c>
      <c r="F117" s="130">
        <v>2.1152466083031788E-2</v>
      </c>
      <c r="G117" s="130">
        <v>5.0338646205729816E-2</v>
      </c>
      <c r="H117" s="130">
        <v>6.62688636922524E-3</v>
      </c>
      <c r="I117" s="130">
        <v>9.0362830137520212E-3</v>
      </c>
      <c r="J117" s="130">
        <v>4.4203921591499835E-3</v>
      </c>
      <c r="K117" s="130">
        <v>1.1021198064732746E-2</v>
      </c>
      <c r="L117" s="130">
        <v>1.3836572268131444E-3</v>
      </c>
      <c r="M117" s="130">
        <v>2.384937458909501E-4</v>
      </c>
      <c r="N117" s="130">
        <v>4.0354214427602316E-4</v>
      </c>
      <c r="O117" s="130">
        <v>2.504576478454383E-3</v>
      </c>
      <c r="P117" s="130">
        <v>4.2717868021171466E-3</v>
      </c>
      <c r="Q117" s="130">
        <v>4.3237167988260022E-4</v>
      </c>
      <c r="R117" s="130">
        <v>4.9870314044380402E-4</v>
      </c>
      <c r="S117" s="130">
        <v>3.7613523240131097E-4</v>
      </c>
      <c r="T117" s="130">
        <v>8.0451071452050714E-4</v>
      </c>
      <c r="U117" s="130">
        <v>2.1555877141538227E-2</v>
      </c>
      <c r="V117" s="130">
        <v>0</v>
      </c>
      <c r="W117" s="130">
        <v>4.9604458614940445E-3</v>
      </c>
      <c r="X117" s="130">
        <v>1.5840379726108517E-6</v>
      </c>
      <c r="Y117" s="130">
        <v>3.141663264567392E-7</v>
      </c>
      <c r="Z117" s="130">
        <v>1.8656655374601323E-2</v>
      </c>
      <c r="AA117" s="130">
        <v>4.3775240259124049E-3</v>
      </c>
      <c r="AB117" s="130">
        <v>1.8900732806665282E-4</v>
      </c>
      <c r="AC117" s="130">
        <v>1.8604230438417826E-2</v>
      </c>
      <c r="AD117" s="130">
        <v>1.499038134986796E-2</v>
      </c>
      <c r="AE117" s="130">
        <v>0</v>
      </c>
      <c r="AF117" s="130">
        <v>4.4561947532919502E-4</v>
      </c>
      <c r="AG117" s="130">
        <v>5.2262913223445399E-6</v>
      </c>
      <c r="AH117" s="130">
        <v>7.0595620859784157E-4</v>
      </c>
      <c r="AI117" s="130">
        <v>3.6236365985593738E-2</v>
      </c>
      <c r="AJ117" s="130">
        <v>3.7067676626571363E-3</v>
      </c>
      <c r="AK117" s="130">
        <v>0</v>
      </c>
      <c r="AL117" s="131">
        <v>7.4996283882686173E-3</v>
      </c>
    </row>
    <row r="118" spans="1:38">
      <c r="A118" s="67">
        <v>68</v>
      </c>
      <c r="B118" s="27" t="s">
        <v>29</v>
      </c>
      <c r="C118" s="132">
        <v>1.4334575076747032E-4</v>
      </c>
      <c r="D118" s="133">
        <v>2.9911587036843732E-3</v>
      </c>
      <c r="E118" s="133">
        <v>5.0613200055908857E-6</v>
      </c>
      <c r="F118" s="133">
        <v>8.0412175212752294E-3</v>
      </c>
      <c r="G118" s="133">
        <v>2.5285297586029223E-4</v>
      </c>
      <c r="H118" s="133">
        <v>1.6952666709454334E-2</v>
      </c>
      <c r="I118" s="133">
        <v>0.36600879953045984</v>
      </c>
      <c r="J118" s="133">
        <v>1.7131505224061171E-2</v>
      </c>
      <c r="K118" s="133">
        <v>5.6954554287317371E-3</v>
      </c>
      <c r="L118" s="133">
        <v>3.5806051056449422E-3</v>
      </c>
      <c r="M118" s="133">
        <v>3.5943701442836355E-4</v>
      </c>
      <c r="N118" s="133">
        <v>1.2242261762695492E-3</v>
      </c>
      <c r="O118" s="133">
        <v>2.0889804908244269E-3</v>
      </c>
      <c r="P118" s="133">
        <v>2.1671395230626372E-2</v>
      </c>
      <c r="Q118" s="133">
        <v>2.9205200261386823E-2</v>
      </c>
      <c r="R118" s="133">
        <v>2.2741711167053387E-4</v>
      </c>
      <c r="S118" s="133">
        <v>1.0372284076522318E-4</v>
      </c>
      <c r="T118" s="133">
        <v>5.9911338978965224E-4</v>
      </c>
      <c r="U118" s="133">
        <v>0.16468278649800711</v>
      </c>
      <c r="V118" s="133">
        <v>0</v>
      </c>
      <c r="W118" s="133">
        <v>1.3028421714167497E-3</v>
      </c>
      <c r="X118" s="133">
        <v>1.8234499544146033E-7</v>
      </c>
      <c r="Y118" s="133">
        <v>1.4062773993334465E-8</v>
      </c>
      <c r="Z118" s="133">
        <v>7.866848448300838E-2</v>
      </c>
      <c r="AA118" s="133">
        <v>1.7040499846896298E-3</v>
      </c>
      <c r="AB118" s="133">
        <v>7.5189869105547242E-5</v>
      </c>
      <c r="AC118" s="133">
        <v>2.726225585100072E-2</v>
      </c>
      <c r="AD118" s="133">
        <v>5.4361916153013723E-3</v>
      </c>
      <c r="AE118" s="133">
        <v>0</v>
      </c>
      <c r="AF118" s="133">
        <v>7.3272692470927059E-4</v>
      </c>
      <c r="AG118" s="133">
        <v>5.0457071930616013E-6</v>
      </c>
      <c r="AH118" s="133">
        <v>2.1943572748062498E-5</v>
      </c>
      <c r="AI118" s="133">
        <v>1.6419050419791349E-2</v>
      </c>
      <c r="AJ118" s="133">
        <v>1.0860912028163494E-4</v>
      </c>
      <c r="AK118" s="133">
        <v>0</v>
      </c>
      <c r="AL118" s="134">
        <v>4.462360684991438E-3</v>
      </c>
    </row>
    <row r="119" spans="1:38">
      <c r="A119" s="125">
        <v>69</v>
      </c>
      <c r="B119" s="20" t="s">
        <v>30</v>
      </c>
      <c r="C119" s="135">
        <v>4.1350280530553908E-5</v>
      </c>
      <c r="D119" s="136">
        <v>3.6103080750025315E-5</v>
      </c>
      <c r="E119" s="136">
        <v>1.6491993827249901E-5</v>
      </c>
      <c r="F119" s="136">
        <v>2.5585762344053874E-2</v>
      </c>
      <c r="G119" s="136">
        <v>1.2510356491369234E-3</v>
      </c>
      <c r="H119" s="136">
        <v>2.0646879274267369E-3</v>
      </c>
      <c r="I119" s="136">
        <v>4.3140847577766081E-3</v>
      </c>
      <c r="J119" s="136">
        <v>1.0685754780478812E-2</v>
      </c>
      <c r="K119" s="136">
        <v>2.6211944930964855E-2</v>
      </c>
      <c r="L119" s="136">
        <v>4.9020256685856122E-3</v>
      </c>
      <c r="M119" s="136">
        <v>5.2626680096534324E-3</v>
      </c>
      <c r="N119" s="136">
        <v>7.211014469361508E-3</v>
      </c>
      <c r="O119" s="136">
        <v>5.7642677243608092E-3</v>
      </c>
      <c r="P119" s="136">
        <v>2.8280816407724872E-3</v>
      </c>
      <c r="Q119" s="136">
        <v>1.049166287208718E-3</v>
      </c>
      <c r="R119" s="136">
        <v>2.0947509661379334E-3</v>
      </c>
      <c r="S119" s="136">
        <v>5.379230317159821E-4</v>
      </c>
      <c r="T119" s="136">
        <v>3.2175359960634926E-3</v>
      </c>
      <c r="U119" s="136">
        <v>1.3838080614245546E-2</v>
      </c>
      <c r="V119" s="136">
        <v>0</v>
      </c>
      <c r="W119" s="136">
        <v>2.1181753543763997E-3</v>
      </c>
      <c r="X119" s="136">
        <v>8.0271724848990718E-7</v>
      </c>
      <c r="Y119" s="136">
        <v>2.34581901356159E-7</v>
      </c>
      <c r="Z119" s="136">
        <v>7.9977679928251149E-3</v>
      </c>
      <c r="AA119" s="136">
        <v>6.188802195861931E-3</v>
      </c>
      <c r="AB119" s="136">
        <v>4.3034514420372118E-4</v>
      </c>
      <c r="AC119" s="136">
        <v>5.4017058663933672E-2</v>
      </c>
      <c r="AD119" s="136">
        <v>3.0058271887954673E-2</v>
      </c>
      <c r="AE119" s="136">
        <v>0</v>
      </c>
      <c r="AF119" s="136">
        <v>7.4167362737833616E-3</v>
      </c>
      <c r="AG119" s="136">
        <v>1.45937807433236E-4</v>
      </c>
      <c r="AH119" s="136">
        <v>1.5578180097966578E-4</v>
      </c>
      <c r="AI119" s="136">
        <v>5.8898968374822974E-2</v>
      </c>
      <c r="AJ119" s="136">
        <v>1.5304894292066688E-3</v>
      </c>
      <c r="AK119" s="136">
        <v>0</v>
      </c>
      <c r="AL119" s="137">
        <v>3.7594496964711058E-3</v>
      </c>
    </row>
  </sheetData>
  <sheetProtection sheet="1" objects="1" scenarios="1"/>
  <mergeCells count="3">
    <mergeCell ref="A2:B3"/>
    <mergeCell ref="A42:B43"/>
    <mergeCell ref="A82:B83"/>
  </mergeCells>
  <phoneticPr fontId="32"/>
  <pageMargins left="0.70866141732283472" right="0.70866141732283472" top="0.74803149606299213" bottom="0.74803149606299213" header="0.31496062992125984" footer="0.31496062992125984"/>
  <pageSetup paperSize="9" scale="70" orientation="landscape"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sheetPr>
  <dimension ref="A1:P43"/>
  <sheetViews>
    <sheetView workbookViewId="0">
      <selection activeCell="N27" sqref="N27"/>
    </sheetView>
  </sheetViews>
  <sheetFormatPr defaultRowHeight="11.25"/>
  <cols>
    <col min="1" max="1" width="4" style="58" customWidth="1"/>
    <col min="2" max="2" width="27.1640625" style="52" bestFit="1" customWidth="1"/>
    <col min="3" max="3" width="12.1640625" style="52" bestFit="1" customWidth="1"/>
    <col min="4" max="4" width="27" style="52" customWidth="1"/>
    <col min="5" max="5" width="12.1640625" style="52" bestFit="1" customWidth="1"/>
    <col min="6" max="6" width="2.6640625" style="52" customWidth="1"/>
    <col min="7" max="7" width="14.5" style="117" bestFit="1" customWidth="1"/>
    <col min="8" max="8" width="23.83203125" style="117" customWidth="1"/>
    <col min="9" max="9" width="12.1640625" style="117" bestFit="1" customWidth="1"/>
    <col min="10" max="10" width="3.6640625" style="52" customWidth="1"/>
    <col min="11" max="11" width="20.83203125" style="52" customWidth="1"/>
    <col min="12" max="12" width="21.1640625" style="52" customWidth="1"/>
    <col min="13" max="13" width="4.6640625" style="52" customWidth="1"/>
    <col min="14" max="14" width="16.5" style="52" customWidth="1"/>
    <col min="15" max="15" width="15.1640625" style="52" customWidth="1"/>
    <col min="16" max="16384" width="9.33203125" style="52"/>
  </cols>
  <sheetData>
    <row r="1" spans="1:16" s="117" customFormat="1">
      <c r="A1" s="58"/>
    </row>
    <row r="2" spans="1:16" s="117" customFormat="1" ht="18" customHeight="1">
      <c r="A2" s="58"/>
      <c r="B2" s="168" t="s">
        <v>145</v>
      </c>
      <c r="C2" s="237">
        <v>1</v>
      </c>
      <c r="D2" s="168" t="str">
        <f>IFERROR(VLOOKUP(C2,データ入力表!C12:D47,2,FALSE),"")</f>
        <v>農業</v>
      </c>
    </row>
    <row r="3" spans="1:16" ht="15.75" customHeight="1">
      <c r="E3" s="118" t="s">
        <v>113</v>
      </c>
      <c r="I3" s="118" t="s">
        <v>113</v>
      </c>
      <c r="L3" s="118" t="s">
        <v>113</v>
      </c>
    </row>
    <row r="4" spans="1:16" ht="30" customHeight="1">
      <c r="A4" s="68"/>
      <c r="B4" s="69"/>
      <c r="C4" s="303" t="s">
        <v>147</v>
      </c>
      <c r="D4" s="303" t="s">
        <v>153</v>
      </c>
      <c r="E4" s="303" t="s">
        <v>112</v>
      </c>
      <c r="G4" s="303" t="s">
        <v>146</v>
      </c>
      <c r="H4" s="303" t="s">
        <v>152</v>
      </c>
      <c r="I4" s="303" t="s">
        <v>112</v>
      </c>
      <c r="K4" s="303" t="s">
        <v>148</v>
      </c>
      <c r="L4" s="303" t="s">
        <v>149</v>
      </c>
      <c r="N4" s="309" t="s">
        <v>157</v>
      </c>
      <c r="O4" s="307" t="s">
        <v>158</v>
      </c>
      <c r="P4" s="307"/>
    </row>
    <row r="5" spans="1:16" ht="30" customHeight="1">
      <c r="A5" s="70"/>
      <c r="B5" s="71"/>
      <c r="C5" s="304"/>
      <c r="D5" s="304"/>
      <c r="E5" s="304"/>
      <c r="G5" s="304"/>
      <c r="H5" s="304"/>
      <c r="I5" s="304"/>
      <c r="K5" s="304"/>
      <c r="L5" s="304"/>
      <c r="N5" s="305"/>
      <c r="O5" s="308"/>
      <c r="P5" s="308"/>
    </row>
    <row r="6" spans="1:16" ht="54" customHeight="1">
      <c r="A6" s="60"/>
      <c r="B6" s="48"/>
      <c r="C6" s="53" t="s">
        <v>33</v>
      </c>
      <c r="D6" s="183" t="s">
        <v>135</v>
      </c>
      <c r="E6" s="53"/>
      <c r="G6" s="53" t="s">
        <v>179</v>
      </c>
      <c r="H6" s="183" t="s">
        <v>180</v>
      </c>
      <c r="I6" s="53"/>
      <c r="K6" s="189" t="s">
        <v>181</v>
      </c>
      <c r="L6" s="53"/>
      <c r="N6" s="200" t="s">
        <v>182</v>
      </c>
      <c r="O6" s="305" t="s">
        <v>188</v>
      </c>
      <c r="P6" s="306"/>
    </row>
    <row r="7" spans="1:16">
      <c r="A7" s="54">
        <v>1</v>
      </c>
      <c r="B7" s="40" t="s">
        <v>0</v>
      </c>
      <c r="C7" s="216">
        <f>IF($C$2=データ入力表!C12,データ入力表!G12,0)</f>
        <v>0</v>
      </c>
      <c r="D7" s="214">
        <f t="array" ref="D7:D42">MMULT(TRANSPOSE(外生化逆行列係数!C4:AL39),計算!C7:C42)</f>
        <v>0</v>
      </c>
      <c r="E7" s="163">
        <f>IFERROR((D7/$D$43)*100,0)</f>
        <v>0</v>
      </c>
      <c r="G7" s="216">
        <f>データ入力表!H12</f>
        <v>0</v>
      </c>
      <c r="H7" s="214">
        <f t="array" ref="H7:H42">MMULT(移輸入投入係数!C84:AL119,計算!G7:G42)</f>
        <v>0</v>
      </c>
      <c r="I7" s="163">
        <f>IFERROR((H7/H$43)*100,0)</f>
        <v>0</v>
      </c>
      <c r="K7" s="206">
        <f>D7+H7</f>
        <v>0</v>
      </c>
      <c r="L7" s="207">
        <f>IFERROR((K7/K$43)*100,0)</f>
        <v>0</v>
      </c>
      <c r="N7" s="203">
        <f>'H23取引基本表（生産者）(36)'!BB4</f>
        <v>145079</v>
      </c>
      <c r="O7" s="204">
        <f>K7*N7</f>
        <v>0</v>
      </c>
      <c r="P7" s="201"/>
    </row>
    <row r="8" spans="1:16">
      <c r="A8" s="54">
        <v>2</v>
      </c>
      <c r="B8" s="40" t="s">
        <v>1</v>
      </c>
      <c r="C8" s="217">
        <f>IF($C$2=データ入力表!C13,データ入力表!G13,0)</f>
        <v>0</v>
      </c>
      <c r="D8" s="209">
        <v>0</v>
      </c>
      <c r="E8" s="164">
        <f t="shared" ref="E8:E43" si="0">IFERROR((D8/$D$43)*100,0)</f>
        <v>0</v>
      </c>
      <c r="G8" s="217">
        <f>データ入力表!H13</f>
        <v>0</v>
      </c>
      <c r="H8" s="209">
        <v>0</v>
      </c>
      <c r="I8" s="164">
        <f t="shared" ref="I8:I43" si="1">IFERROR((H8/H$43)*100,0)</f>
        <v>0</v>
      </c>
      <c r="K8" s="208">
        <f t="shared" ref="K8:K42" si="2">D8+H8</f>
        <v>0</v>
      </c>
      <c r="L8" s="247">
        <f t="shared" ref="L8:L43" si="3">IFERROR((K8/K$43)*100,0)</f>
        <v>0</v>
      </c>
      <c r="N8" s="89">
        <f>'H23取引基本表（生産者）(36)'!BB5</f>
        <v>30239</v>
      </c>
      <c r="O8" s="201">
        <f t="shared" ref="O8:O42" si="4">K8*N8</f>
        <v>0</v>
      </c>
      <c r="P8" s="201"/>
    </row>
    <row r="9" spans="1:16">
      <c r="A9" s="54">
        <v>3</v>
      </c>
      <c r="B9" s="40" t="s">
        <v>2</v>
      </c>
      <c r="C9" s="217">
        <f>IF($C$2=データ入力表!C14,データ入力表!G14,0)</f>
        <v>0</v>
      </c>
      <c r="D9" s="209">
        <v>0</v>
      </c>
      <c r="E9" s="164">
        <f t="shared" si="0"/>
        <v>0</v>
      </c>
      <c r="G9" s="217">
        <f>データ入力表!H14</f>
        <v>0</v>
      </c>
      <c r="H9" s="209">
        <v>0</v>
      </c>
      <c r="I9" s="164">
        <f t="shared" si="1"/>
        <v>0</v>
      </c>
      <c r="K9" s="208">
        <f t="shared" si="2"/>
        <v>0</v>
      </c>
      <c r="L9" s="247">
        <f t="shared" si="3"/>
        <v>0</v>
      </c>
      <c r="N9" s="89">
        <f>'H23取引基本表（生産者）(36)'!BB6</f>
        <v>40097</v>
      </c>
      <c r="O9" s="201">
        <f t="shared" si="4"/>
        <v>0</v>
      </c>
      <c r="P9" s="201"/>
    </row>
    <row r="10" spans="1:16">
      <c r="A10" s="54">
        <v>6</v>
      </c>
      <c r="B10" s="40" t="s">
        <v>3</v>
      </c>
      <c r="C10" s="217">
        <f>IF($C$2=データ入力表!C15,データ入力表!G15,0)</f>
        <v>0</v>
      </c>
      <c r="D10" s="209">
        <v>0</v>
      </c>
      <c r="E10" s="164">
        <f t="shared" si="0"/>
        <v>0</v>
      </c>
      <c r="G10" s="217">
        <f>データ入力表!H15</f>
        <v>0</v>
      </c>
      <c r="H10" s="209">
        <v>0</v>
      </c>
      <c r="I10" s="164">
        <f t="shared" si="1"/>
        <v>0</v>
      </c>
      <c r="K10" s="208">
        <f t="shared" si="2"/>
        <v>0</v>
      </c>
      <c r="L10" s="247">
        <f t="shared" si="3"/>
        <v>0</v>
      </c>
      <c r="N10" s="89">
        <f>'H23取引基本表（生産者）(36)'!BB7</f>
        <v>25483</v>
      </c>
      <c r="O10" s="201">
        <f t="shared" si="4"/>
        <v>0</v>
      </c>
      <c r="P10" s="201"/>
    </row>
    <row r="11" spans="1:16">
      <c r="A11" s="54">
        <v>11</v>
      </c>
      <c r="B11" s="40" t="s">
        <v>4</v>
      </c>
      <c r="C11" s="217">
        <f>IF($C$2=データ入力表!C16,データ入力表!G16,0)</f>
        <v>0</v>
      </c>
      <c r="D11" s="209">
        <v>0</v>
      </c>
      <c r="E11" s="164">
        <f t="shared" si="0"/>
        <v>0</v>
      </c>
      <c r="G11" s="217">
        <f>データ入力表!H16</f>
        <v>0</v>
      </c>
      <c r="H11" s="209">
        <v>0</v>
      </c>
      <c r="I11" s="164">
        <f t="shared" si="1"/>
        <v>0</v>
      </c>
      <c r="K11" s="208">
        <f t="shared" si="2"/>
        <v>0</v>
      </c>
      <c r="L11" s="247">
        <f t="shared" si="3"/>
        <v>0</v>
      </c>
      <c r="N11" s="89">
        <f>'H23取引基本表（生産者）(36)'!BB8</f>
        <v>284571</v>
      </c>
      <c r="O11" s="201">
        <f t="shared" si="4"/>
        <v>0</v>
      </c>
      <c r="P11" s="201"/>
    </row>
    <row r="12" spans="1:16">
      <c r="A12" s="55">
        <v>15</v>
      </c>
      <c r="B12" s="41" t="s">
        <v>5</v>
      </c>
      <c r="C12" s="218">
        <f>IF($C$2=データ入力表!C17,データ入力表!G17,0)</f>
        <v>0</v>
      </c>
      <c r="D12" s="210">
        <v>0</v>
      </c>
      <c r="E12" s="165">
        <f t="shared" si="0"/>
        <v>0</v>
      </c>
      <c r="G12" s="218">
        <f>データ入力表!H17</f>
        <v>0</v>
      </c>
      <c r="H12" s="210">
        <v>0</v>
      </c>
      <c r="I12" s="165">
        <f t="shared" si="1"/>
        <v>0</v>
      </c>
      <c r="K12" s="210">
        <f t="shared" si="2"/>
        <v>0</v>
      </c>
      <c r="L12" s="248">
        <f t="shared" si="3"/>
        <v>0</v>
      </c>
      <c r="N12" s="89">
        <f>'H23取引基本表（生産者）(36)'!BB9</f>
        <v>19406</v>
      </c>
      <c r="O12" s="201">
        <f t="shared" si="4"/>
        <v>0</v>
      </c>
      <c r="P12" s="201"/>
    </row>
    <row r="13" spans="1:16">
      <c r="A13" s="54">
        <v>16</v>
      </c>
      <c r="B13" s="40" t="s">
        <v>6</v>
      </c>
      <c r="C13" s="217">
        <f>IF($C$2=データ入力表!C18,データ入力表!G18,0)</f>
        <v>0</v>
      </c>
      <c r="D13" s="209">
        <v>0</v>
      </c>
      <c r="E13" s="164">
        <f t="shared" si="0"/>
        <v>0</v>
      </c>
      <c r="G13" s="217">
        <f>データ入力表!H18</f>
        <v>0</v>
      </c>
      <c r="H13" s="209">
        <v>0</v>
      </c>
      <c r="I13" s="164">
        <f t="shared" si="1"/>
        <v>0</v>
      </c>
      <c r="K13" s="208">
        <f t="shared" si="2"/>
        <v>0</v>
      </c>
      <c r="L13" s="247">
        <f t="shared" si="3"/>
        <v>0</v>
      </c>
      <c r="N13" s="89">
        <f>'H23取引基本表（生産者）(36)'!BB10</f>
        <v>73377</v>
      </c>
      <c r="O13" s="201">
        <f t="shared" si="4"/>
        <v>0</v>
      </c>
      <c r="P13" s="201"/>
    </row>
    <row r="14" spans="1:16">
      <c r="A14" s="54">
        <v>20</v>
      </c>
      <c r="B14" s="40" t="s">
        <v>7</v>
      </c>
      <c r="C14" s="217">
        <f>IF($C$2=データ入力表!C19,データ入力表!G19,0)</f>
        <v>0</v>
      </c>
      <c r="D14" s="209">
        <v>0</v>
      </c>
      <c r="E14" s="164">
        <f t="shared" si="0"/>
        <v>0</v>
      </c>
      <c r="G14" s="217">
        <f>データ入力表!H19</f>
        <v>0</v>
      </c>
      <c r="H14" s="209">
        <v>0</v>
      </c>
      <c r="I14" s="164">
        <f t="shared" si="1"/>
        <v>0</v>
      </c>
      <c r="K14" s="208">
        <f t="shared" si="2"/>
        <v>0</v>
      </c>
      <c r="L14" s="247">
        <f t="shared" si="3"/>
        <v>0</v>
      </c>
      <c r="N14" s="89">
        <f>'H23取引基本表（生産者）(36)'!BB11</f>
        <v>679796</v>
      </c>
      <c r="O14" s="201">
        <f t="shared" si="4"/>
        <v>0</v>
      </c>
      <c r="P14" s="201"/>
    </row>
    <row r="15" spans="1:16">
      <c r="A15" s="54">
        <v>21</v>
      </c>
      <c r="B15" s="40" t="s">
        <v>8</v>
      </c>
      <c r="C15" s="217">
        <f>IF($C$2=データ入力表!C20,データ入力表!G20,0)</f>
        <v>0</v>
      </c>
      <c r="D15" s="209">
        <v>0</v>
      </c>
      <c r="E15" s="164">
        <f t="shared" si="0"/>
        <v>0</v>
      </c>
      <c r="G15" s="217">
        <f>データ入力表!H20</f>
        <v>0</v>
      </c>
      <c r="H15" s="209">
        <v>0</v>
      </c>
      <c r="I15" s="164">
        <f t="shared" si="1"/>
        <v>0</v>
      </c>
      <c r="K15" s="208">
        <f t="shared" si="2"/>
        <v>0</v>
      </c>
      <c r="L15" s="247">
        <f t="shared" si="3"/>
        <v>0</v>
      </c>
      <c r="N15" s="89">
        <f>'H23取引基本表（生産者）(36)'!BB12</f>
        <v>747096</v>
      </c>
      <c r="O15" s="201">
        <f t="shared" si="4"/>
        <v>0</v>
      </c>
      <c r="P15" s="201"/>
    </row>
    <row r="16" spans="1:16">
      <c r="A16" s="56">
        <v>25</v>
      </c>
      <c r="B16" s="42" t="s">
        <v>9</v>
      </c>
      <c r="C16" s="219">
        <f>IF($C$2=データ入力表!C21,データ入力表!G21,0)</f>
        <v>0</v>
      </c>
      <c r="D16" s="211">
        <v>0</v>
      </c>
      <c r="E16" s="166">
        <f t="shared" si="0"/>
        <v>0</v>
      </c>
      <c r="G16" s="219">
        <f>データ入力表!H21</f>
        <v>0</v>
      </c>
      <c r="H16" s="211">
        <v>0</v>
      </c>
      <c r="I16" s="166">
        <f t="shared" si="1"/>
        <v>0</v>
      </c>
      <c r="K16" s="208">
        <f t="shared" si="2"/>
        <v>0</v>
      </c>
      <c r="L16" s="247">
        <f t="shared" si="3"/>
        <v>0</v>
      </c>
      <c r="N16" s="89">
        <f>'H23取引基本表（生産者）(36)'!BB13</f>
        <v>95884</v>
      </c>
      <c r="O16" s="201">
        <f t="shared" si="4"/>
        <v>0</v>
      </c>
      <c r="P16" s="201"/>
    </row>
    <row r="17" spans="1:16">
      <c r="A17" s="54">
        <v>26</v>
      </c>
      <c r="B17" s="40" t="s">
        <v>10</v>
      </c>
      <c r="C17" s="217">
        <f>IF($C$2=データ入力表!C22,データ入力表!G22,0)</f>
        <v>0</v>
      </c>
      <c r="D17" s="209">
        <v>0</v>
      </c>
      <c r="E17" s="164">
        <f t="shared" si="0"/>
        <v>0</v>
      </c>
      <c r="G17" s="217">
        <f>データ入力表!H22</f>
        <v>0</v>
      </c>
      <c r="H17" s="209">
        <v>0</v>
      </c>
      <c r="I17" s="164">
        <f t="shared" si="1"/>
        <v>0</v>
      </c>
      <c r="K17" s="210">
        <f t="shared" si="2"/>
        <v>0</v>
      </c>
      <c r="L17" s="248">
        <f t="shared" si="3"/>
        <v>0</v>
      </c>
      <c r="N17" s="89">
        <f>'H23取引基本表（生産者）(36)'!BB14</f>
        <v>1428357</v>
      </c>
      <c r="O17" s="201">
        <f t="shared" si="4"/>
        <v>0</v>
      </c>
      <c r="P17" s="201"/>
    </row>
    <row r="18" spans="1:16">
      <c r="A18" s="54">
        <v>27</v>
      </c>
      <c r="B18" s="40" t="s">
        <v>11</v>
      </c>
      <c r="C18" s="217">
        <f>IF($C$2=データ入力表!C23,データ入力表!G23,0)</f>
        <v>0</v>
      </c>
      <c r="D18" s="209">
        <v>0</v>
      </c>
      <c r="E18" s="164">
        <f t="shared" si="0"/>
        <v>0</v>
      </c>
      <c r="G18" s="217">
        <f>データ入力表!H23</f>
        <v>0</v>
      </c>
      <c r="H18" s="209">
        <v>0</v>
      </c>
      <c r="I18" s="164">
        <f t="shared" si="1"/>
        <v>0</v>
      </c>
      <c r="K18" s="208">
        <f t="shared" si="2"/>
        <v>0</v>
      </c>
      <c r="L18" s="247">
        <f t="shared" si="3"/>
        <v>0</v>
      </c>
      <c r="N18" s="89">
        <f>'H23取引基本表（生産者）(36)'!BB15</f>
        <v>428367</v>
      </c>
      <c r="O18" s="201">
        <f t="shared" si="4"/>
        <v>0</v>
      </c>
      <c r="P18" s="201"/>
    </row>
    <row r="19" spans="1:16">
      <c r="A19" s="54">
        <v>28</v>
      </c>
      <c r="B19" s="40" t="s">
        <v>12</v>
      </c>
      <c r="C19" s="217">
        <f>IF($C$2=データ入力表!C24,データ入力表!G24,0)</f>
        <v>0</v>
      </c>
      <c r="D19" s="209">
        <v>0</v>
      </c>
      <c r="E19" s="164">
        <f t="shared" si="0"/>
        <v>0</v>
      </c>
      <c r="G19" s="217">
        <f>データ入力表!H24</f>
        <v>0</v>
      </c>
      <c r="H19" s="209">
        <v>0</v>
      </c>
      <c r="I19" s="164">
        <f t="shared" si="1"/>
        <v>0</v>
      </c>
      <c r="K19" s="208">
        <f t="shared" si="2"/>
        <v>0</v>
      </c>
      <c r="L19" s="247">
        <f t="shared" si="3"/>
        <v>0</v>
      </c>
      <c r="N19" s="89">
        <f>'H23取引基本表（生産者）(36)'!BB16</f>
        <v>32901</v>
      </c>
      <c r="O19" s="201">
        <f t="shared" si="4"/>
        <v>0</v>
      </c>
      <c r="P19" s="201"/>
    </row>
    <row r="20" spans="1:16">
      <c r="A20" s="54">
        <v>29</v>
      </c>
      <c r="B20" s="40" t="s">
        <v>13</v>
      </c>
      <c r="C20" s="217">
        <f>IF($C$2=データ入力表!C25,データ入力表!G25,0)</f>
        <v>0</v>
      </c>
      <c r="D20" s="209">
        <v>0</v>
      </c>
      <c r="E20" s="164">
        <f t="shared" si="0"/>
        <v>0</v>
      </c>
      <c r="G20" s="217">
        <f>データ入力表!H25</f>
        <v>0</v>
      </c>
      <c r="H20" s="209">
        <v>0</v>
      </c>
      <c r="I20" s="164">
        <f t="shared" si="1"/>
        <v>0</v>
      </c>
      <c r="K20" s="208">
        <f t="shared" si="2"/>
        <v>0</v>
      </c>
      <c r="L20" s="247">
        <f t="shared" si="3"/>
        <v>0</v>
      </c>
      <c r="N20" s="89">
        <f>'H23取引基本表（生産者）(36)'!BB17</f>
        <v>280938</v>
      </c>
      <c r="O20" s="201">
        <f t="shared" si="4"/>
        <v>0</v>
      </c>
      <c r="P20" s="201"/>
    </row>
    <row r="21" spans="1:16">
      <c r="A21" s="54">
        <v>32</v>
      </c>
      <c r="B21" s="40" t="s">
        <v>16</v>
      </c>
      <c r="C21" s="217">
        <f>IF($C$2=データ入力表!C26,データ入力表!G26,0)</f>
        <v>0</v>
      </c>
      <c r="D21" s="209">
        <v>0</v>
      </c>
      <c r="E21" s="164">
        <f t="shared" si="0"/>
        <v>0</v>
      </c>
      <c r="G21" s="217">
        <f>データ入力表!H26</f>
        <v>0</v>
      </c>
      <c r="H21" s="209">
        <v>0</v>
      </c>
      <c r="I21" s="164">
        <f t="shared" si="1"/>
        <v>0</v>
      </c>
      <c r="K21" s="208">
        <f t="shared" si="2"/>
        <v>0</v>
      </c>
      <c r="L21" s="247">
        <f t="shared" si="3"/>
        <v>0</v>
      </c>
      <c r="N21" s="89">
        <f>'H23取引基本表（生産者）(36)'!BB18</f>
        <v>274635</v>
      </c>
      <c r="O21" s="201">
        <f t="shared" si="4"/>
        <v>0</v>
      </c>
      <c r="P21" s="201"/>
    </row>
    <row r="22" spans="1:16">
      <c r="A22" s="55">
        <v>33</v>
      </c>
      <c r="B22" s="41" t="s">
        <v>14</v>
      </c>
      <c r="C22" s="218">
        <f>IF($C$2=データ入力表!C27,データ入力表!G27,0)</f>
        <v>0</v>
      </c>
      <c r="D22" s="210">
        <v>0</v>
      </c>
      <c r="E22" s="165">
        <f t="shared" si="0"/>
        <v>0</v>
      </c>
      <c r="G22" s="218">
        <f>データ入力表!H27</f>
        <v>0</v>
      </c>
      <c r="H22" s="210">
        <v>0</v>
      </c>
      <c r="I22" s="165">
        <f t="shared" si="1"/>
        <v>0</v>
      </c>
      <c r="K22" s="210">
        <f t="shared" si="2"/>
        <v>0</v>
      </c>
      <c r="L22" s="248">
        <f t="shared" si="3"/>
        <v>0</v>
      </c>
      <c r="N22" s="89">
        <f>'H23取引基本表（生産者）(36)'!BB19</f>
        <v>43638</v>
      </c>
      <c r="O22" s="201">
        <f t="shared" si="4"/>
        <v>0</v>
      </c>
      <c r="P22" s="201"/>
    </row>
    <row r="23" spans="1:16">
      <c r="A23" s="54">
        <v>34</v>
      </c>
      <c r="B23" s="40" t="s">
        <v>15</v>
      </c>
      <c r="C23" s="217">
        <f>IF($C$2=データ入力表!C28,データ入力表!G28,0)</f>
        <v>0</v>
      </c>
      <c r="D23" s="209">
        <v>0</v>
      </c>
      <c r="E23" s="164">
        <f t="shared" si="0"/>
        <v>0</v>
      </c>
      <c r="G23" s="217">
        <f>データ入力表!H28</f>
        <v>0</v>
      </c>
      <c r="H23" s="209">
        <v>0</v>
      </c>
      <c r="I23" s="164">
        <f t="shared" si="1"/>
        <v>0</v>
      </c>
      <c r="K23" s="208">
        <f t="shared" si="2"/>
        <v>0</v>
      </c>
      <c r="L23" s="247">
        <f t="shared" si="3"/>
        <v>0</v>
      </c>
      <c r="N23" s="89">
        <f>'H23取引基本表（生産者）(36)'!BB20</f>
        <v>183353</v>
      </c>
      <c r="O23" s="201">
        <f t="shared" si="4"/>
        <v>0</v>
      </c>
      <c r="P23" s="201"/>
    </row>
    <row r="24" spans="1:16">
      <c r="A24" s="54">
        <v>35</v>
      </c>
      <c r="B24" s="40" t="s">
        <v>17</v>
      </c>
      <c r="C24" s="217">
        <f>IF($C$2=データ入力表!C29,データ入力表!G29,0)</f>
        <v>0</v>
      </c>
      <c r="D24" s="209">
        <v>0</v>
      </c>
      <c r="E24" s="164">
        <f t="shared" si="0"/>
        <v>0</v>
      </c>
      <c r="G24" s="217">
        <f>データ入力表!H29</f>
        <v>0</v>
      </c>
      <c r="H24" s="209">
        <v>0</v>
      </c>
      <c r="I24" s="164">
        <f t="shared" si="1"/>
        <v>0</v>
      </c>
      <c r="K24" s="208">
        <f t="shared" si="2"/>
        <v>0</v>
      </c>
      <c r="L24" s="247">
        <f t="shared" si="3"/>
        <v>0</v>
      </c>
      <c r="N24" s="89">
        <f>'H23取引基本表（生産者）(36)'!BB21</f>
        <v>398919</v>
      </c>
      <c r="O24" s="201">
        <f t="shared" si="4"/>
        <v>0</v>
      </c>
      <c r="P24" s="201"/>
    </row>
    <row r="25" spans="1:16">
      <c r="A25" s="54">
        <v>39</v>
      </c>
      <c r="B25" s="40" t="s">
        <v>18</v>
      </c>
      <c r="C25" s="217">
        <f>IF($C$2=データ入力表!C30,データ入力表!G30,0)</f>
        <v>0</v>
      </c>
      <c r="D25" s="209">
        <v>0</v>
      </c>
      <c r="E25" s="164">
        <f t="shared" si="0"/>
        <v>0</v>
      </c>
      <c r="G25" s="217">
        <f>データ入力表!H30</f>
        <v>0</v>
      </c>
      <c r="H25" s="209">
        <v>0</v>
      </c>
      <c r="I25" s="164">
        <f t="shared" si="1"/>
        <v>0</v>
      </c>
      <c r="K25" s="208">
        <f t="shared" si="2"/>
        <v>0</v>
      </c>
      <c r="L25" s="247">
        <f t="shared" si="3"/>
        <v>0</v>
      </c>
      <c r="N25" s="89">
        <f>'H23取引基本表（生産者）(36)'!BB22</f>
        <v>116743</v>
      </c>
      <c r="O25" s="201">
        <f t="shared" si="4"/>
        <v>0</v>
      </c>
      <c r="P25" s="201"/>
    </row>
    <row r="26" spans="1:16">
      <c r="A26" s="56">
        <v>41</v>
      </c>
      <c r="B26" s="42" t="s">
        <v>19</v>
      </c>
      <c r="C26" s="219">
        <f>IF($C$2=データ入力表!C31,データ入力表!G31,0)</f>
        <v>0</v>
      </c>
      <c r="D26" s="211">
        <v>0</v>
      </c>
      <c r="E26" s="166">
        <f t="shared" si="0"/>
        <v>0</v>
      </c>
      <c r="G26" s="219">
        <f>データ入力表!H31</f>
        <v>0</v>
      </c>
      <c r="H26" s="211">
        <v>0</v>
      </c>
      <c r="I26" s="166">
        <f t="shared" si="1"/>
        <v>0</v>
      </c>
      <c r="K26" s="211">
        <f t="shared" si="2"/>
        <v>0</v>
      </c>
      <c r="L26" s="249">
        <f t="shared" si="3"/>
        <v>0</v>
      </c>
      <c r="N26" s="89">
        <f>'H23取引基本表（生産者）(36)'!BB23</f>
        <v>498455</v>
      </c>
      <c r="O26" s="201">
        <f t="shared" si="4"/>
        <v>0</v>
      </c>
      <c r="P26" s="201"/>
    </row>
    <row r="27" spans="1:16">
      <c r="A27" s="54">
        <v>46</v>
      </c>
      <c r="B27" s="40" t="s">
        <v>20</v>
      </c>
      <c r="C27" s="217">
        <f>IF($C$2=データ入力表!C32,データ入力表!G32,0)</f>
        <v>0</v>
      </c>
      <c r="D27" s="209">
        <v>0</v>
      </c>
      <c r="E27" s="164">
        <f t="shared" si="0"/>
        <v>0</v>
      </c>
      <c r="G27" s="217">
        <f>データ入力表!H32</f>
        <v>0</v>
      </c>
      <c r="H27" s="209">
        <v>0</v>
      </c>
      <c r="I27" s="164">
        <f t="shared" si="1"/>
        <v>0</v>
      </c>
      <c r="K27" s="208">
        <f t="shared" si="2"/>
        <v>0</v>
      </c>
      <c r="L27" s="247">
        <f t="shared" si="3"/>
        <v>0</v>
      </c>
      <c r="N27" s="89">
        <f>'H23取引基本表（生産者）(36)'!BB24</f>
        <v>313325</v>
      </c>
      <c r="O27" s="201">
        <f t="shared" si="4"/>
        <v>0</v>
      </c>
      <c r="P27" s="201"/>
    </row>
    <row r="28" spans="1:16">
      <c r="A28" s="54">
        <v>47</v>
      </c>
      <c r="B28" s="40" t="s">
        <v>55</v>
      </c>
      <c r="C28" s="217">
        <f>IF($C$2=データ入力表!C33,データ入力表!G33,0)</f>
        <v>0</v>
      </c>
      <c r="D28" s="209">
        <v>0</v>
      </c>
      <c r="E28" s="164">
        <f t="shared" si="0"/>
        <v>0</v>
      </c>
      <c r="G28" s="217">
        <f>データ入力表!H33</f>
        <v>0</v>
      </c>
      <c r="H28" s="209">
        <v>0</v>
      </c>
      <c r="I28" s="164">
        <f t="shared" si="1"/>
        <v>0</v>
      </c>
      <c r="K28" s="208">
        <f t="shared" si="2"/>
        <v>0</v>
      </c>
      <c r="L28" s="247">
        <f t="shared" si="3"/>
        <v>0</v>
      </c>
      <c r="N28" s="89">
        <f>'H23取引基本表（生産者）(36)'!BB25</f>
        <v>34657</v>
      </c>
      <c r="O28" s="201">
        <f t="shared" si="4"/>
        <v>0</v>
      </c>
      <c r="P28" s="201"/>
    </row>
    <row r="29" spans="1:16">
      <c r="A29" s="54">
        <v>48</v>
      </c>
      <c r="B29" s="40" t="s">
        <v>56</v>
      </c>
      <c r="C29" s="217">
        <f>IF($C$2=データ入力表!C34,データ入力表!G34,0)</f>
        <v>0</v>
      </c>
      <c r="D29" s="209">
        <v>0</v>
      </c>
      <c r="E29" s="164">
        <f t="shared" si="0"/>
        <v>0</v>
      </c>
      <c r="G29" s="217">
        <f>データ入力表!H34</f>
        <v>0</v>
      </c>
      <c r="H29" s="209">
        <v>0</v>
      </c>
      <c r="I29" s="164">
        <f t="shared" si="1"/>
        <v>0</v>
      </c>
      <c r="K29" s="208">
        <f t="shared" si="2"/>
        <v>0</v>
      </c>
      <c r="L29" s="247">
        <f t="shared" si="3"/>
        <v>0</v>
      </c>
      <c r="N29" s="89">
        <f>'H23取引基本表（生産者）(36)'!BB26</f>
        <v>60278</v>
      </c>
      <c r="O29" s="201">
        <f t="shared" si="4"/>
        <v>0</v>
      </c>
      <c r="P29" s="201"/>
    </row>
    <row r="30" spans="1:16">
      <c r="A30" s="54">
        <v>51</v>
      </c>
      <c r="B30" s="40" t="s">
        <v>21</v>
      </c>
      <c r="C30" s="217">
        <f>IF($C$2=データ入力表!C35,データ入力表!G35,0)</f>
        <v>0</v>
      </c>
      <c r="D30" s="209">
        <v>0</v>
      </c>
      <c r="E30" s="164">
        <f t="shared" si="0"/>
        <v>0</v>
      </c>
      <c r="G30" s="217">
        <f>データ入力表!H35</f>
        <v>0</v>
      </c>
      <c r="H30" s="209">
        <v>0</v>
      </c>
      <c r="I30" s="164">
        <f t="shared" si="1"/>
        <v>0</v>
      </c>
      <c r="K30" s="208">
        <f t="shared" si="2"/>
        <v>0</v>
      </c>
      <c r="L30" s="247">
        <f t="shared" si="3"/>
        <v>0</v>
      </c>
      <c r="N30" s="89">
        <f>'H23取引基本表（生産者）(36)'!BB27</f>
        <v>577236</v>
      </c>
      <c r="O30" s="201">
        <f t="shared" si="4"/>
        <v>0</v>
      </c>
      <c r="P30" s="201"/>
    </row>
    <row r="31" spans="1:16">
      <c r="A31" s="54">
        <v>53</v>
      </c>
      <c r="B31" s="40" t="s">
        <v>22</v>
      </c>
      <c r="C31" s="217">
        <f>IF($C$2=データ入力表!C36,データ入力表!G36,0)</f>
        <v>0</v>
      </c>
      <c r="D31" s="209">
        <v>0</v>
      </c>
      <c r="E31" s="164">
        <f t="shared" si="0"/>
        <v>0</v>
      </c>
      <c r="G31" s="217">
        <f>データ入力表!H36</f>
        <v>0</v>
      </c>
      <c r="H31" s="209">
        <v>0</v>
      </c>
      <c r="I31" s="164">
        <f t="shared" si="1"/>
        <v>0</v>
      </c>
      <c r="K31" s="211">
        <f t="shared" si="2"/>
        <v>0</v>
      </c>
      <c r="L31" s="247">
        <f t="shared" si="3"/>
        <v>0</v>
      </c>
      <c r="N31" s="89">
        <f>'H23取引基本表（生産者）(36)'!BB28</f>
        <v>207669</v>
      </c>
      <c r="O31" s="201">
        <f t="shared" si="4"/>
        <v>0</v>
      </c>
      <c r="P31" s="201"/>
    </row>
    <row r="32" spans="1:16">
      <c r="A32" s="55">
        <v>55</v>
      </c>
      <c r="B32" s="41" t="s">
        <v>23</v>
      </c>
      <c r="C32" s="218">
        <f>IF($C$2=データ入力表!C37,データ入力表!G37,0)</f>
        <v>0</v>
      </c>
      <c r="D32" s="210">
        <v>0</v>
      </c>
      <c r="E32" s="165">
        <f t="shared" si="0"/>
        <v>0</v>
      </c>
      <c r="G32" s="218">
        <f>データ入力表!H37</f>
        <v>0</v>
      </c>
      <c r="H32" s="210">
        <v>0</v>
      </c>
      <c r="I32" s="165">
        <f t="shared" si="1"/>
        <v>0</v>
      </c>
      <c r="K32" s="208">
        <f t="shared" si="2"/>
        <v>0</v>
      </c>
      <c r="L32" s="248">
        <f t="shared" si="3"/>
        <v>0</v>
      </c>
      <c r="N32" s="89">
        <f>'H23取引基本表（生産者）(36)'!BB29</f>
        <v>465143</v>
      </c>
      <c r="O32" s="201">
        <f t="shared" si="4"/>
        <v>0</v>
      </c>
      <c r="P32" s="201"/>
    </row>
    <row r="33" spans="1:16">
      <c r="A33" s="54">
        <v>57</v>
      </c>
      <c r="B33" s="40" t="s">
        <v>65</v>
      </c>
      <c r="C33" s="217">
        <f>IF($C$2=データ入力表!C38,データ入力表!G38,0)</f>
        <v>0</v>
      </c>
      <c r="D33" s="209">
        <v>0</v>
      </c>
      <c r="E33" s="164">
        <f t="shared" si="0"/>
        <v>0</v>
      </c>
      <c r="G33" s="217">
        <f>データ入力表!H38</f>
        <v>0</v>
      </c>
      <c r="H33" s="209">
        <v>0</v>
      </c>
      <c r="I33" s="164">
        <f t="shared" si="1"/>
        <v>0</v>
      </c>
      <c r="K33" s="208">
        <f t="shared" si="2"/>
        <v>0</v>
      </c>
      <c r="L33" s="247">
        <f t="shared" si="3"/>
        <v>0</v>
      </c>
      <c r="N33" s="89">
        <f>'H23取引基本表（生産者）(36)'!BB30</f>
        <v>489276</v>
      </c>
      <c r="O33" s="201">
        <f t="shared" si="4"/>
        <v>0</v>
      </c>
      <c r="P33" s="201"/>
    </row>
    <row r="34" spans="1:16">
      <c r="A34" s="54">
        <v>59</v>
      </c>
      <c r="B34" s="40" t="s">
        <v>24</v>
      </c>
      <c r="C34" s="217">
        <f>IF($C$2=データ入力表!C39,データ入力表!G39,0)</f>
        <v>0</v>
      </c>
      <c r="D34" s="209">
        <v>0</v>
      </c>
      <c r="E34" s="164">
        <f t="shared" si="0"/>
        <v>0</v>
      </c>
      <c r="G34" s="217">
        <f>データ入力表!H39</f>
        <v>0</v>
      </c>
      <c r="H34" s="209">
        <v>0</v>
      </c>
      <c r="I34" s="164">
        <f t="shared" si="1"/>
        <v>0</v>
      </c>
      <c r="K34" s="208">
        <f t="shared" si="2"/>
        <v>0</v>
      </c>
      <c r="L34" s="247">
        <f t="shared" si="3"/>
        <v>0</v>
      </c>
      <c r="N34" s="89">
        <f>'H23取引基本表（生産者）(36)'!BB31</f>
        <v>230795</v>
      </c>
      <c r="O34" s="201">
        <f t="shared" si="4"/>
        <v>0</v>
      </c>
      <c r="P34" s="201"/>
    </row>
    <row r="35" spans="1:16">
      <c r="A35" s="54">
        <v>61</v>
      </c>
      <c r="B35" s="40" t="s">
        <v>25</v>
      </c>
      <c r="C35" s="217">
        <f>IF($C$2=データ入力表!C40,データ入力表!G40,0)</f>
        <v>0</v>
      </c>
      <c r="D35" s="209">
        <v>0</v>
      </c>
      <c r="E35" s="164">
        <f t="shared" si="0"/>
        <v>0</v>
      </c>
      <c r="G35" s="217">
        <f>データ入力表!H40</f>
        <v>0</v>
      </c>
      <c r="H35" s="209">
        <v>0</v>
      </c>
      <c r="I35" s="164">
        <f t="shared" si="1"/>
        <v>0</v>
      </c>
      <c r="K35" s="208">
        <f t="shared" si="2"/>
        <v>0</v>
      </c>
      <c r="L35" s="247">
        <f t="shared" si="3"/>
        <v>0</v>
      </c>
      <c r="N35" s="89">
        <f>'H23取引基本表（生産者）(36)'!BB32</f>
        <v>400527</v>
      </c>
      <c r="O35" s="201">
        <f t="shared" si="4"/>
        <v>0</v>
      </c>
      <c r="P35" s="201"/>
    </row>
    <row r="36" spans="1:16">
      <c r="A36" s="56">
        <v>63</v>
      </c>
      <c r="B36" s="42" t="s">
        <v>26</v>
      </c>
      <c r="C36" s="219">
        <f>IF($C$2=データ入力表!C41,データ入力表!G41,0)</f>
        <v>0</v>
      </c>
      <c r="D36" s="211">
        <v>0</v>
      </c>
      <c r="E36" s="166">
        <f t="shared" si="0"/>
        <v>0</v>
      </c>
      <c r="G36" s="219">
        <f>データ入力表!H41</f>
        <v>0</v>
      </c>
      <c r="H36" s="211">
        <v>0</v>
      </c>
      <c r="I36" s="166">
        <f t="shared" si="1"/>
        <v>0</v>
      </c>
      <c r="K36" s="208">
        <f t="shared" si="2"/>
        <v>0</v>
      </c>
      <c r="L36" s="249">
        <f t="shared" si="3"/>
        <v>0</v>
      </c>
      <c r="N36" s="89">
        <f>'H23取引基本表（生産者）(36)'!BB33</f>
        <v>243458</v>
      </c>
      <c r="O36" s="201">
        <f t="shared" si="4"/>
        <v>0</v>
      </c>
      <c r="P36" s="201"/>
    </row>
    <row r="37" spans="1:16">
      <c r="A37" s="55">
        <v>64</v>
      </c>
      <c r="B37" s="41" t="s">
        <v>60</v>
      </c>
      <c r="C37" s="218">
        <f>IF($C$2=データ入力表!C42,データ入力表!G42,0)</f>
        <v>0</v>
      </c>
      <c r="D37" s="210">
        <v>0</v>
      </c>
      <c r="E37" s="165">
        <f t="shared" si="0"/>
        <v>0</v>
      </c>
      <c r="G37" s="218">
        <f>データ入力表!H42</f>
        <v>0</v>
      </c>
      <c r="H37" s="210">
        <v>0</v>
      </c>
      <c r="I37" s="165">
        <f t="shared" si="1"/>
        <v>0</v>
      </c>
      <c r="K37" s="210">
        <f t="shared" si="2"/>
        <v>0</v>
      </c>
      <c r="L37" s="247">
        <f t="shared" si="3"/>
        <v>0</v>
      </c>
      <c r="N37" s="89">
        <f>'H23取引基本表（生産者）(36)'!BB34</f>
        <v>665625</v>
      </c>
      <c r="O37" s="201">
        <f t="shared" si="4"/>
        <v>0</v>
      </c>
      <c r="P37" s="201"/>
    </row>
    <row r="38" spans="1:16">
      <c r="A38" s="54">
        <v>65</v>
      </c>
      <c r="B38" s="40" t="s">
        <v>61</v>
      </c>
      <c r="C38" s="217">
        <f>IF($C$2=データ入力表!C43,データ入力表!G43,0)</f>
        <v>0</v>
      </c>
      <c r="D38" s="209">
        <v>0</v>
      </c>
      <c r="E38" s="164">
        <f t="shared" si="0"/>
        <v>0</v>
      </c>
      <c r="G38" s="217">
        <f>データ入力表!H43</f>
        <v>0</v>
      </c>
      <c r="H38" s="209">
        <v>0</v>
      </c>
      <c r="I38" s="164">
        <f t="shared" si="1"/>
        <v>0</v>
      </c>
      <c r="K38" s="208">
        <f t="shared" si="2"/>
        <v>0</v>
      </c>
      <c r="L38" s="247">
        <f t="shared" si="3"/>
        <v>0</v>
      </c>
      <c r="N38" s="89">
        <f>'H23取引基本表（生産者）(36)'!BB35</f>
        <v>54302</v>
      </c>
      <c r="O38" s="201">
        <f t="shared" si="4"/>
        <v>0</v>
      </c>
      <c r="P38" s="201"/>
    </row>
    <row r="39" spans="1:16">
      <c r="A39" s="54">
        <v>66</v>
      </c>
      <c r="B39" s="40" t="s">
        <v>27</v>
      </c>
      <c r="C39" s="217">
        <f>IF($C$2=データ入力表!C44,データ入力表!G44,0)</f>
        <v>0</v>
      </c>
      <c r="D39" s="209">
        <v>0</v>
      </c>
      <c r="E39" s="164">
        <f t="shared" si="0"/>
        <v>0</v>
      </c>
      <c r="G39" s="217">
        <f>データ入力表!H44</f>
        <v>0</v>
      </c>
      <c r="H39" s="209">
        <v>0</v>
      </c>
      <c r="I39" s="164">
        <f t="shared" si="1"/>
        <v>0</v>
      </c>
      <c r="K39" s="208">
        <f t="shared" si="2"/>
        <v>0</v>
      </c>
      <c r="L39" s="247">
        <f t="shared" si="3"/>
        <v>0</v>
      </c>
      <c r="N39" s="89">
        <f>'H23取引基本表（生産者）(36)'!BB36</f>
        <v>247252</v>
      </c>
      <c r="O39" s="201">
        <f t="shared" si="4"/>
        <v>0</v>
      </c>
      <c r="P39" s="201"/>
    </row>
    <row r="40" spans="1:16">
      <c r="A40" s="54">
        <v>67</v>
      </c>
      <c r="B40" s="40" t="s">
        <v>28</v>
      </c>
      <c r="C40" s="217">
        <f>IF($C$2=データ入力表!C45,データ入力表!G45,0)</f>
        <v>0</v>
      </c>
      <c r="D40" s="209">
        <v>0</v>
      </c>
      <c r="E40" s="164">
        <f t="shared" si="0"/>
        <v>0</v>
      </c>
      <c r="G40" s="217">
        <f>データ入力表!H45</f>
        <v>0</v>
      </c>
      <c r="H40" s="209">
        <v>0</v>
      </c>
      <c r="I40" s="164">
        <f t="shared" si="1"/>
        <v>0</v>
      </c>
      <c r="K40" s="208">
        <f t="shared" si="2"/>
        <v>0</v>
      </c>
      <c r="L40" s="247">
        <f t="shared" si="3"/>
        <v>0</v>
      </c>
      <c r="N40" s="89">
        <f>'H23取引基本表（生産者）(36)'!BB37</f>
        <v>677519</v>
      </c>
      <c r="O40" s="201">
        <f t="shared" si="4"/>
        <v>0</v>
      </c>
      <c r="P40" s="201"/>
    </row>
    <row r="41" spans="1:16">
      <c r="A41" s="56">
        <v>68</v>
      </c>
      <c r="B41" s="42" t="s">
        <v>29</v>
      </c>
      <c r="C41" s="219">
        <f>IF($C$2=データ入力表!C46,データ入力表!G46,0)</f>
        <v>0</v>
      </c>
      <c r="D41" s="211">
        <v>0</v>
      </c>
      <c r="E41" s="166">
        <f t="shared" si="0"/>
        <v>0</v>
      </c>
      <c r="G41" s="219">
        <f>データ入力表!H46</f>
        <v>0</v>
      </c>
      <c r="H41" s="211">
        <v>0</v>
      </c>
      <c r="I41" s="166">
        <f t="shared" si="1"/>
        <v>0</v>
      </c>
      <c r="K41" s="211">
        <f t="shared" si="2"/>
        <v>0</v>
      </c>
      <c r="L41" s="247">
        <f t="shared" si="3"/>
        <v>0</v>
      </c>
      <c r="N41" s="89">
        <f>'H23取引基本表（生産者）(36)'!BB38</f>
        <v>11032</v>
      </c>
      <c r="O41" s="201">
        <f t="shared" si="4"/>
        <v>0</v>
      </c>
      <c r="P41" s="201"/>
    </row>
    <row r="42" spans="1:16">
      <c r="A42" s="57">
        <v>69</v>
      </c>
      <c r="B42" s="43" t="s">
        <v>30</v>
      </c>
      <c r="C42" s="217">
        <f>IF($C$2=データ入力表!C47,データ入力表!G47,0)</f>
        <v>0</v>
      </c>
      <c r="D42" s="209">
        <v>0</v>
      </c>
      <c r="E42" s="164">
        <f t="shared" si="0"/>
        <v>0</v>
      </c>
      <c r="G42" s="217">
        <f>データ入力表!H47</f>
        <v>0</v>
      </c>
      <c r="H42" s="209">
        <v>0</v>
      </c>
      <c r="I42" s="164">
        <f t="shared" si="1"/>
        <v>0</v>
      </c>
      <c r="K42" s="208">
        <f t="shared" si="2"/>
        <v>0</v>
      </c>
      <c r="L42" s="250">
        <f t="shared" si="3"/>
        <v>0</v>
      </c>
      <c r="N42" s="92">
        <f>'H23取引基本表（生産者）(36)'!BB39</f>
        <v>26462</v>
      </c>
      <c r="O42" s="202">
        <f t="shared" si="4"/>
        <v>0</v>
      </c>
      <c r="P42" s="202"/>
    </row>
    <row r="43" spans="1:16">
      <c r="A43" s="65"/>
      <c r="B43" s="45" t="s">
        <v>34</v>
      </c>
      <c r="C43" s="220">
        <f>SUM(C7:C42)</f>
        <v>0</v>
      </c>
      <c r="D43" s="215">
        <f t="shared" ref="D43" si="5">SUM(D7:D42)</f>
        <v>0</v>
      </c>
      <c r="E43" s="167">
        <f t="shared" si="0"/>
        <v>0</v>
      </c>
      <c r="G43" s="220">
        <f>SUM(G7:G42)</f>
        <v>0</v>
      </c>
      <c r="H43" s="215">
        <f>SUM(H7:H42)</f>
        <v>0</v>
      </c>
      <c r="I43" s="167">
        <f t="shared" si="1"/>
        <v>0</v>
      </c>
      <c r="K43" s="212">
        <f>SUM(K7:K42)</f>
        <v>0</v>
      </c>
      <c r="L43" s="213">
        <f t="shared" si="3"/>
        <v>0</v>
      </c>
      <c r="N43" s="92">
        <f>'H23取引基本表（生産者）(36)'!BB40</f>
        <v>10531890</v>
      </c>
      <c r="O43" s="202">
        <f>SUM(O7:O42)</f>
        <v>0</v>
      </c>
      <c r="P43" s="205">
        <f>O43/N43</f>
        <v>0</v>
      </c>
    </row>
  </sheetData>
  <sheetProtection sheet="1" objects="1" scenarios="1"/>
  <mergeCells count="11">
    <mergeCell ref="O6:P6"/>
    <mergeCell ref="O4:P5"/>
    <mergeCell ref="N4:N5"/>
    <mergeCell ref="K4:K5"/>
    <mergeCell ref="L4:L5"/>
    <mergeCell ref="C4:C5"/>
    <mergeCell ref="D4:D5"/>
    <mergeCell ref="E4:E5"/>
    <mergeCell ref="H4:H5"/>
    <mergeCell ref="I4:I5"/>
    <mergeCell ref="G4:G5"/>
  </mergeCells>
  <phoneticPr fontId="4"/>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1" tint="0.499984740745262"/>
  </sheetPr>
  <dimension ref="A1:AN42"/>
  <sheetViews>
    <sheetView zoomScaleNormal="100" workbookViewId="0">
      <pane xSplit="2" ySplit="3" topLeftCell="O4" activePane="bottomRight" state="frozen"/>
      <selection activeCell="M1" sqref="M1"/>
      <selection pane="topRight" activeCell="M1" sqref="M1"/>
      <selection pane="bottomLeft" activeCell="M1" sqref="M1"/>
      <selection pane="bottomRight" activeCell="V23" sqref="V23"/>
    </sheetView>
  </sheetViews>
  <sheetFormatPr defaultColWidth="10.33203125" defaultRowHeight="11.25"/>
  <cols>
    <col min="1" max="1" width="4.6640625" style="16" bestFit="1" customWidth="1"/>
    <col min="2" max="2" width="31.6640625" style="16" bestFit="1" customWidth="1"/>
    <col min="3" max="16384" width="10.33203125" style="16"/>
  </cols>
  <sheetData>
    <row r="1" spans="1:40" ht="21" customHeight="1">
      <c r="A1" s="15" t="s">
        <v>31</v>
      </c>
      <c r="C1" s="16" t="s">
        <v>59</v>
      </c>
      <c r="J1" s="15" t="s">
        <v>32</v>
      </c>
      <c r="AN1" s="34"/>
    </row>
    <row r="2" spans="1:40">
      <c r="A2" s="17"/>
      <c r="B2" s="18"/>
      <c r="C2" s="35">
        <v>1</v>
      </c>
      <c r="D2" s="36">
        <v>2</v>
      </c>
      <c r="E2" s="36">
        <v>3</v>
      </c>
      <c r="F2" s="36">
        <v>6</v>
      </c>
      <c r="G2" s="36">
        <v>11</v>
      </c>
      <c r="H2" s="36">
        <v>15</v>
      </c>
      <c r="I2" s="36">
        <v>16</v>
      </c>
      <c r="J2" s="36">
        <v>20</v>
      </c>
      <c r="K2" s="36">
        <v>21</v>
      </c>
      <c r="L2" s="36">
        <v>25</v>
      </c>
      <c r="M2" s="36">
        <v>26</v>
      </c>
      <c r="N2" s="36">
        <v>27</v>
      </c>
      <c r="O2" s="36">
        <v>28</v>
      </c>
      <c r="P2" s="36">
        <v>29</v>
      </c>
      <c r="Q2" s="36">
        <v>32</v>
      </c>
      <c r="R2" s="36">
        <v>33</v>
      </c>
      <c r="S2" s="36">
        <v>34</v>
      </c>
      <c r="T2" s="36">
        <v>35</v>
      </c>
      <c r="U2" s="36">
        <v>39</v>
      </c>
      <c r="V2" s="36">
        <v>41</v>
      </c>
      <c r="W2" s="36">
        <v>46</v>
      </c>
      <c r="X2" s="36">
        <v>47</v>
      </c>
      <c r="Y2" s="36">
        <v>48</v>
      </c>
      <c r="Z2" s="36">
        <v>51</v>
      </c>
      <c r="AA2" s="36">
        <v>53</v>
      </c>
      <c r="AB2" s="36">
        <v>55</v>
      </c>
      <c r="AC2" s="36">
        <v>57</v>
      </c>
      <c r="AD2" s="36">
        <v>59</v>
      </c>
      <c r="AE2" s="36">
        <v>61</v>
      </c>
      <c r="AF2" s="36">
        <v>63</v>
      </c>
      <c r="AG2" s="36">
        <v>64</v>
      </c>
      <c r="AH2" s="36">
        <v>65</v>
      </c>
      <c r="AI2" s="36">
        <v>66</v>
      </c>
      <c r="AJ2" s="36">
        <v>67</v>
      </c>
      <c r="AK2" s="36">
        <v>68</v>
      </c>
      <c r="AL2" s="37">
        <v>69</v>
      </c>
      <c r="AM2" s="38"/>
      <c r="AN2" s="38"/>
    </row>
    <row r="3" spans="1:40" ht="33.75">
      <c r="A3" s="19"/>
      <c r="B3" s="20"/>
      <c r="C3" s="21" t="s">
        <v>0</v>
      </c>
      <c r="D3" s="22" t="s">
        <v>1</v>
      </c>
      <c r="E3" s="22" t="s">
        <v>2</v>
      </c>
      <c r="F3" s="22" t="s">
        <v>3</v>
      </c>
      <c r="G3" s="22" t="s">
        <v>4</v>
      </c>
      <c r="H3" s="22" t="s">
        <v>5</v>
      </c>
      <c r="I3" s="22" t="s">
        <v>6</v>
      </c>
      <c r="J3" s="22" t="s">
        <v>7</v>
      </c>
      <c r="K3" s="22" t="s">
        <v>66</v>
      </c>
      <c r="L3" s="22" t="s">
        <v>67</v>
      </c>
      <c r="M3" s="22" t="s">
        <v>10</v>
      </c>
      <c r="N3" s="22" t="s">
        <v>11</v>
      </c>
      <c r="O3" s="22" t="s">
        <v>12</v>
      </c>
      <c r="P3" s="22" t="s">
        <v>13</v>
      </c>
      <c r="Q3" s="22" t="s">
        <v>16</v>
      </c>
      <c r="R3" s="22" t="s">
        <v>14</v>
      </c>
      <c r="S3" s="22" t="s">
        <v>68</v>
      </c>
      <c r="T3" s="22" t="s">
        <v>17</v>
      </c>
      <c r="U3" s="22" t="s">
        <v>18</v>
      </c>
      <c r="V3" s="22" t="s">
        <v>19</v>
      </c>
      <c r="W3" s="22" t="s">
        <v>69</v>
      </c>
      <c r="X3" s="22" t="s">
        <v>55</v>
      </c>
      <c r="Y3" s="22" t="s">
        <v>56</v>
      </c>
      <c r="Z3" s="22" t="s">
        <v>21</v>
      </c>
      <c r="AA3" s="22" t="s">
        <v>22</v>
      </c>
      <c r="AB3" s="22" t="s">
        <v>23</v>
      </c>
      <c r="AC3" s="22" t="s">
        <v>65</v>
      </c>
      <c r="AD3" s="22" t="s">
        <v>24</v>
      </c>
      <c r="AE3" s="22" t="s">
        <v>25</v>
      </c>
      <c r="AF3" s="22" t="s">
        <v>26</v>
      </c>
      <c r="AG3" s="22" t="s">
        <v>60</v>
      </c>
      <c r="AH3" s="22" t="s">
        <v>61</v>
      </c>
      <c r="AI3" s="22" t="s">
        <v>70</v>
      </c>
      <c r="AJ3" s="22" t="s">
        <v>71</v>
      </c>
      <c r="AK3" s="22" t="s">
        <v>29</v>
      </c>
      <c r="AL3" s="23" t="s">
        <v>30</v>
      </c>
      <c r="AM3" s="24" t="s">
        <v>81</v>
      </c>
      <c r="AN3" s="24" t="s">
        <v>82</v>
      </c>
    </row>
    <row r="4" spans="1:40">
      <c r="A4" s="59">
        <v>1</v>
      </c>
      <c r="B4" s="18" t="s">
        <v>0</v>
      </c>
      <c r="C4" s="10">
        <v>1.1248980047638077</v>
      </c>
      <c r="D4" s="25">
        <v>3.5961188596100179E-3</v>
      </c>
      <c r="E4" s="25">
        <v>4.1675715013925465E-3</v>
      </c>
      <c r="F4" s="25">
        <v>6.5768991369946812E-5</v>
      </c>
      <c r="G4" s="25">
        <v>0.16031627906718279</v>
      </c>
      <c r="H4" s="25">
        <v>1.1455101041440669E-2</v>
      </c>
      <c r="I4" s="25">
        <v>5.03589333801027E-4</v>
      </c>
      <c r="J4" s="25">
        <v>3.306384087306374E-4</v>
      </c>
      <c r="K4" s="25">
        <v>1.8352014812922942E-5</v>
      </c>
      <c r="L4" s="25">
        <v>1.3615533136331762E-4</v>
      </c>
      <c r="M4" s="25">
        <v>6.4038002141775255E-5</v>
      </c>
      <c r="N4" s="25">
        <v>6.3259367600432216E-5</v>
      </c>
      <c r="O4" s="25">
        <v>5.4072674976797687E-5</v>
      </c>
      <c r="P4" s="25">
        <v>1.6468616370848217E-4</v>
      </c>
      <c r="Q4" s="25">
        <v>1.517628895632159E-4</v>
      </c>
      <c r="R4" s="25">
        <v>1.4103530661405781E-4</v>
      </c>
      <c r="S4" s="25">
        <v>1.528120485315802E-4</v>
      </c>
      <c r="T4" s="25">
        <v>1.4769901342638183E-4</v>
      </c>
      <c r="U4" s="25">
        <v>1.0233317912638292E-2</v>
      </c>
      <c r="V4" s="25">
        <v>1.1307570560077816E-3</v>
      </c>
      <c r="W4" s="25">
        <v>8.2133274625076485E-5</v>
      </c>
      <c r="X4" s="25">
        <v>1.9262385980914156E-4</v>
      </c>
      <c r="Y4" s="25">
        <v>5.9138966520696914E-5</v>
      </c>
      <c r="Z4" s="25">
        <v>2.0610774073496409E-4</v>
      </c>
      <c r="AA4" s="25">
        <v>7.7390767559978781E-5</v>
      </c>
      <c r="AB4" s="25">
        <v>6.7835535423745518E-5</v>
      </c>
      <c r="AC4" s="25">
        <v>7.9451548255511135E-5</v>
      </c>
      <c r="AD4" s="25">
        <v>1.3537919984485101E-4</v>
      </c>
      <c r="AE4" s="25">
        <v>1.0715409021825436E-4</v>
      </c>
      <c r="AF4" s="25">
        <v>7.793583613004897E-4</v>
      </c>
      <c r="AG4" s="25">
        <v>2.023181697183434E-3</v>
      </c>
      <c r="AH4" s="25">
        <v>1.6477502895710483E-3</v>
      </c>
      <c r="AI4" s="25">
        <v>9.075372051032209E-5</v>
      </c>
      <c r="AJ4" s="25">
        <v>9.2017859333682842E-3</v>
      </c>
      <c r="AK4" s="25">
        <v>4.9935013329590119E-4</v>
      </c>
      <c r="AL4" s="11">
        <v>1.4404520527608658E-4</v>
      </c>
      <c r="AM4" s="13">
        <v>1.3331844600722185</v>
      </c>
      <c r="AN4" s="13">
        <v>1.0035106673027823</v>
      </c>
    </row>
    <row r="5" spans="1:40">
      <c r="A5" s="66">
        <v>2</v>
      </c>
      <c r="B5" s="26" t="s">
        <v>1</v>
      </c>
      <c r="C5" s="12">
        <v>7.7853763766703348E-4</v>
      </c>
      <c r="D5" s="1">
        <v>1.1334853442903468</v>
      </c>
      <c r="E5" s="1">
        <v>4.0358311076396197E-4</v>
      </c>
      <c r="F5" s="1">
        <v>1.2958560939680977E-4</v>
      </c>
      <c r="G5" s="1">
        <v>6.0953753768619933E-4</v>
      </c>
      <c r="H5" s="1">
        <v>1.936970971680845E-4</v>
      </c>
      <c r="I5" s="1">
        <v>0.13122171228622445</v>
      </c>
      <c r="J5" s="1">
        <v>1.1301692934470432E-4</v>
      </c>
      <c r="K5" s="1">
        <v>7.6532045076061565E-6</v>
      </c>
      <c r="L5" s="1">
        <v>5.6255709796094468E-4</v>
      </c>
      <c r="M5" s="1">
        <v>2.8133911554936409E-5</v>
      </c>
      <c r="N5" s="1">
        <v>3.4005620391351515E-5</v>
      </c>
      <c r="O5" s="1">
        <v>9.4542701209935064E-5</v>
      </c>
      <c r="P5" s="1">
        <v>1.9916539399276548E-4</v>
      </c>
      <c r="Q5" s="1">
        <v>1.3561791464781846E-4</v>
      </c>
      <c r="R5" s="1">
        <v>1.4152251684210426E-4</v>
      </c>
      <c r="S5" s="1">
        <v>1.6562895522488343E-4</v>
      </c>
      <c r="T5" s="1">
        <v>8.7486152211474513E-5</v>
      </c>
      <c r="U5" s="1">
        <v>6.4896776666916844E-4</v>
      </c>
      <c r="V5" s="1">
        <v>9.1104118318793002E-4</v>
      </c>
      <c r="W5" s="1">
        <v>1.0992061521393445E-4</v>
      </c>
      <c r="X5" s="1">
        <v>1.5458916230218E-4</v>
      </c>
      <c r="Y5" s="1">
        <v>1.3638865182562536E-4</v>
      </c>
      <c r="Z5" s="1">
        <v>2.325253996115386E-4</v>
      </c>
      <c r="AA5" s="1">
        <v>1.7678684498335757E-4</v>
      </c>
      <c r="AB5" s="1">
        <v>7.0557706771331221E-5</v>
      </c>
      <c r="AC5" s="1">
        <v>1.3471336808559958E-4</v>
      </c>
      <c r="AD5" s="1">
        <v>4.3070602360112306E-4</v>
      </c>
      <c r="AE5" s="1">
        <v>1.1047543437688944E-4</v>
      </c>
      <c r="AF5" s="1">
        <v>1.6980880939771142E-4</v>
      </c>
      <c r="AG5" s="1">
        <v>2.4962087491274423E-4</v>
      </c>
      <c r="AH5" s="1">
        <v>4.6372894924465359E-4</v>
      </c>
      <c r="AI5" s="1">
        <v>1.5039318960248949E-4</v>
      </c>
      <c r="AJ5" s="1">
        <v>7.5794201394364534E-4</v>
      </c>
      <c r="AK5" s="1">
        <v>9.6768914545569198E-3</v>
      </c>
      <c r="AL5" s="2">
        <v>1.1679941728359837E-4</v>
      </c>
      <c r="AM5" s="3">
        <v>1.2830931848327127</v>
      </c>
      <c r="AN5" s="3">
        <v>0.96580611062131549</v>
      </c>
    </row>
    <row r="6" spans="1:40">
      <c r="A6" s="66">
        <v>3</v>
      </c>
      <c r="B6" s="26" t="s">
        <v>2</v>
      </c>
      <c r="C6" s="12">
        <v>2.0632974758309891E-4</v>
      </c>
      <c r="D6" s="1">
        <v>3.3422105397327414E-5</v>
      </c>
      <c r="E6" s="1">
        <v>1.0123495901429622</v>
      </c>
      <c r="F6" s="1">
        <v>4.957457588770115E-7</v>
      </c>
      <c r="G6" s="1">
        <v>9.1173171751067431E-3</v>
      </c>
      <c r="H6" s="1">
        <v>2.7190095203363999E-6</v>
      </c>
      <c r="I6" s="1">
        <v>5.2615377713988706E-6</v>
      </c>
      <c r="J6" s="1">
        <v>4.0356719835495769E-6</v>
      </c>
      <c r="K6" s="1">
        <v>7.5151616394439666E-8</v>
      </c>
      <c r="L6" s="1">
        <v>1.4326311354294495E-6</v>
      </c>
      <c r="M6" s="1">
        <v>1.9682332071734491E-7</v>
      </c>
      <c r="N6" s="1">
        <v>1.6301301180489006E-7</v>
      </c>
      <c r="O6" s="1">
        <v>2.053408579426533E-7</v>
      </c>
      <c r="P6" s="1">
        <v>5.165924033956506E-7</v>
      </c>
      <c r="Q6" s="1">
        <v>5.5689000720833874E-7</v>
      </c>
      <c r="R6" s="1">
        <v>4.1180300939324386E-7</v>
      </c>
      <c r="S6" s="1">
        <v>5.1723170016681362E-7</v>
      </c>
      <c r="T6" s="1">
        <v>4.4831037095177528E-7</v>
      </c>
      <c r="U6" s="1">
        <v>2.0612062809564355E-5</v>
      </c>
      <c r="V6" s="1">
        <v>6.6632670618996702E-7</v>
      </c>
      <c r="W6" s="1">
        <v>2.5047132882698155E-7</v>
      </c>
      <c r="X6" s="1">
        <v>6.1425501398098767E-7</v>
      </c>
      <c r="Y6" s="1">
        <v>2.5251815855362463E-7</v>
      </c>
      <c r="Z6" s="1">
        <v>9.2726990999673533E-7</v>
      </c>
      <c r="AA6" s="1">
        <v>4.6141582366456045E-7</v>
      </c>
      <c r="AB6" s="1">
        <v>3.3863414044950931E-7</v>
      </c>
      <c r="AC6" s="1">
        <v>1.375637519835468E-6</v>
      </c>
      <c r="AD6" s="1">
        <v>3.9347589478258676E-6</v>
      </c>
      <c r="AE6" s="1">
        <v>2.1781528475840317E-6</v>
      </c>
      <c r="AF6" s="1">
        <v>2.2639807230838511E-6</v>
      </c>
      <c r="AG6" s="1">
        <v>1.3004218195020252E-4</v>
      </c>
      <c r="AH6" s="1">
        <v>4.1608925514606352E-6</v>
      </c>
      <c r="AI6" s="1">
        <v>9.2918496227642678E-7</v>
      </c>
      <c r="AJ6" s="1">
        <v>6.9491190980694245E-4</v>
      </c>
      <c r="AK6" s="1">
        <v>1.4497784323874356E-6</v>
      </c>
      <c r="AL6" s="2">
        <v>4.7240121018631941E-6</v>
      </c>
      <c r="AM6" s="3">
        <v>1.022593788367252</v>
      </c>
      <c r="AN6" s="3">
        <v>0.76972377467444597</v>
      </c>
    </row>
    <row r="7" spans="1:40">
      <c r="A7" s="66">
        <v>6</v>
      </c>
      <c r="B7" s="26" t="s">
        <v>3</v>
      </c>
      <c r="C7" s="12">
        <v>5.2593157868082921E-5</v>
      </c>
      <c r="D7" s="1">
        <v>5.0512244668203436E-5</v>
      </c>
      <c r="E7" s="1">
        <v>9.6208167945338515E-5</v>
      </c>
      <c r="F7" s="1">
        <v>1.0001442021783231</v>
      </c>
      <c r="G7" s="1">
        <v>2.9680745967555498E-5</v>
      </c>
      <c r="H7" s="1">
        <v>4.5525420469673018E-5</v>
      </c>
      <c r="I7" s="1">
        <v>7.7024354351618713E-5</v>
      </c>
      <c r="J7" s="1">
        <v>3.7030339716310757E-4</v>
      </c>
      <c r="K7" s="1">
        <v>2.1944198191813165E-3</v>
      </c>
      <c r="L7" s="1">
        <v>4.6114434096326812E-4</v>
      </c>
      <c r="M7" s="1">
        <v>7.1402748000160378E-4</v>
      </c>
      <c r="N7" s="1">
        <v>1.9383774850320393E-3</v>
      </c>
      <c r="O7" s="1">
        <v>1.9432376478766789E-4</v>
      </c>
      <c r="P7" s="1">
        <v>6.2113649260186731E-5</v>
      </c>
      <c r="Q7" s="1">
        <v>8.1101893226345843E-5</v>
      </c>
      <c r="R7" s="1">
        <v>6.1685114255782776E-5</v>
      </c>
      <c r="S7" s="1">
        <v>5.3414480182320183E-5</v>
      </c>
      <c r="T7" s="1">
        <v>8.3216404842782274E-5</v>
      </c>
      <c r="U7" s="1">
        <v>6.6071774966794579E-5</v>
      </c>
      <c r="V7" s="1">
        <v>8.6691931155251443E-5</v>
      </c>
      <c r="W7" s="1">
        <v>1.4915472278948566E-3</v>
      </c>
      <c r="X7" s="1">
        <v>9.0514384167409995E-5</v>
      </c>
      <c r="Y7" s="1">
        <v>7.7844006487598675E-5</v>
      </c>
      <c r="Z7" s="1">
        <v>5.2310834040725473E-5</v>
      </c>
      <c r="AA7" s="1">
        <v>1.4068703080336575E-5</v>
      </c>
      <c r="AB7" s="1">
        <v>1.1492316301071131E-5</v>
      </c>
      <c r="AC7" s="1">
        <v>1.7175315592192443E-4</v>
      </c>
      <c r="AD7" s="1">
        <v>2.2842846506039258E-5</v>
      </c>
      <c r="AE7" s="1">
        <v>3.5063255729328087E-5</v>
      </c>
      <c r="AF7" s="1">
        <v>3.8113731491292152E-5</v>
      </c>
      <c r="AG7" s="1">
        <v>4.4929485215168564E-5</v>
      </c>
      <c r="AH7" s="1">
        <v>2.0443429519729304E-5</v>
      </c>
      <c r="AI7" s="1">
        <v>2.0001994370253425E-5</v>
      </c>
      <c r="AJ7" s="1">
        <v>6.8363447952163423E-5</v>
      </c>
      <c r="AK7" s="1">
        <v>2.5988712300959829E-5</v>
      </c>
      <c r="AL7" s="2">
        <v>8.269158430313139E-5</v>
      </c>
      <c r="AM7" s="3">
        <v>1.0091306069198942</v>
      </c>
      <c r="AN7" s="3">
        <v>0.75958980851831137</v>
      </c>
    </row>
    <row r="8" spans="1:40">
      <c r="A8" s="67">
        <v>11</v>
      </c>
      <c r="B8" s="27" t="s">
        <v>4</v>
      </c>
      <c r="C8" s="14">
        <v>2.3109223489030665E-2</v>
      </c>
      <c r="D8" s="28">
        <v>3.7137750390330692E-3</v>
      </c>
      <c r="E8" s="28">
        <v>2.5960348695881902E-2</v>
      </c>
      <c r="F8" s="28">
        <v>1.501166725571418E-5</v>
      </c>
      <c r="G8" s="28">
        <v>1.0224213218637161</v>
      </c>
      <c r="H8" s="28">
        <v>2.8152545197164086E-4</v>
      </c>
      <c r="I8" s="28">
        <v>5.6686245534313463E-4</v>
      </c>
      <c r="J8" s="28">
        <v>2.6504827470393027E-4</v>
      </c>
      <c r="K8" s="28">
        <v>2.4540506636114784E-6</v>
      </c>
      <c r="L8" s="28">
        <v>1.3815772801486408E-4</v>
      </c>
      <c r="M8" s="28">
        <v>5.9293068969554139E-6</v>
      </c>
      <c r="N8" s="28">
        <v>5.6107820419045068E-6</v>
      </c>
      <c r="O8" s="28">
        <v>8.5067089364376641E-6</v>
      </c>
      <c r="P8" s="28">
        <v>1.7681764085610283E-5</v>
      </c>
      <c r="Q8" s="28">
        <v>2.237475613114763E-5</v>
      </c>
      <c r="R8" s="28">
        <v>1.5796309205087589E-5</v>
      </c>
      <c r="S8" s="28">
        <v>1.6399934260164149E-5</v>
      </c>
      <c r="T8" s="28">
        <v>1.6363094914703815E-5</v>
      </c>
      <c r="U8" s="28">
        <v>2.6517499851366695E-4</v>
      </c>
      <c r="V8" s="28">
        <v>4.2932076132051972E-5</v>
      </c>
      <c r="W8" s="28">
        <v>8.2484836836304501E-6</v>
      </c>
      <c r="X8" s="28">
        <v>1.7792146286980947E-5</v>
      </c>
      <c r="Y8" s="28">
        <v>7.6399003894336071E-6</v>
      </c>
      <c r="Z8" s="28">
        <v>4.539924356275848E-5</v>
      </c>
      <c r="AA8" s="28">
        <v>1.0833688885593817E-5</v>
      </c>
      <c r="AB8" s="28">
        <v>8.8426798925622592E-6</v>
      </c>
      <c r="AC8" s="28">
        <v>3.4575662741405768E-5</v>
      </c>
      <c r="AD8" s="28">
        <v>7.6372777721128539E-5</v>
      </c>
      <c r="AE8" s="28">
        <v>7.8041945977577732E-5</v>
      </c>
      <c r="AF8" s="28">
        <v>2.0574995641446273E-4</v>
      </c>
      <c r="AG8" s="28">
        <v>1.7051263194385222E-3</v>
      </c>
      <c r="AH8" s="28">
        <v>3.2041974828065414E-4</v>
      </c>
      <c r="AI8" s="28">
        <v>2.1648899939392684E-5</v>
      </c>
      <c r="AJ8" s="28">
        <v>1.2530707696657029E-2</v>
      </c>
      <c r="AK8" s="28">
        <v>6.2942231656093866E-5</v>
      </c>
      <c r="AL8" s="29">
        <v>3.114180300631128E-4</v>
      </c>
      <c r="AM8" s="4">
        <v>1.0923362578583227</v>
      </c>
      <c r="AN8" s="4">
        <v>0.82222012022481128</v>
      </c>
    </row>
    <row r="9" spans="1:40">
      <c r="A9" s="66">
        <v>15</v>
      </c>
      <c r="B9" s="26" t="s">
        <v>5</v>
      </c>
      <c r="C9" s="12">
        <v>1.2772334085301161E-4</v>
      </c>
      <c r="D9" s="1">
        <v>1.3670383290081232E-4</v>
      </c>
      <c r="E9" s="1">
        <v>5.1803362464036341E-4</v>
      </c>
      <c r="F9" s="1">
        <v>1.74101232533399E-4</v>
      </c>
      <c r="G9" s="1">
        <v>5.0837899084333203E-5</v>
      </c>
      <c r="H9" s="1">
        <v>1.0055496277342768</v>
      </c>
      <c r="I9" s="1">
        <v>1.3859167690150479E-4</v>
      </c>
      <c r="J9" s="1">
        <v>1.9408572178758964E-5</v>
      </c>
      <c r="K9" s="1">
        <v>5.3037405637226966E-6</v>
      </c>
      <c r="L9" s="1">
        <v>8.3567297095062332E-5</v>
      </c>
      <c r="M9" s="1">
        <v>1.7465898216917931E-5</v>
      </c>
      <c r="N9" s="1">
        <v>1.7110504973696275E-5</v>
      </c>
      <c r="O9" s="1">
        <v>5.1326289540567869E-5</v>
      </c>
      <c r="P9" s="1">
        <v>6.0149697772588553E-5</v>
      </c>
      <c r="Q9" s="1">
        <v>2.3703420626152244E-4</v>
      </c>
      <c r="R9" s="1">
        <v>8.2755313010170724E-5</v>
      </c>
      <c r="S9" s="1">
        <v>5.0935885358137701E-5</v>
      </c>
      <c r="T9" s="1">
        <v>1.0702464645655719E-4</v>
      </c>
      <c r="U9" s="1">
        <v>2.1259500766935679E-4</v>
      </c>
      <c r="V9" s="1">
        <v>1.1405347376541748E-4</v>
      </c>
      <c r="W9" s="1">
        <v>2.1243858421020999E-5</v>
      </c>
      <c r="X9" s="1">
        <v>5.7118072754635864E-5</v>
      </c>
      <c r="Y9" s="1">
        <v>8.0312231439514878E-5</v>
      </c>
      <c r="Z9" s="1">
        <v>1.5872501222409256E-4</v>
      </c>
      <c r="AA9" s="1">
        <v>7.0258176269345139E-5</v>
      </c>
      <c r="AB9" s="1">
        <v>1.2262446811959802E-5</v>
      </c>
      <c r="AC9" s="1">
        <v>1.210344949280638E-4</v>
      </c>
      <c r="AD9" s="1">
        <v>4.1148586735574236E-5</v>
      </c>
      <c r="AE9" s="1">
        <v>1.4526746139412189E-4</v>
      </c>
      <c r="AF9" s="1">
        <v>2.1075375098661866E-5</v>
      </c>
      <c r="AG9" s="1">
        <v>1.3048653148245787E-4</v>
      </c>
      <c r="AH9" s="1">
        <v>8.2643405655716186E-4</v>
      </c>
      <c r="AI9" s="1">
        <v>9.3934241358960892E-5</v>
      </c>
      <c r="AJ9" s="1">
        <v>2.3607681816110537E-4</v>
      </c>
      <c r="AK9" s="1">
        <v>6.0392338017130841E-4</v>
      </c>
      <c r="AL9" s="2">
        <v>7.3552635316959133E-5</v>
      </c>
      <c r="AM9" s="3">
        <v>1.0104472032531777</v>
      </c>
      <c r="AN9" s="3">
        <v>0.7605808330198347</v>
      </c>
    </row>
    <row r="10" spans="1:40">
      <c r="A10" s="66">
        <v>16</v>
      </c>
      <c r="B10" s="26" t="s">
        <v>6</v>
      </c>
      <c r="C10" s="12">
        <v>5.0526799817150574E-3</v>
      </c>
      <c r="D10" s="1">
        <v>1.9826527557122429E-3</v>
      </c>
      <c r="E10" s="1">
        <v>1.2280128662136749E-3</v>
      </c>
      <c r="F10" s="1">
        <v>7.430819853746028E-4</v>
      </c>
      <c r="G10" s="1">
        <v>3.0629059188271831E-3</v>
      </c>
      <c r="H10" s="1">
        <v>1.4988154191245384E-3</v>
      </c>
      <c r="I10" s="1">
        <v>1.0269523651346908</v>
      </c>
      <c r="J10" s="1">
        <v>7.6387704964309491E-4</v>
      </c>
      <c r="K10" s="1">
        <v>5.8497345875768238E-5</v>
      </c>
      <c r="L10" s="1">
        <v>4.3964019030174155E-3</v>
      </c>
      <c r="M10" s="1">
        <v>2.1603308162698623E-4</v>
      </c>
      <c r="N10" s="1">
        <v>2.6274832691218708E-4</v>
      </c>
      <c r="O10" s="1">
        <v>7.3601605020865986E-4</v>
      </c>
      <c r="P10" s="1">
        <v>1.5528428434965985E-3</v>
      </c>
      <c r="Q10" s="1">
        <v>1.0555753790590405E-3</v>
      </c>
      <c r="R10" s="1">
        <v>1.1027968684366176E-3</v>
      </c>
      <c r="S10" s="1">
        <v>1.2907955744293472E-3</v>
      </c>
      <c r="T10" s="1">
        <v>6.7979567138332867E-4</v>
      </c>
      <c r="U10" s="1">
        <v>4.8193700027307253E-3</v>
      </c>
      <c r="V10" s="1">
        <v>6.9215831633354895E-3</v>
      </c>
      <c r="W10" s="1">
        <v>8.4982330305449522E-4</v>
      </c>
      <c r="X10" s="1">
        <v>1.1902909890550574E-3</v>
      </c>
      <c r="Y10" s="1">
        <v>1.0630211617317193E-3</v>
      </c>
      <c r="Z10" s="1">
        <v>1.8132774805721254E-3</v>
      </c>
      <c r="AA10" s="1">
        <v>1.3786281649603917E-3</v>
      </c>
      <c r="AB10" s="1">
        <v>5.4027897017093973E-4</v>
      </c>
      <c r="AC10" s="1">
        <v>1.0476561620552684E-3</v>
      </c>
      <c r="AD10" s="1">
        <v>3.3446486602964742E-3</v>
      </c>
      <c r="AE10" s="1">
        <v>8.2292810799883286E-4</v>
      </c>
      <c r="AF10" s="1">
        <v>1.3212981950783823E-3</v>
      </c>
      <c r="AG10" s="1">
        <v>1.4495084804360225E-3</v>
      </c>
      <c r="AH10" s="1">
        <v>3.6154714264820991E-3</v>
      </c>
      <c r="AI10" s="1">
        <v>1.1700267659260446E-3</v>
      </c>
      <c r="AJ10" s="1">
        <v>1.869417987029181E-3</v>
      </c>
      <c r="AK10" s="1">
        <v>7.5719566575316657E-2</v>
      </c>
      <c r="AL10" s="2">
        <v>8.9249391940053493E-4</v>
      </c>
      <c r="AM10" s="3">
        <v>1.1624651836713775</v>
      </c>
      <c r="AN10" s="3">
        <v>0.87500735803590435</v>
      </c>
    </row>
    <row r="11" spans="1:40">
      <c r="A11" s="66">
        <v>20</v>
      </c>
      <c r="B11" s="26" t="s">
        <v>7</v>
      </c>
      <c r="C11" s="12">
        <v>3.248165234733226E-2</v>
      </c>
      <c r="D11" s="1">
        <v>9.966706747005056E-4</v>
      </c>
      <c r="E11" s="1">
        <v>8.2122895853892278E-3</v>
      </c>
      <c r="F11" s="1">
        <v>9.1843229403535624E-3</v>
      </c>
      <c r="G11" s="1">
        <v>7.2830403098133462E-3</v>
      </c>
      <c r="H11" s="1">
        <v>3.9230610045889021E-2</v>
      </c>
      <c r="I11" s="1">
        <v>8.6803218560396102E-3</v>
      </c>
      <c r="J11" s="1">
        <v>1.1730661981896846</v>
      </c>
      <c r="K11" s="1">
        <v>4.6233146263551618E-4</v>
      </c>
      <c r="L11" s="1">
        <v>6.4734195329890784E-3</v>
      </c>
      <c r="M11" s="1">
        <v>1.8201341580827953E-3</v>
      </c>
      <c r="N11" s="1">
        <v>1.8905027134039497E-3</v>
      </c>
      <c r="O11" s="1">
        <v>4.6281722244099913E-3</v>
      </c>
      <c r="P11" s="1">
        <v>8.7394089575127867E-3</v>
      </c>
      <c r="Q11" s="1">
        <v>9.0353778390406068E-3</v>
      </c>
      <c r="R11" s="1">
        <v>4.6479613900860407E-3</v>
      </c>
      <c r="S11" s="1">
        <v>9.3469161410251779E-3</v>
      </c>
      <c r="T11" s="1">
        <v>6.7134652654846144E-3</v>
      </c>
      <c r="U11" s="1">
        <v>6.6610708234579402E-2</v>
      </c>
      <c r="V11" s="1">
        <v>3.1022239517078626E-3</v>
      </c>
      <c r="W11" s="1">
        <v>8.6074402034401823E-4</v>
      </c>
      <c r="X11" s="1">
        <v>7.1733293853457171E-3</v>
      </c>
      <c r="Y11" s="1">
        <v>7.4111759813401193E-3</v>
      </c>
      <c r="Z11" s="1">
        <v>5.4214215164661498E-4</v>
      </c>
      <c r="AA11" s="1">
        <v>6.3918667675534938E-4</v>
      </c>
      <c r="AB11" s="1">
        <v>2.7216719893075655E-4</v>
      </c>
      <c r="AC11" s="1">
        <v>8.0615075021819925E-4</v>
      </c>
      <c r="AD11" s="1">
        <v>1.4895121190582228E-3</v>
      </c>
      <c r="AE11" s="1">
        <v>1.126841246293072E-3</v>
      </c>
      <c r="AF11" s="1">
        <v>1.9799685688618438E-3</v>
      </c>
      <c r="AG11" s="1">
        <v>5.9448883114409073E-2</v>
      </c>
      <c r="AH11" s="1">
        <v>2.0826980451784877E-3</v>
      </c>
      <c r="AI11" s="1">
        <v>2.5930491496490931E-3</v>
      </c>
      <c r="AJ11" s="1">
        <v>2.7420627561066417E-3</v>
      </c>
      <c r="AK11" s="1">
        <v>1.0627035054730906E-2</v>
      </c>
      <c r="AL11" s="2">
        <v>6.6285997145723559E-3</v>
      </c>
      <c r="AM11" s="3">
        <v>1.5090292737536004</v>
      </c>
      <c r="AN11" s="3">
        <v>1.1358720558458038</v>
      </c>
    </row>
    <row r="12" spans="1:40">
      <c r="A12" s="66">
        <v>21</v>
      </c>
      <c r="B12" s="26" t="s">
        <v>8</v>
      </c>
      <c r="C12" s="12">
        <v>1.5333287658385672E-2</v>
      </c>
      <c r="D12" s="1">
        <v>1.670583579114256E-2</v>
      </c>
      <c r="E12" s="1">
        <v>3.8016265348546949E-2</v>
      </c>
      <c r="F12" s="1">
        <v>3.4195973821022047E-2</v>
      </c>
      <c r="G12" s="1">
        <v>6.220367482093269E-3</v>
      </c>
      <c r="H12" s="1">
        <v>1.0722827267984309E-2</v>
      </c>
      <c r="I12" s="1">
        <v>9.5953686086718681E-3</v>
      </c>
      <c r="J12" s="1">
        <v>0.15238533998663439</v>
      </c>
      <c r="K12" s="1">
        <v>1.0298893010652481</v>
      </c>
      <c r="L12" s="1">
        <v>2.2046687017498415E-2</v>
      </c>
      <c r="M12" s="1">
        <v>5.1987741670804589E-2</v>
      </c>
      <c r="N12" s="1">
        <v>7.203709668414369E-3</v>
      </c>
      <c r="O12" s="1">
        <v>1.5263363901148385E-2</v>
      </c>
      <c r="P12" s="1">
        <v>5.8057885683347413E-3</v>
      </c>
      <c r="Q12" s="1">
        <v>6.5769153465386277E-3</v>
      </c>
      <c r="R12" s="1">
        <v>4.8102418842341814E-3</v>
      </c>
      <c r="S12" s="1">
        <v>3.9658128556602553E-3</v>
      </c>
      <c r="T12" s="1">
        <v>7.5535534725922485E-3</v>
      </c>
      <c r="U12" s="1">
        <v>1.5175372390508732E-2</v>
      </c>
      <c r="V12" s="1">
        <v>1.4209147486018033E-2</v>
      </c>
      <c r="W12" s="1">
        <v>6.0147924504664912E-2</v>
      </c>
      <c r="X12" s="1">
        <v>1.442861744900973E-2</v>
      </c>
      <c r="Y12" s="1">
        <v>1.3482492086177333E-2</v>
      </c>
      <c r="Z12" s="1">
        <v>6.1103118679156597E-3</v>
      </c>
      <c r="AA12" s="1">
        <v>2.8677434621525353E-3</v>
      </c>
      <c r="AB12" s="1">
        <v>1.6108320684275043E-3</v>
      </c>
      <c r="AC12" s="1">
        <v>7.3585803833033911E-2</v>
      </c>
      <c r="AD12" s="1">
        <v>3.3890804687340919E-3</v>
      </c>
      <c r="AE12" s="1">
        <v>8.5751610884592482E-3</v>
      </c>
      <c r="AF12" s="1">
        <v>5.0056086956615804E-3</v>
      </c>
      <c r="AG12" s="1">
        <v>1.1604370051446241E-2</v>
      </c>
      <c r="AH12" s="1">
        <v>5.5155208368916006E-3</v>
      </c>
      <c r="AI12" s="1">
        <v>3.6735096819797779E-3</v>
      </c>
      <c r="AJ12" s="1">
        <v>1.0693340339502224E-2</v>
      </c>
      <c r="AK12" s="1">
        <v>5.5260274727102314E-3</v>
      </c>
      <c r="AL12" s="2">
        <v>2.5432194073711539E-2</v>
      </c>
      <c r="AM12" s="3">
        <v>1.71931143927196</v>
      </c>
      <c r="AN12" s="3">
        <v>1.2941550261031769</v>
      </c>
    </row>
    <row r="13" spans="1:40">
      <c r="A13" s="67">
        <v>25</v>
      </c>
      <c r="B13" s="27" t="s">
        <v>9</v>
      </c>
      <c r="C13" s="14">
        <v>1.7988078296425237E-3</v>
      </c>
      <c r="D13" s="28">
        <v>5.6783934786838513E-4</v>
      </c>
      <c r="E13" s="28">
        <v>3.5745905164927272E-4</v>
      </c>
      <c r="F13" s="28">
        <v>4.041447866840366E-4</v>
      </c>
      <c r="G13" s="28">
        <v>2.0396773187196845E-3</v>
      </c>
      <c r="H13" s="28">
        <v>5.3482718214065313E-4</v>
      </c>
      <c r="I13" s="28">
        <v>1.9690004032899304E-3</v>
      </c>
      <c r="J13" s="28">
        <v>1.1190090589377362E-3</v>
      </c>
      <c r="K13" s="28">
        <v>9.2380553417253044E-5</v>
      </c>
      <c r="L13" s="28">
        <v>1.0277728303884759</v>
      </c>
      <c r="M13" s="28">
        <v>2.5388241982808855E-3</v>
      </c>
      <c r="N13" s="28">
        <v>7.7051048049982024E-4</v>
      </c>
      <c r="O13" s="28">
        <v>2.3896409970999262E-3</v>
      </c>
      <c r="P13" s="28">
        <v>2.5778209976356822E-3</v>
      </c>
      <c r="Q13" s="28">
        <v>1.2023103362754044E-2</v>
      </c>
      <c r="R13" s="28">
        <v>3.4421269187721632E-3</v>
      </c>
      <c r="S13" s="28">
        <v>3.8788664395999887E-3</v>
      </c>
      <c r="T13" s="28">
        <v>6.3659045992076162E-3</v>
      </c>
      <c r="U13" s="28">
        <v>1.9154912206145115E-3</v>
      </c>
      <c r="V13" s="28">
        <v>2.536526939400869E-2</v>
      </c>
      <c r="W13" s="28">
        <v>1.1305162418318194E-3</v>
      </c>
      <c r="X13" s="28">
        <v>3.7726584004239539E-3</v>
      </c>
      <c r="Y13" s="28">
        <v>5.618793144798516E-4</v>
      </c>
      <c r="Z13" s="28">
        <v>4.7360911085469624E-4</v>
      </c>
      <c r="AA13" s="28">
        <v>3.0315880704076336E-4</v>
      </c>
      <c r="AB13" s="28">
        <v>1.2948028264114554E-3</v>
      </c>
      <c r="AC13" s="28">
        <v>5.4003243672196921E-4</v>
      </c>
      <c r="AD13" s="28">
        <v>4.7578748358644712E-4</v>
      </c>
      <c r="AE13" s="28">
        <v>7.7942179083403116E-4</v>
      </c>
      <c r="AF13" s="28">
        <v>1.2132186866819427E-3</v>
      </c>
      <c r="AG13" s="28">
        <v>6.4873022229113074E-4</v>
      </c>
      <c r="AH13" s="28">
        <v>4.3691814746839059E-4</v>
      </c>
      <c r="AI13" s="28">
        <v>8.6740333633634494E-4</v>
      </c>
      <c r="AJ13" s="28">
        <v>1.0758840931144741E-3</v>
      </c>
      <c r="AK13" s="28">
        <v>2.7841549209124319E-3</v>
      </c>
      <c r="AL13" s="29">
        <v>3.8116459327266119E-3</v>
      </c>
      <c r="AM13" s="4">
        <v>1.1180933562810147</v>
      </c>
      <c r="AN13" s="4">
        <v>0.84160792723880762</v>
      </c>
    </row>
    <row r="14" spans="1:40">
      <c r="A14" s="66">
        <v>26</v>
      </c>
      <c r="B14" s="26" t="s">
        <v>10</v>
      </c>
      <c r="C14" s="12">
        <v>6.8619364337731983E-4</v>
      </c>
      <c r="D14" s="1">
        <v>4.1236107961266296E-4</v>
      </c>
      <c r="E14" s="1">
        <v>3.0486836387640243E-3</v>
      </c>
      <c r="F14" s="1">
        <v>1.4162678842327156E-3</v>
      </c>
      <c r="G14" s="1">
        <v>9.7357328552513959E-4</v>
      </c>
      <c r="H14" s="1">
        <v>5.9648664997250466E-4</v>
      </c>
      <c r="I14" s="1">
        <v>5.1236076132459207E-3</v>
      </c>
      <c r="J14" s="1">
        <v>5.3650479660962195E-4</v>
      </c>
      <c r="K14" s="1">
        <v>1.1040150075257125E-4</v>
      </c>
      <c r="L14" s="1">
        <v>1.0390893935996418E-2</v>
      </c>
      <c r="M14" s="1">
        <v>1.7119024155064175</v>
      </c>
      <c r="N14" s="1">
        <v>7.5700727685474147E-4</v>
      </c>
      <c r="O14" s="1">
        <v>0.3455169162567685</v>
      </c>
      <c r="P14" s="1">
        <v>4.7222764546075206E-2</v>
      </c>
      <c r="Q14" s="1">
        <v>1.714831316246849E-3</v>
      </c>
      <c r="R14" s="1">
        <v>5.1997010207072009E-2</v>
      </c>
      <c r="S14" s="1">
        <v>3.3677551406763491E-2</v>
      </c>
      <c r="T14" s="1">
        <v>0.11674858530089835</v>
      </c>
      <c r="U14" s="1">
        <v>4.7735470327506966E-3</v>
      </c>
      <c r="V14" s="1">
        <v>3.5445723215335526E-2</v>
      </c>
      <c r="W14" s="1">
        <v>1.6406013090878133E-3</v>
      </c>
      <c r="X14" s="1">
        <v>3.4056940370463485E-3</v>
      </c>
      <c r="Y14" s="1">
        <v>5.0837456617062874E-4</v>
      </c>
      <c r="Z14" s="1">
        <v>7.4049543115353668E-4</v>
      </c>
      <c r="AA14" s="1">
        <v>5.2338760040373058E-4</v>
      </c>
      <c r="AB14" s="1">
        <v>1.8295833011636494E-3</v>
      </c>
      <c r="AC14" s="1">
        <v>1.5650264084671555E-3</v>
      </c>
      <c r="AD14" s="1">
        <v>7.8667142706904535E-4</v>
      </c>
      <c r="AE14" s="1">
        <v>1.8117379492786875E-3</v>
      </c>
      <c r="AF14" s="1">
        <v>7.0754315601763245E-4</v>
      </c>
      <c r="AG14" s="1">
        <v>5.459084386965292E-4</v>
      </c>
      <c r="AH14" s="1">
        <v>5.6138069213794428E-4</v>
      </c>
      <c r="AI14" s="1">
        <v>2.4463180263460814E-3</v>
      </c>
      <c r="AJ14" s="1">
        <v>6.6176144234936533E-4</v>
      </c>
      <c r="AK14" s="1">
        <v>9.9734924374337403E-4</v>
      </c>
      <c r="AL14" s="2">
        <v>1.4602608381464774E-2</v>
      </c>
      <c r="AM14" s="3">
        <v>2.4063857675038673</v>
      </c>
      <c r="AN14" s="3">
        <v>1.8113275841850967</v>
      </c>
    </row>
    <row r="15" spans="1:40">
      <c r="A15" s="66">
        <v>27</v>
      </c>
      <c r="B15" s="26" t="s">
        <v>11</v>
      </c>
      <c r="C15" s="12">
        <v>5.5184034838256173E-5</v>
      </c>
      <c r="D15" s="1">
        <v>3.1350302371019068E-5</v>
      </c>
      <c r="E15" s="1">
        <v>9.6240829474408064E-5</v>
      </c>
      <c r="F15" s="1">
        <v>1.244966567837103E-4</v>
      </c>
      <c r="G15" s="1">
        <v>2.1988236734070177E-4</v>
      </c>
      <c r="H15" s="1">
        <v>3.3525944405278361E-5</v>
      </c>
      <c r="I15" s="1">
        <v>2.583024247132822E-4</v>
      </c>
      <c r="J15" s="1">
        <v>3.538213446157219E-4</v>
      </c>
      <c r="K15" s="1">
        <v>8.5365541434661408E-6</v>
      </c>
      <c r="L15" s="1">
        <v>2.0262955051296074E-3</v>
      </c>
      <c r="M15" s="1">
        <v>4.5216221795028465E-4</v>
      </c>
      <c r="N15" s="1">
        <v>1.0105766723132239</v>
      </c>
      <c r="O15" s="1">
        <v>9.2034355073266922E-3</v>
      </c>
      <c r="P15" s="1">
        <v>8.3760306937319968E-3</v>
      </c>
      <c r="Q15" s="1">
        <v>8.2166970221710951E-3</v>
      </c>
      <c r="R15" s="1">
        <v>9.6549766023790919E-3</v>
      </c>
      <c r="S15" s="1">
        <v>1.118690801550537E-2</v>
      </c>
      <c r="T15" s="1">
        <v>3.5139234610251052E-3</v>
      </c>
      <c r="U15" s="1">
        <v>6.8107530867910231E-4</v>
      </c>
      <c r="V15" s="1">
        <v>1.9671150484633043E-3</v>
      </c>
      <c r="W15" s="1">
        <v>1.5487543095531027E-4</v>
      </c>
      <c r="X15" s="1">
        <v>2.4763754537516955E-4</v>
      </c>
      <c r="Y15" s="1">
        <v>3.7418014680075914E-5</v>
      </c>
      <c r="Z15" s="1">
        <v>5.3242157713341542E-5</v>
      </c>
      <c r="AA15" s="1">
        <v>3.9283840432234903E-5</v>
      </c>
      <c r="AB15" s="1">
        <v>1.0601122438295602E-4</v>
      </c>
      <c r="AC15" s="1">
        <v>8.7259362891187951E-5</v>
      </c>
      <c r="AD15" s="1">
        <v>7.3224902941979543E-5</v>
      </c>
      <c r="AE15" s="1">
        <v>1.3754289128647081E-4</v>
      </c>
      <c r="AF15" s="1">
        <v>5.5161578530441532E-5</v>
      </c>
      <c r="AG15" s="1">
        <v>3.4507399998764493E-4</v>
      </c>
      <c r="AH15" s="1">
        <v>8.213564296719061E-5</v>
      </c>
      <c r="AI15" s="1">
        <v>2.1127095004005542E-4</v>
      </c>
      <c r="AJ15" s="1">
        <v>9.0260578050708096E-5</v>
      </c>
      <c r="AK15" s="1">
        <v>2.7382359910174816E-4</v>
      </c>
      <c r="AL15" s="2">
        <v>1.6128930858121076E-3</v>
      </c>
      <c r="AM15" s="3">
        <v>1.0706437469594197</v>
      </c>
      <c r="AN15" s="3">
        <v>0.80589179752110085</v>
      </c>
    </row>
    <row r="16" spans="1:40">
      <c r="A16" s="66">
        <v>28</v>
      </c>
      <c r="B16" s="26" t="s">
        <v>12</v>
      </c>
      <c r="C16" s="12">
        <v>3.4949894538038184E-4</v>
      </c>
      <c r="D16" s="1">
        <v>1.7677411408539216E-4</v>
      </c>
      <c r="E16" s="1">
        <v>4.3952596112282165E-4</v>
      </c>
      <c r="F16" s="1">
        <v>1.7974160752296257E-3</v>
      </c>
      <c r="G16" s="1">
        <v>1.9730276643229521E-3</v>
      </c>
      <c r="H16" s="1">
        <v>2.7016849248921244E-4</v>
      </c>
      <c r="I16" s="1">
        <v>9.7888895861903704E-4</v>
      </c>
      <c r="J16" s="1">
        <v>4.4995614448880802E-4</v>
      </c>
      <c r="K16" s="1">
        <v>1.0489582987280599E-4</v>
      </c>
      <c r="L16" s="1">
        <v>1.309650447070613E-3</v>
      </c>
      <c r="M16" s="1">
        <v>1.5065474372824133E-4</v>
      </c>
      <c r="N16" s="1">
        <v>1.5421512972193575E-4</v>
      </c>
      <c r="O16" s="1">
        <v>1.0057344806814204</v>
      </c>
      <c r="P16" s="1">
        <v>2.2775108240537137E-3</v>
      </c>
      <c r="Q16" s="1">
        <v>1.6121171872150884E-3</v>
      </c>
      <c r="R16" s="1">
        <v>3.0591879745495258E-3</v>
      </c>
      <c r="S16" s="1">
        <v>3.3359875196407804E-3</v>
      </c>
      <c r="T16" s="1">
        <v>1.6178272288602524E-3</v>
      </c>
      <c r="U16" s="1">
        <v>1.4301221429493638E-3</v>
      </c>
      <c r="V16" s="1">
        <v>1.0324302234559716E-2</v>
      </c>
      <c r="W16" s="1">
        <v>5.0957076670712865E-4</v>
      </c>
      <c r="X16" s="1">
        <v>9.0338693993187295E-4</v>
      </c>
      <c r="Y16" s="1">
        <v>1.5763858161760668E-4</v>
      </c>
      <c r="Z16" s="1">
        <v>4.6829417875197721E-4</v>
      </c>
      <c r="AA16" s="1">
        <v>1.3451133932609123E-4</v>
      </c>
      <c r="AB16" s="1">
        <v>5.5305993627928767E-4</v>
      </c>
      <c r="AC16" s="1">
        <v>4.1892233749228668E-4</v>
      </c>
      <c r="AD16" s="1">
        <v>2.4341762817982828E-4</v>
      </c>
      <c r="AE16" s="1">
        <v>8.5046198102884903E-4</v>
      </c>
      <c r="AF16" s="1">
        <v>1.9697280372664089E-4</v>
      </c>
      <c r="AG16" s="1">
        <v>1.8045576106223474E-4</v>
      </c>
      <c r="AH16" s="1">
        <v>3.9269820255527309E-4</v>
      </c>
      <c r="AI16" s="1">
        <v>2.4721719539306261E-4</v>
      </c>
      <c r="AJ16" s="1">
        <v>3.3408722389021448E-4</v>
      </c>
      <c r="AK16" s="1">
        <v>2.7865058182253532E-4</v>
      </c>
      <c r="AL16" s="2">
        <v>7.6889973948014181E-4</v>
      </c>
      <c r="AM16" s="3">
        <v>1.0441844534966258</v>
      </c>
      <c r="AN16" s="3">
        <v>0.78597543633146472</v>
      </c>
    </row>
    <row r="17" spans="1:40">
      <c r="A17" s="66">
        <v>29</v>
      </c>
      <c r="B17" s="26" t="s">
        <v>13</v>
      </c>
      <c r="C17" s="12">
        <v>1.4340813820260188E-4</v>
      </c>
      <c r="D17" s="1">
        <v>1.1997941177836996E-4</v>
      </c>
      <c r="E17" s="1">
        <v>1.100883753156564E-4</v>
      </c>
      <c r="F17" s="1">
        <v>5.1419880823354921E-4</v>
      </c>
      <c r="G17" s="1">
        <v>1.0356260838048345E-4</v>
      </c>
      <c r="H17" s="1">
        <v>7.7093807489749764E-5</v>
      </c>
      <c r="I17" s="1">
        <v>3.3354041301890739E-4</v>
      </c>
      <c r="J17" s="1">
        <v>7.6728628147844572E-5</v>
      </c>
      <c r="K17" s="1">
        <v>2.1126036726507937E-5</v>
      </c>
      <c r="L17" s="1">
        <v>7.719474386221109E-4</v>
      </c>
      <c r="M17" s="1">
        <v>5.4822431666986828E-5</v>
      </c>
      <c r="N17" s="1">
        <v>4.9226265699199227E-5</v>
      </c>
      <c r="O17" s="1">
        <v>4.2209293207650945E-4</v>
      </c>
      <c r="P17" s="1">
        <v>1.0203719250953713</v>
      </c>
      <c r="Q17" s="1">
        <v>1.1518875457474894E-3</v>
      </c>
      <c r="R17" s="1">
        <v>2.0206866926250635E-3</v>
      </c>
      <c r="S17" s="1">
        <v>2.2046486512565964E-3</v>
      </c>
      <c r="T17" s="1">
        <v>1.953429826684271E-3</v>
      </c>
      <c r="U17" s="1">
        <v>4.5757913153923643E-4</v>
      </c>
      <c r="V17" s="1">
        <v>1.3750627911608099E-3</v>
      </c>
      <c r="W17" s="1">
        <v>2.0291366049542608E-4</v>
      </c>
      <c r="X17" s="1">
        <v>1.3716346853954995E-3</v>
      </c>
      <c r="Y17" s="1">
        <v>1.5638214188640949E-4</v>
      </c>
      <c r="Z17" s="1">
        <v>3.4886812704402917E-4</v>
      </c>
      <c r="AA17" s="1">
        <v>2.3514501437738513E-4</v>
      </c>
      <c r="AB17" s="1">
        <v>1.2540185116760886E-4</v>
      </c>
      <c r="AC17" s="1">
        <v>2.8797808856272268E-4</v>
      </c>
      <c r="AD17" s="1">
        <v>2.9437090064815579E-4</v>
      </c>
      <c r="AE17" s="1">
        <v>2.1149628904694818E-3</v>
      </c>
      <c r="AF17" s="1">
        <v>1.382653493260109E-4</v>
      </c>
      <c r="AG17" s="1">
        <v>1.8919924300034821E-3</v>
      </c>
      <c r="AH17" s="1">
        <v>1.9579537063645132E-4</v>
      </c>
      <c r="AI17" s="1">
        <v>3.9840377153559725E-3</v>
      </c>
      <c r="AJ17" s="1">
        <v>9.3685348794640168E-4</v>
      </c>
      <c r="AK17" s="1">
        <v>4.752793889530013E-3</v>
      </c>
      <c r="AL17" s="2">
        <v>6.202318308680025E-4</v>
      </c>
      <c r="AM17" s="3">
        <v>1.0499906624634565</v>
      </c>
      <c r="AN17" s="3">
        <v>0.79034586878796664</v>
      </c>
    </row>
    <row r="18" spans="1:40">
      <c r="A18" s="67">
        <v>32</v>
      </c>
      <c r="B18" s="27" t="s">
        <v>16</v>
      </c>
      <c r="C18" s="14">
        <v>2.7047796330771982E-6</v>
      </c>
      <c r="D18" s="28">
        <v>3.2350304623528292E-6</v>
      </c>
      <c r="E18" s="28">
        <v>3.2075592470047718E-6</v>
      </c>
      <c r="F18" s="28">
        <v>6.6042717497768126E-6</v>
      </c>
      <c r="G18" s="28">
        <v>2.7920193060785907E-6</v>
      </c>
      <c r="H18" s="28">
        <v>2.2833667736698426E-6</v>
      </c>
      <c r="I18" s="28">
        <v>2.9659203693276979E-6</v>
      </c>
      <c r="J18" s="28">
        <v>2.2344853765447589E-6</v>
      </c>
      <c r="K18" s="28">
        <v>5.3186539180445744E-7</v>
      </c>
      <c r="L18" s="28">
        <v>4.8444756198088188E-6</v>
      </c>
      <c r="M18" s="28">
        <v>1.264906445485663E-6</v>
      </c>
      <c r="N18" s="28">
        <v>1.9712197655344027E-6</v>
      </c>
      <c r="O18" s="28">
        <v>1.701361792520496E-5</v>
      </c>
      <c r="P18" s="28">
        <v>1.4904741465503418E-3</v>
      </c>
      <c r="Q18" s="28">
        <v>1.002662692133564</v>
      </c>
      <c r="R18" s="28">
        <v>1.644764506696129E-3</v>
      </c>
      <c r="S18" s="28">
        <v>2.8660684621318404E-3</v>
      </c>
      <c r="T18" s="28">
        <v>5.645079177719893E-5</v>
      </c>
      <c r="U18" s="28">
        <v>5.9703279581284333E-6</v>
      </c>
      <c r="V18" s="28">
        <v>1.2715864009528947E-5</v>
      </c>
      <c r="W18" s="28">
        <v>5.3813356400247801E-6</v>
      </c>
      <c r="X18" s="28">
        <v>1.1234110114953061E-5</v>
      </c>
      <c r="Y18" s="28">
        <v>5.0255193678268338E-6</v>
      </c>
      <c r="Z18" s="28">
        <v>7.058636366137047E-6</v>
      </c>
      <c r="AA18" s="28">
        <v>8.6736494921262153E-6</v>
      </c>
      <c r="AB18" s="28">
        <v>2.6613290500817073E-6</v>
      </c>
      <c r="AC18" s="28">
        <v>8.3952870206549393E-6</v>
      </c>
      <c r="AD18" s="28">
        <v>1.626804676589725E-5</v>
      </c>
      <c r="AE18" s="28">
        <v>3.475842416605934E-5</v>
      </c>
      <c r="AF18" s="28">
        <v>1.059661150472255E-5</v>
      </c>
      <c r="AG18" s="28">
        <v>7.2048169661803985E-6</v>
      </c>
      <c r="AH18" s="28">
        <v>7.064000180543164E-6</v>
      </c>
      <c r="AI18" s="28">
        <v>1.3285766850336389E-4</v>
      </c>
      <c r="AJ18" s="28">
        <v>5.1240935749371119E-6</v>
      </c>
      <c r="AK18" s="28">
        <v>3.4611466471337252E-4</v>
      </c>
      <c r="AL18" s="29">
        <v>1.2433807488932998E-5</v>
      </c>
      <c r="AM18" s="4">
        <v>1.0094116417516688</v>
      </c>
      <c r="AN18" s="4">
        <v>0.75980134822644307</v>
      </c>
    </row>
    <row r="19" spans="1:40">
      <c r="A19" s="66">
        <v>33</v>
      </c>
      <c r="B19" s="26" t="s">
        <v>14</v>
      </c>
      <c r="C19" s="12">
        <v>1.864013696211908E-5</v>
      </c>
      <c r="D19" s="1">
        <v>1.4512951754182726E-5</v>
      </c>
      <c r="E19" s="1">
        <v>1.0637657610593008E-4</v>
      </c>
      <c r="F19" s="1">
        <v>6.48869038868999E-5</v>
      </c>
      <c r="G19" s="1">
        <v>1.3972779020389505E-5</v>
      </c>
      <c r="H19" s="1">
        <v>1.0793525106186376E-5</v>
      </c>
      <c r="I19" s="1">
        <v>2.1081084399584679E-5</v>
      </c>
      <c r="J19" s="1">
        <v>1.3558666693215667E-5</v>
      </c>
      <c r="K19" s="1">
        <v>3.1592669476844573E-6</v>
      </c>
      <c r="L19" s="1">
        <v>2.8747170247897402E-5</v>
      </c>
      <c r="M19" s="1">
        <v>1.0577782642060928E-5</v>
      </c>
      <c r="N19" s="1">
        <v>1.0610207120958492E-5</v>
      </c>
      <c r="O19" s="1">
        <v>4.4992700399360328E-5</v>
      </c>
      <c r="P19" s="1">
        <v>1.0079087760998162E-3</v>
      </c>
      <c r="Q19" s="1">
        <v>1.1407189170282758E-3</v>
      </c>
      <c r="R19" s="1">
        <v>1.0073441241922148</v>
      </c>
      <c r="S19" s="1">
        <v>1.803927551105502E-3</v>
      </c>
      <c r="T19" s="1">
        <v>2.5193490881306687E-3</v>
      </c>
      <c r="U19" s="1">
        <v>2.5858672026995669E-5</v>
      </c>
      <c r="V19" s="1">
        <v>5.2662349321001747E-4</v>
      </c>
      <c r="W19" s="1">
        <v>4.0877233072545715E-5</v>
      </c>
      <c r="X19" s="1">
        <v>7.742143153739355E-5</v>
      </c>
      <c r="Y19" s="1">
        <v>2.0332997795625415E-5</v>
      </c>
      <c r="Z19" s="1">
        <v>4.2523266196993653E-5</v>
      </c>
      <c r="AA19" s="1">
        <v>3.0638685377776411E-5</v>
      </c>
      <c r="AB19" s="1">
        <v>3.3600206515286639E-5</v>
      </c>
      <c r="AC19" s="1">
        <v>6.2575172928727425E-5</v>
      </c>
      <c r="AD19" s="1">
        <v>4.8892624753210725E-5</v>
      </c>
      <c r="AE19" s="1">
        <v>1.6494015769128711E-4</v>
      </c>
      <c r="AF19" s="1">
        <v>6.1512450626157892E-5</v>
      </c>
      <c r="AG19" s="1">
        <v>3.0186016340091435E-5</v>
      </c>
      <c r="AH19" s="1">
        <v>2.3947768015835461E-5</v>
      </c>
      <c r="AI19" s="1">
        <v>4.9823301829802461E-4</v>
      </c>
      <c r="AJ19" s="1">
        <v>3.6270118861835308E-5</v>
      </c>
      <c r="AK19" s="1">
        <v>1.653979091482182E-5</v>
      </c>
      <c r="AL19" s="2">
        <v>1.5234888326581253E-4</v>
      </c>
      <c r="AM19" s="3">
        <v>1.0160712602632935</v>
      </c>
      <c r="AN19" s="3">
        <v>0.76481415659372676</v>
      </c>
    </row>
    <row r="20" spans="1:40">
      <c r="A20" s="66">
        <v>34</v>
      </c>
      <c r="B20" s="26" t="s">
        <v>15</v>
      </c>
      <c r="C20" s="12">
        <v>6.7467600652919602E-6</v>
      </c>
      <c r="D20" s="1">
        <v>1.1724375711795978E-5</v>
      </c>
      <c r="E20" s="1">
        <v>2.9045026202442902E-5</v>
      </c>
      <c r="F20" s="1">
        <v>1.1171098783073186E-5</v>
      </c>
      <c r="G20" s="1">
        <v>8.5274260652142662E-6</v>
      </c>
      <c r="H20" s="1">
        <v>5.3854049592037089E-6</v>
      </c>
      <c r="I20" s="1">
        <v>7.7348236877511176E-6</v>
      </c>
      <c r="J20" s="1">
        <v>5.7224370684328116E-6</v>
      </c>
      <c r="K20" s="1">
        <v>1.6573434535798379E-6</v>
      </c>
      <c r="L20" s="1">
        <v>9.0876518905069103E-6</v>
      </c>
      <c r="M20" s="1">
        <v>3.806704554414414E-6</v>
      </c>
      <c r="N20" s="1">
        <v>3.9552167647624644E-6</v>
      </c>
      <c r="O20" s="1">
        <v>1.1838059871552461E-5</v>
      </c>
      <c r="P20" s="1">
        <v>3.9294019377145783E-5</v>
      </c>
      <c r="Q20" s="1">
        <v>2.2803508622552074E-5</v>
      </c>
      <c r="R20" s="1">
        <v>1.2048416500470716E-5</v>
      </c>
      <c r="S20" s="1">
        <v>1.0034761696230707</v>
      </c>
      <c r="T20" s="1">
        <v>1.2750193532535788E-3</v>
      </c>
      <c r="U20" s="1">
        <v>9.4247117376260991E-6</v>
      </c>
      <c r="V20" s="1">
        <v>1.6227258167354728E-4</v>
      </c>
      <c r="W20" s="1">
        <v>1.5195502929709103E-5</v>
      </c>
      <c r="X20" s="1">
        <v>2.1000325738288521E-5</v>
      </c>
      <c r="Y20" s="1">
        <v>9.4902992029868686E-6</v>
      </c>
      <c r="Z20" s="1">
        <v>4.7020142214822391E-5</v>
      </c>
      <c r="AA20" s="1">
        <v>2.710625091808726E-5</v>
      </c>
      <c r="AB20" s="1">
        <v>1.7056374207630676E-5</v>
      </c>
      <c r="AC20" s="1">
        <v>3.0096889783322256E-5</v>
      </c>
      <c r="AD20" s="1">
        <v>2.9144444763395466E-5</v>
      </c>
      <c r="AE20" s="1">
        <v>1.9240355749349677E-4</v>
      </c>
      <c r="AF20" s="1">
        <v>1.34488384204217E-5</v>
      </c>
      <c r="AG20" s="1">
        <v>1.113049907836151E-5</v>
      </c>
      <c r="AH20" s="1">
        <v>1.8574045479213947E-5</v>
      </c>
      <c r="AI20" s="1">
        <v>1.2150118084455179E-4</v>
      </c>
      <c r="AJ20" s="1">
        <v>3.5395595489500079E-5</v>
      </c>
      <c r="AK20" s="1">
        <v>9.7606695637344752E-6</v>
      </c>
      <c r="AL20" s="2">
        <v>5.0620373724495767E-5</v>
      </c>
      <c r="AM20" s="3">
        <v>1.0057623795331658</v>
      </c>
      <c r="AN20" s="3">
        <v>0.75705448635268979</v>
      </c>
    </row>
    <row r="21" spans="1:40">
      <c r="A21" s="66">
        <v>35</v>
      </c>
      <c r="B21" s="26" t="s">
        <v>17</v>
      </c>
      <c r="C21" s="12">
        <v>6.0570203554452192E-4</v>
      </c>
      <c r="D21" s="1">
        <v>6.417758198869922E-4</v>
      </c>
      <c r="E21" s="1">
        <v>2.1628606854717389E-2</v>
      </c>
      <c r="F21" s="1">
        <v>1.9434359892768467E-3</v>
      </c>
      <c r="G21" s="1">
        <v>6.9872242434919254E-4</v>
      </c>
      <c r="H21" s="1">
        <v>3.528515345155437E-4</v>
      </c>
      <c r="I21" s="1">
        <v>5.1797377598804424E-4</v>
      </c>
      <c r="J21" s="1">
        <v>3.7379661383985126E-4</v>
      </c>
      <c r="K21" s="1">
        <v>1.7282598443213207E-4</v>
      </c>
      <c r="L21" s="1">
        <v>7.2254517461680561E-4</v>
      </c>
      <c r="M21" s="1">
        <v>2.6145515588199683E-4</v>
      </c>
      <c r="N21" s="1">
        <v>3.9050528486870575E-4</v>
      </c>
      <c r="O21" s="1">
        <v>4.6733428286220384E-4</v>
      </c>
      <c r="P21" s="1">
        <v>4.5611210208041286E-4</v>
      </c>
      <c r="Q21" s="1">
        <v>6.3967415605119672E-4</v>
      </c>
      <c r="R21" s="1">
        <v>4.8566084946731995E-4</v>
      </c>
      <c r="S21" s="1">
        <v>3.3708792498636487E-4</v>
      </c>
      <c r="T21" s="1">
        <v>1.2607884132192355</v>
      </c>
      <c r="U21" s="1">
        <v>7.6954803148917303E-4</v>
      </c>
      <c r="V21" s="1">
        <v>1.0977531287513027E-3</v>
      </c>
      <c r="W21" s="1">
        <v>9.1643230618621929E-4</v>
      </c>
      <c r="X21" s="1">
        <v>1.3502501393280813E-3</v>
      </c>
      <c r="Y21" s="1">
        <v>7.9084804581520376E-4</v>
      </c>
      <c r="Z21" s="1">
        <v>9.6836425172686644E-4</v>
      </c>
      <c r="AA21" s="1">
        <v>1.0931288890073216E-3</v>
      </c>
      <c r="AB21" s="1">
        <v>3.3103757966662683E-4</v>
      </c>
      <c r="AC21" s="1">
        <v>7.9351375774820952E-3</v>
      </c>
      <c r="AD21" s="1">
        <v>1.2373423836961768E-3</v>
      </c>
      <c r="AE21" s="1">
        <v>6.5559233925364651E-3</v>
      </c>
      <c r="AF21" s="1">
        <v>5.7934836802185576E-4</v>
      </c>
      <c r="AG21" s="1">
        <v>5.9580813571396814E-4</v>
      </c>
      <c r="AH21" s="1">
        <v>8.7551792694559724E-4</v>
      </c>
      <c r="AI21" s="1">
        <v>1.8849177131436322E-2</v>
      </c>
      <c r="AJ21" s="1">
        <v>6.3228855190172338E-4</v>
      </c>
      <c r="AK21" s="1">
        <v>4.7086077390629444E-4</v>
      </c>
      <c r="AL21" s="2">
        <v>2.5287558498896757E-3</v>
      </c>
      <c r="AM21" s="3">
        <v>1.3390620016461019</v>
      </c>
      <c r="AN21" s="3">
        <v>1.0079347930284814</v>
      </c>
    </row>
    <row r="22" spans="1:40">
      <c r="A22" s="66">
        <v>39</v>
      </c>
      <c r="B22" s="26" t="s">
        <v>18</v>
      </c>
      <c r="C22" s="12">
        <v>3.0402839695795819E-3</v>
      </c>
      <c r="D22" s="1">
        <v>5.8585017675074078E-3</v>
      </c>
      <c r="E22" s="1">
        <v>5.8227838695824787E-3</v>
      </c>
      <c r="F22" s="1">
        <v>3.0312155569355375E-3</v>
      </c>
      <c r="G22" s="1">
        <v>5.557790977778896E-3</v>
      </c>
      <c r="H22" s="1">
        <v>5.1974598592209893E-3</v>
      </c>
      <c r="I22" s="1">
        <v>4.7856983198194527E-3</v>
      </c>
      <c r="J22" s="1">
        <v>2.009361185683661E-3</v>
      </c>
      <c r="K22" s="1">
        <v>1.3636645833662753E-3</v>
      </c>
      <c r="L22" s="1">
        <v>4.7313715422026802E-3</v>
      </c>
      <c r="M22" s="1">
        <v>4.2477415840095544E-3</v>
      </c>
      <c r="N22" s="1">
        <v>2.3005022545649709E-3</v>
      </c>
      <c r="O22" s="1">
        <v>2.3861461186539296E-3</v>
      </c>
      <c r="P22" s="1">
        <v>1.2395409966700712E-2</v>
      </c>
      <c r="Q22" s="1">
        <v>9.303972478524972E-3</v>
      </c>
      <c r="R22" s="1">
        <v>9.8396736387238223E-3</v>
      </c>
      <c r="S22" s="1">
        <v>1.2056766038819739E-2</v>
      </c>
      <c r="T22" s="1">
        <v>1.0753203251454855E-2</v>
      </c>
      <c r="U22" s="1">
        <v>1.0374846066854153</v>
      </c>
      <c r="V22" s="1">
        <v>4.413447978646721E-3</v>
      </c>
      <c r="W22" s="1">
        <v>2.6031568846638358E-3</v>
      </c>
      <c r="X22" s="1">
        <v>9.0023741595195179E-3</v>
      </c>
      <c r="Y22" s="1">
        <v>3.7041485856701582E-3</v>
      </c>
      <c r="Z22" s="1">
        <v>3.8939694108562047E-3</v>
      </c>
      <c r="AA22" s="1">
        <v>5.5086536417053187E-3</v>
      </c>
      <c r="AB22" s="1">
        <v>7.6763733177332317E-4</v>
      </c>
      <c r="AC22" s="1">
        <v>2.1225188337350427E-3</v>
      </c>
      <c r="AD22" s="1">
        <v>5.2985682872396444E-3</v>
      </c>
      <c r="AE22" s="1">
        <v>3.5301502723313867E-3</v>
      </c>
      <c r="AF22" s="1">
        <v>4.1767536293213425E-3</v>
      </c>
      <c r="AG22" s="1">
        <v>2.2914896206717291E-3</v>
      </c>
      <c r="AH22" s="1">
        <v>1.1816216571521354E-2</v>
      </c>
      <c r="AI22" s="1">
        <v>5.3574334048097855E-3</v>
      </c>
      <c r="AJ22" s="1">
        <v>5.6832028495002636E-3</v>
      </c>
      <c r="AK22" s="1">
        <v>4.341858488725503E-2</v>
      </c>
      <c r="AL22" s="2">
        <v>3.6484072841065822E-3</v>
      </c>
      <c r="AM22" s="3">
        <v>1.259402867281872</v>
      </c>
      <c r="AN22" s="3">
        <v>0.94797400479796146</v>
      </c>
    </row>
    <row r="23" spans="1:40">
      <c r="A23" s="67">
        <v>41</v>
      </c>
      <c r="B23" s="27" t="s">
        <v>19</v>
      </c>
      <c r="C23" s="14">
        <v>1.0015394398520689E-2</v>
      </c>
      <c r="D23" s="28">
        <v>5.7497891170271024E-3</v>
      </c>
      <c r="E23" s="28">
        <v>5.1620748252729255E-3</v>
      </c>
      <c r="F23" s="28">
        <v>1.1109988741428781E-2</v>
      </c>
      <c r="G23" s="28">
        <v>3.9052120430032302E-3</v>
      </c>
      <c r="H23" s="28">
        <v>4.738851248121752E-3</v>
      </c>
      <c r="I23" s="28">
        <v>9.5015491726536672E-3</v>
      </c>
      <c r="J23" s="28">
        <v>9.5338019201124148E-3</v>
      </c>
      <c r="K23" s="28">
        <v>1.4594840263764265E-3</v>
      </c>
      <c r="L23" s="28">
        <v>1.6876720398489295E-2</v>
      </c>
      <c r="M23" s="28">
        <v>1.1400338854230897E-2</v>
      </c>
      <c r="N23" s="28">
        <v>8.5260274831124357E-3</v>
      </c>
      <c r="O23" s="28">
        <v>1.1252201006195296E-2</v>
      </c>
      <c r="P23" s="28">
        <v>5.2682244993969432E-3</v>
      </c>
      <c r="Q23" s="28">
        <v>6.5826348507613359E-3</v>
      </c>
      <c r="R23" s="28">
        <v>6.2546470648327636E-3</v>
      </c>
      <c r="S23" s="28">
        <v>2.6854801755068001E-3</v>
      </c>
      <c r="T23" s="28">
        <v>4.3042433614255476E-3</v>
      </c>
      <c r="U23" s="28">
        <v>8.8313988919686611E-3</v>
      </c>
      <c r="V23" s="28">
        <v>1.0037198620093171</v>
      </c>
      <c r="W23" s="28">
        <v>4.1645384614890542E-2</v>
      </c>
      <c r="X23" s="28">
        <v>7.1896728516388231E-2</v>
      </c>
      <c r="Y23" s="28">
        <v>1.0296510743180136E-2</v>
      </c>
      <c r="Z23" s="28">
        <v>1.1124587542600031E-2</v>
      </c>
      <c r="AA23" s="28">
        <v>8.7074389016071879E-3</v>
      </c>
      <c r="AB23" s="28">
        <v>4.8739928095947488E-2</v>
      </c>
      <c r="AC23" s="28">
        <v>1.489129025589437E-2</v>
      </c>
      <c r="AD23" s="28">
        <v>1.4470649557334217E-2</v>
      </c>
      <c r="AE23" s="28">
        <v>2.335713996616369E-2</v>
      </c>
      <c r="AF23" s="28">
        <v>1.5097305645927187E-2</v>
      </c>
      <c r="AG23" s="28">
        <v>8.1611783605642224E-3</v>
      </c>
      <c r="AH23" s="28">
        <v>6.6268901994752522E-3</v>
      </c>
      <c r="AI23" s="28">
        <v>4.778921387452814E-3</v>
      </c>
      <c r="AJ23" s="28">
        <v>1.0779013409535026E-2</v>
      </c>
      <c r="AK23" s="28">
        <v>3.4416615487008304E-3</v>
      </c>
      <c r="AL23" s="29">
        <v>9.1317178657634689E-3</v>
      </c>
      <c r="AM23" s="4">
        <v>1.4500242706991784</v>
      </c>
      <c r="AN23" s="4">
        <v>1.0914579843030419</v>
      </c>
    </row>
    <row r="24" spans="1:40">
      <c r="A24" s="66">
        <v>46</v>
      </c>
      <c r="B24" s="26" t="s">
        <v>20</v>
      </c>
      <c r="C24" s="12">
        <v>1.5115463857835831E-2</v>
      </c>
      <c r="D24" s="1">
        <v>1.1328772976831126E-2</v>
      </c>
      <c r="E24" s="1">
        <v>1.1386353177046183E-2</v>
      </c>
      <c r="F24" s="1">
        <v>3.9845638490187983E-2</v>
      </c>
      <c r="G24" s="1">
        <v>1.2034014076110426E-2</v>
      </c>
      <c r="H24" s="1">
        <v>1.7776987160599413E-2</v>
      </c>
      <c r="I24" s="1">
        <v>3.6919551679910206E-2</v>
      </c>
      <c r="J24" s="1">
        <v>2.7835194385623679E-2</v>
      </c>
      <c r="K24" s="1">
        <v>6.6718224321672768E-3</v>
      </c>
      <c r="L24" s="1">
        <v>6.5721325323050431E-2</v>
      </c>
      <c r="M24" s="1">
        <v>2.3103439861670138E-2</v>
      </c>
      <c r="N24" s="1">
        <v>2.9861174944864118E-2</v>
      </c>
      <c r="O24" s="1">
        <v>2.2288842922440169E-2</v>
      </c>
      <c r="P24" s="1">
        <v>1.3812591429870699E-2</v>
      </c>
      <c r="Q24" s="1">
        <v>3.8381803696604176E-2</v>
      </c>
      <c r="R24" s="1">
        <v>1.1889088575358106E-2</v>
      </c>
      <c r="S24" s="1">
        <v>9.3162100517032477E-3</v>
      </c>
      <c r="T24" s="1">
        <v>1.557947628923196E-2</v>
      </c>
      <c r="U24" s="1">
        <v>2.3743214910722895E-2</v>
      </c>
      <c r="V24" s="1">
        <v>9.1821482776637004E-3</v>
      </c>
      <c r="W24" s="1">
        <v>1.10842274011304</v>
      </c>
      <c r="X24" s="1">
        <v>4.5142099535335808E-2</v>
      </c>
      <c r="Y24" s="1">
        <v>3.9480721715031003E-2</v>
      </c>
      <c r="Z24" s="1">
        <v>3.1403305797855913E-2</v>
      </c>
      <c r="AA24" s="1">
        <v>6.0471735143959714E-3</v>
      </c>
      <c r="AB24" s="1">
        <v>4.7175620983514787E-3</v>
      </c>
      <c r="AC24" s="1">
        <v>1.1685755930620269E-2</v>
      </c>
      <c r="AD24" s="1">
        <v>1.1999238223429199E-2</v>
      </c>
      <c r="AE24" s="1">
        <v>1.2374893330196798E-2</v>
      </c>
      <c r="AF24" s="1">
        <v>2.1440470562188344E-2</v>
      </c>
      <c r="AG24" s="1">
        <v>1.506301779154739E-2</v>
      </c>
      <c r="AH24" s="1">
        <v>6.5600572361307272E-3</v>
      </c>
      <c r="AI24" s="1">
        <v>8.6046613486359252E-3</v>
      </c>
      <c r="AJ24" s="1">
        <v>3.6367672670455084E-2</v>
      </c>
      <c r="AK24" s="1">
        <v>9.5518304108813366E-3</v>
      </c>
      <c r="AL24" s="2">
        <v>1.5529472571117706E-2</v>
      </c>
      <c r="AM24" s="3">
        <v>1.8261837873687048</v>
      </c>
      <c r="AN24" s="3">
        <v>1.3745996641609668</v>
      </c>
    </row>
    <row r="25" spans="1:40">
      <c r="A25" s="66">
        <v>47</v>
      </c>
      <c r="B25" s="26" t="s">
        <v>55</v>
      </c>
      <c r="C25" s="12">
        <v>2.0838674970976565E-3</v>
      </c>
      <c r="D25" s="1">
        <v>9.333625647827906E-4</v>
      </c>
      <c r="E25" s="1">
        <v>1.207847314666607E-3</v>
      </c>
      <c r="F25" s="1">
        <v>3.7686164817071917E-3</v>
      </c>
      <c r="G25" s="1">
        <v>3.01072771182649E-3</v>
      </c>
      <c r="H25" s="1">
        <v>1.676504578745166E-3</v>
      </c>
      <c r="I25" s="1">
        <v>3.9429170900596774E-3</v>
      </c>
      <c r="J25" s="1">
        <v>3.2117054880492209E-3</v>
      </c>
      <c r="K25" s="1">
        <v>9.9483419836142776E-4</v>
      </c>
      <c r="L25" s="1">
        <v>2.1133472953359976E-3</v>
      </c>
      <c r="M25" s="1">
        <v>1.6697616316186381E-3</v>
      </c>
      <c r="N25" s="1">
        <v>1.2032541215589304E-3</v>
      </c>
      <c r="O25" s="1">
        <v>1.4422337693723679E-3</v>
      </c>
      <c r="P25" s="1">
        <v>1.4388522457231402E-3</v>
      </c>
      <c r="Q25" s="1">
        <v>2.5462276454262071E-3</v>
      </c>
      <c r="R25" s="1">
        <v>1.5350388300978165E-3</v>
      </c>
      <c r="S25" s="1">
        <v>8.50706917403033E-4</v>
      </c>
      <c r="T25" s="1">
        <v>1.3191032484844273E-3</v>
      </c>
      <c r="U25" s="1">
        <v>2.218938734274751E-3</v>
      </c>
      <c r="V25" s="1">
        <v>1.5041749993985134E-3</v>
      </c>
      <c r="W25" s="1">
        <v>1.3057787592572546E-3</v>
      </c>
      <c r="X25" s="1">
        <v>1.0981479103525347</v>
      </c>
      <c r="Y25" s="1">
        <v>1.1502505443367091E-2</v>
      </c>
      <c r="Z25" s="1">
        <v>4.3694200997573835E-3</v>
      </c>
      <c r="AA25" s="1">
        <v>2.323000128349211E-3</v>
      </c>
      <c r="AB25" s="1">
        <v>6.5933745058721876E-4</v>
      </c>
      <c r="AC25" s="1">
        <v>4.553888507313965E-3</v>
      </c>
      <c r="AD25" s="1">
        <v>5.0316961147297912E-3</v>
      </c>
      <c r="AE25" s="1">
        <v>4.7927692411740492E-3</v>
      </c>
      <c r="AF25" s="1">
        <v>1.120414545409072E-2</v>
      </c>
      <c r="AG25" s="1">
        <v>6.9846294505623002E-3</v>
      </c>
      <c r="AH25" s="1">
        <v>3.4010934341684E-3</v>
      </c>
      <c r="AI25" s="1">
        <v>1.425193106760787E-3</v>
      </c>
      <c r="AJ25" s="1">
        <v>1.094950408187525E-2</v>
      </c>
      <c r="AK25" s="1">
        <v>1.26044154648955E-3</v>
      </c>
      <c r="AL25" s="2">
        <v>5.548702708461634E-3</v>
      </c>
      <c r="AM25" s="3">
        <v>1.2121320382434693</v>
      </c>
      <c r="AN25" s="3">
        <v>0.91239244604673386</v>
      </c>
    </row>
    <row r="26" spans="1:40">
      <c r="A26" s="66">
        <v>48</v>
      </c>
      <c r="B26" s="26" t="s">
        <v>56</v>
      </c>
      <c r="C26" s="12">
        <v>7.4697970205811742E-4</v>
      </c>
      <c r="D26" s="1">
        <v>3.118157255714533E-4</v>
      </c>
      <c r="E26" s="1">
        <v>3.739053550428693E-4</v>
      </c>
      <c r="F26" s="1">
        <v>1.5496828965469067E-3</v>
      </c>
      <c r="G26" s="1">
        <v>7.0625572878151076E-4</v>
      </c>
      <c r="H26" s="1">
        <v>4.2342906584313722E-4</v>
      </c>
      <c r="I26" s="1">
        <v>1.7701140079842885E-3</v>
      </c>
      <c r="J26" s="1">
        <v>1.9138433613996898E-3</v>
      </c>
      <c r="K26" s="1">
        <v>1.6333084239699558E-4</v>
      </c>
      <c r="L26" s="1">
        <v>2.8039999763964456E-3</v>
      </c>
      <c r="M26" s="1">
        <v>5.5303653350067194E-4</v>
      </c>
      <c r="N26" s="1">
        <v>4.6430023606249264E-4</v>
      </c>
      <c r="O26" s="1">
        <v>5.14621293258003E-4</v>
      </c>
      <c r="P26" s="1">
        <v>5.2336165737691383E-4</v>
      </c>
      <c r="Q26" s="1">
        <v>1.3715849247580964E-3</v>
      </c>
      <c r="R26" s="1">
        <v>7.4559462334978187E-4</v>
      </c>
      <c r="S26" s="1">
        <v>3.8360184095172732E-4</v>
      </c>
      <c r="T26" s="1">
        <v>5.9213110748828344E-4</v>
      </c>
      <c r="U26" s="1">
        <v>6.9769962785304557E-4</v>
      </c>
      <c r="V26" s="1">
        <v>1.8889938340535958E-3</v>
      </c>
      <c r="W26" s="1">
        <v>9.82702555470771E-3</v>
      </c>
      <c r="X26" s="1">
        <v>2.2879703303418145E-3</v>
      </c>
      <c r="Y26" s="1">
        <v>1.0005448821776473</v>
      </c>
      <c r="Z26" s="1">
        <v>1.9773760957792407E-3</v>
      </c>
      <c r="AA26" s="1">
        <v>2.7168794621708274E-3</v>
      </c>
      <c r="AB26" s="1">
        <v>3.365548018609962E-4</v>
      </c>
      <c r="AC26" s="1">
        <v>2.0324515425960256E-3</v>
      </c>
      <c r="AD26" s="1">
        <v>4.7744445392230604E-3</v>
      </c>
      <c r="AE26" s="1">
        <v>2.276523950215115E-2</v>
      </c>
      <c r="AF26" s="1">
        <v>4.2831073410944014E-3</v>
      </c>
      <c r="AG26" s="1">
        <v>3.3300674759941407E-3</v>
      </c>
      <c r="AH26" s="1">
        <v>5.4190569419763283E-4</v>
      </c>
      <c r="AI26" s="1">
        <v>6.3210753582156206E-4</v>
      </c>
      <c r="AJ26" s="1">
        <v>1.2585817204183431E-2</v>
      </c>
      <c r="AK26" s="1">
        <v>5.6336878894697217E-4</v>
      </c>
      <c r="AL26" s="2">
        <v>9.3975855502290827E-3</v>
      </c>
      <c r="AM26" s="3">
        <v>1.0970950659376195</v>
      </c>
      <c r="AN26" s="3">
        <v>0.82580215618025765</v>
      </c>
    </row>
    <row r="27" spans="1:40">
      <c r="A27" s="66">
        <v>51</v>
      </c>
      <c r="B27" s="26" t="s">
        <v>21</v>
      </c>
      <c r="C27" s="12">
        <v>4.8147867328176962E-2</v>
      </c>
      <c r="D27" s="1">
        <v>2.3140503548073271E-2</v>
      </c>
      <c r="E27" s="1">
        <v>5.2087377053654793E-2</v>
      </c>
      <c r="F27" s="1">
        <v>2.3950925153624868E-2</v>
      </c>
      <c r="G27" s="1">
        <v>4.8596068321893678E-2</v>
      </c>
      <c r="H27" s="1">
        <v>6.0548980064184299E-2</v>
      </c>
      <c r="I27" s="1">
        <v>6.5528383638258234E-2</v>
      </c>
      <c r="J27" s="1">
        <v>2.2503863843868002E-2</v>
      </c>
      <c r="K27" s="1">
        <v>6.6727516156373243E-3</v>
      </c>
      <c r="L27" s="1">
        <v>3.1754063322101865E-2</v>
      </c>
      <c r="M27" s="1">
        <v>1.343919037424389E-2</v>
      </c>
      <c r="N27" s="1">
        <v>1.3380590109292795E-2</v>
      </c>
      <c r="O27" s="1">
        <v>5.1717274325173111E-2</v>
      </c>
      <c r="P27" s="1">
        <v>4.8622438726159317E-2</v>
      </c>
      <c r="Q27" s="1">
        <v>4.0488329730135199E-2</v>
      </c>
      <c r="R27" s="1">
        <v>4.3260056572759165E-2</v>
      </c>
      <c r="S27" s="1">
        <v>4.3357455837715629E-2</v>
      </c>
      <c r="T27" s="1">
        <v>3.8423872610852595E-2</v>
      </c>
      <c r="U27" s="1">
        <v>5.7899996335429339E-2</v>
      </c>
      <c r="V27" s="1">
        <v>5.2926218983269574E-2</v>
      </c>
      <c r="W27" s="1">
        <v>1.7225480037588333E-2</v>
      </c>
      <c r="X27" s="1">
        <v>2.2246766427970282E-2</v>
      </c>
      <c r="Y27" s="1">
        <v>1.3938974188074325E-2</v>
      </c>
      <c r="Z27" s="1">
        <v>1.015629059724549</v>
      </c>
      <c r="AA27" s="1">
        <v>8.596975853599885E-3</v>
      </c>
      <c r="AB27" s="1">
        <v>4.6123433263497056E-3</v>
      </c>
      <c r="AC27" s="1">
        <v>2.5618333744797862E-2</v>
      </c>
      <c r="AD27" s="1">
        <v>1.2927340303709648E-2</v>
      </c>
      <c r="AE27" s="1">
        <v>1.3208329935756871E-2</v>
      </c>
      <c r="AF27" s="1">
        <v>1.2187181769463408E-2</v>
      </c>
      <c r="AG27" s="1">
        <v>4.0113711381054476E-2</v>
      </c>
      <c r="AH27" s="1">
        <v>3.418741954150601E-2</v>
      </c>
      <c r="AI27" s="1">
        <v>1.864436137911046E-2</v>
      </c>
      <c r="AJ27" s="1">
        <v>4.1223929675865377E-2</v>
      </c>
      <c r="AK27" s="1">
        <v>0.17382665900820629</v>
      </c>
      <c r="AL27" s="2">
        <v>1.7671947017306944E-2</v>
      </c>
      <c r="AM27" s="3">
        <v>2.258305020809412</v>
      </c>
      <c r="AN27" s="3">
        <v>1.6998646821032666</v>
      </c>
    </row>
    <row r="28" spans="1:40">
      <c r="A28" s="67">
        <v>53</v>
      </c>
      <c r="B28" s="27" t="s">
        <v>22</v>
      </c>
      <c r="C28" s="14">
        <v>6.8440998632186764E-3</v>
      </c>
      <c r="D28" s="28">
        <v>6.5166342335824965E-3</v>
      </c>
      <c r="E28" s="28">
        <v>9.6976244972108629E-3</v>
      </c>
      <c r="F28" s="28">
        <v>3.0935682379843236E-2</v>
      </c>
      <c r="G28" s="28">
        <v>6.7992318724742033E-3</v>
      </c>
      <c r="H28" s="28">
        <v>9.8340185453173242E-3</v>
      </c>
      <c r="I28" s="28">
        <v>8.7927551263497009E-3</v>
      </c>
      <c r="J28" s="28">
        <v>6.2850979176480087E-3</v>
      </c>
      <c r="K28" s="28">
        <v>2.6934274886446811E-3</v>
      </c>
      <c r="L28" s="28">
        <v>1.0134200350563574E-2</v>
      </c>
      <c r="M28" s="28">
        <v>4.699746944994497E-3</v>
      </c>
      <c r="N28" s="28">
        <v>5.3176779880452166E-3</v>
      </c>
      <c r="O28" s="28">
        <v>9.9395577385860447E-3</v>
      </c>
      <c r="P28" s="28">
        <v>7.7520206252398548E-3</v>
      </c>
      <c r="Q28" s="28">
        <v>7.5067922756530967E-3</v>
      </c>
      <c r="R28" s="28">
        <v>4.9004975433044502E-3</v>
      </c>
      <c r="S28" s="28">
        <v>3.6749831925158836E-3</v>
      </c>
      <c r="T28" s="28">
        <v>5.8509199997480296E-3</v>
      </c>
      <c r="U28" s="28">
        <v>6.0913383258511377E-3</v>
      </c>
      <c r="V28" s="28">
        <v>1.2468107627603829E-2</v>
      </c>
      <c r="W28" s="28">
        <v>1.9086418570461047E-2</v>
      </c>
      <c r="X28" s="28">
        <v>6.8519621442668967E-3</v>
      </c>
      <c r="Y28" s="28">
        <v>9.2451561340318178E-3</v>
      </c>
      <c r="Z28" s="28">
        <v>1.4632096272323264E-2</v>
      </c>
      <c r="AA28" s="28">
        <v>1.0429580020215308</v>
      </c>
      <c r="AB28" s="28">
        <v>5.577163675720205E-2</v>
      </c>
      <c r="AC28" s="28">
        <v>1.8208487817850717E-2</v>
      </c>
      <c r="AD28" s="28">
        <v>7.5032604360140082E-3</v>
      </c>
      <c r="AE28" s="28">
        <v>3.165835415706051E-2</v>
      </c>
      <c r="AF28" s="28">
        <v>2.5149976674610306E-3</v>
      </c>
      <c r="AG28" s="28">
        <v>6.7306116762796053E-3</v>
      </c>
      <c r="AH28" s="28">
        <v>4.5851346283639821E-2</v>
      </c>
      <c r="AI28" s="28">
        <v>1.0325641332274513E-2</v>
      </c>
      <c r="AJ28" s="28">
        <v>1.0088776663864523E-2</v>
      </c>
      <c r="AK28" s="28">
        <v>3.9272839207346597E-3</v>
      </c>
      <c r="AL28" s="29">
        <v>1.4263186861178119E-2</v>
      </c>
      <c r="AM28" s="4">
        <v>1.4663516332525681</v>
      </c>
      <c r="AN28" s="4">
        <v>1.1037478683978197</v>
      </c>
    </row>
    <row r="29" spans="1:40">
      <c r="A29" s="66">
        <v>55</v>
      </c>
      <c r="B29" s="26" t="s">
        <v>23</v>
      </c>
      <c r="C29" s="12">
        <v>3.0355523227395833E-3</v>
      </c>
      <c r="D29" s="1">
        <v>2.1687193170802695E-3</v>
      </c>
      <c r="E29" s="1">
        <v>2.6330595689263618E-3</v>
      </c>
      <c r="F29" s="1">
        <v>6.8849492564530502E-3</v>
      </c>
      <c r="G29" s="1">
        <v>2.5506346643324805E-3</v>
      </c>
      <c r="H29" s="1">
        <v>2.6806354850436582E-3</v>
      </c>
      <c r="I29" s="1">
        <v>3.0433918476084165E-3</v>
      </c>
      <c r="J29" s="1">
        <v>1.9506083664653021E-3</v>
      </c>
      <c r="K29" s="1">
        <v>6.4161872260548635E-4</v>
      </c>
      <c r="L29" s="1">
        <v>3.3099145918577605E-3</v>
      </c>
      <c r="M29" s="1">
        <v>1.5681689039711213E-3</v>
      </c>
      <c r="N29" s="1">
        <v>1.356215791792465E-3</v>
      </c>
      <c r="O29" s="1">
        <v>3.9153771754208665E-3</v>
      </c>
      <c r="P29" s="1">
        <v>2.8444988261301734E-3</v>
      </c>
      <c r="Q29" s="1">
        <v>2.6402053078735193E-3</v>
      </c>
      <c r="R29" s="1">
        <v>2.5124151550253372E-3</v>
      </c>
      <c r="S29" s="1">
        <v>3.705051248292522E-3</v>
      </c>
      <c r="T29" s="1">
        <v>2.37420118911242E-3</v>
      </c>
      <c r="U29" s="1">
        <v>4.1201861720119902E-3</v>
      </c>
      <c r="V29" s="1">
        <v>4.2877963783246814E-3</v>
      </c>
      <c r="W29" s="1">
        <v>5.976150530590512E-3</v>
      </c>
      <c r="X29" s="1">
        <v>3.273482691237891E-3</v>
      </c>
      <c r="Y29" s="1">
        <v>3.3177844228210072E-3</v>
      </c>
      <c r="Z29" s="1">
        <v>1.928374171201433E-2</v>
      </c>
      <c r="AA29" s="1">
        <v>1.5668329964251052E-2</v>
      </c>
      <c r="AB29" s="1">
        <v>1.0163187983252964</v>
      </c>
      <c r="AC29" s="1">
        <v>1.9668142358736887E-2</v>
      </c>
      <c r="AD29" s="1">
        <v>1.0177626482181444E-2</v>
      </c>
      <c r="AE29" s="1">
        <v>2.3146865229992162E-3</v>
      </c>
      <c r="AF29" s="1">
        <v>3.8919036169263099E-3</v>
      </c>
      <c r="AG29" s="1">
        <v>1.1557904497083408E-2</v>
      </c>
      <c r="AH29" s="1">
        <v>1.5967873466701556E-2</v>
      </c>
      <c r="AI29" s="1">
        <v>6.7699096413768979E-3</v>
      </c>
      <c r="AJ29" s="1">
        <v>1.0450339974357972E-2</v>
      </c>
      <c r="AK29" s="1">
        <v>4.1572975123131102E-3</v>
      </c>
      <c r="AL29" s="2">
        <v>2.3794067189061845E-2</v>
      </c>
      <c r="AM29" s="3">
        <v>1.2308112391990171</v>
      </c>
      <c r="AN29" s="3">
        <v>0.92645259899403809</v>
      </c>
    </row>
    <row r="30" spans="1:40">
      <c r="A30" s="66">
        <v>57</v>
      </c>
      <c r="B30" s="26" t="s">
        <v>65</v>
      </c>
      <c r="C30" s="12">
        <v>4.5900741569311621E-2</v>
      </c>
      <c r="D30" s="1">
        <v>4.5913295825789652E-2</v>
      </c>
      <c r="E30" s="1">
        <v>3.583503140607016E-2</v>
      </c>
      <c r="F30" s="1">
        <v>0.22206593987263887</v>
      </c>
      <c r="G30" s="1">
        <v>2.8510467373147053E-2</v>
      </c>
      <c r="H30" s="1">
        <v>1.7699990678059586E-2</v>
      </c>
      <c r="I30" s="1">
        <v>3.4839191572068245E-2</v>
      </c>
      <c r="J30" s="1">
        <v>1.9642239154384164E-2</v>
      </c>
      <c r="K30" s="1">
        <v>1.7533509006364679E-2</v>
      </c>
      <c r="L30" s="1">
        <v>4.3597235105249627E-2</v>
      </c>
      <c r="M30" s="1">
        <v>1.9194352516287802E-2</v>
      </c>
      <c r="N30" s="1">
        <v>3.9155625360349833E-2</v>
      </c>
      <c r="O30" s="1">
        <v>2.8510126586628905E-2</v>
      </c>
      <c r="P30" s="1">
        <v>2.1855908195982973E-2</v>
      </c>
      <c r="Q30" s="1">
        <v>2.049938208568378E-2</v>
      </c>
      <c r="R30" s="1">
        <v>1.789623847336172E-2</v>
      </c>
      <c r="S30" s="1">
        <v>1.3866290617684164E-2</v>
      </c>
      <c r="T30" s="1">
        <v>2.1178397635837204E-2</v>
      </c>
      <c r="U30" s="1">
        <v>5.1909982320886804E-2</v>
      </c>
      <c r="V30" s="1">
        <v>3.6046804182381993E-2</v>
      </c>
      <c r="W30" s="1">
        <v>3.7636221963332557E-2</v>
      </c>
      <c r="X30" s="1">
        <v>1.9409675234831367E-2</v>
      </c>
      <c r="Y30" s="1">
        <v>4.4804483328068301E-2</v>
      </c>
      <c r="Z30" s="1">
        <v>3.9475653416081925E-2</v>
      </c>
      <c r="AA30" s="1">
        <v>2.7955581117271634E-2</v>
      </c>
      <c r="AB30" s="1">
        <v>5.6741824009028741E-3</v>
      </c>
      <c r="AC30" s="1">
        <v>1.1164579709266242</v>
      </c>
      <c r="AD30" s="1">
        <v>2.1969633678382682E-2</v>
      </c>
      <c r="AE30" s="1">
        <v>2.8182042615827706E-2</v>
      </c>
      <c r="AF30" s="1">
        <v>1.8713241461319183E-2</v>
      </c>
      <c r="AG30" s="1">
        <v>1.5942598679989737E-2</v>
      </c>
      <c r="AH30" s="1">
        <v>2.8726086019051366E-2</v>
      </c>
      <c r="AI30" s="1">
        <v>1.4953985933834926E-2</v>
      </c>
      <c r="AJ30" s="1">
        <v>3.057046389100445E-2</v>
      </c>
      <c r="AK30" s="1">
        <v>4.4797327728177676E-2</v>
      </c>
      <c r="AL30" s="2">
        <v>8.8760808830558022E-2</v>
      </c>
      <c r="AM30" s="3">
        <v>2.3656807067634271</v>
      </c>
      <c r="AN30" s="3">
        <v>1.7806881911456469</v>
      </c>
    </row>
    <row r="31" spans="1:40">
      <c r="A31" s="66">
        <v>59</v>
      </c>
      <c r="B31" s="26" t="s">
        <v>24</v>
      </c>
      <c r="C31" s="12">
        <v>4.7131893320133617E-3</v>
      </c>
      <c r="D31" s="1">
        <v>3.1983448929239515E-3</v>
      </c>
      <c r="E31" s="1">
        <v>6.4857223225843145E-3</v>
      </c>
      <c r="F31" s="1">
        <v>1.0682614987579123E-2</v>
      </c>
      <c r="G31" s="1">
        <v>5.1566799601865006E-3</v>
      </c>
      <c r="H31" s="1">
        <v>5.7657838400891736E-3</v>
      </c>
      <c r="I31" s="1">
        <v>5.6987661456511709E-3</v>
      </c>
      <c r="J31" s="1">
        <v>5.0290267199905089E-3</v>
      </c>
      <c r="K31" s="1">
        <v>9.8839547365036241E-4</v>
      </c>
      <c r="L31" s="1">
        <v>7.3509016303886232E-3</v>
      </c>
      <c r="M31" s="1">
        <v>2.6684330741085513E-3</v>
      </c>
      <c r="N31" s="1">
        <v>2.8904692731356258E-3</v>
      </c>
      <c r="O31" s="1">
        <v>6.3887012551897202E-3</v>
      </c>
      <c r="P31" s="1">
        <v>6.4941492375676438E-3</v>
      </c>
      <c r="Q31" s="1">
        <v>8.9930841685626432E-3</v>
      </c>
      <c r="R31" s="1">
        <v>1.0602375047827305E-2</v>
      </c>
      <c r="S31" s="1">
        <v>9.2299663621227095E-3</v>
      </c>
      <c r="T31" s="1">
        <v>4.5382855485512196E-3</v>
      </c>
      <c r="U31" s="1">
        <v>6.9341919385966866E-3</v>
      </c>
      <c r="V31" s="1">
        <v>9.2844776841390381E-3</v>
      </c>
      <c r="W31" s="1">
        <v>1.09740698084386E-2</v>
      </c>
      <c r="X31" s="1">
        <v>2.8651015171319159E-2</v>
      </c>
      <c r="Y31" s="1">
        <v>8.1553699400802454E-3</v>
      </c>
      <c r="Z31" s="1">
        <v>2.7282214860785622E-2</v>
      </c>
      <c r="AA31" s="1">
        <v>3.7928060109875962E-2</v>
      </c>
      <c r="AB31" s="1">
        <v>5.0868887417886109E-3</v>
      </c>
      <c r="AC31" s="1">
        <v>1.2279805628915704E-2</v>
      </c>
      <c r="AD31" s="1">
        <v>1.1182282450269649</v>
      </c>
      <c r="AE31" s="1">
        <v>1.8324897337085568E-2</v>
      </c>
      <c r="AF31" s="1">
        <v>1.137597997227778E-2</v>
      </c>
      <c r="AG31" s="1">
        <v>1.1567057257096454E-2</v>
      </c>
      <c r="AH31" s="1">
        <v>4.021580591307173E-2</v>
      </c>
      <c r="AI31" s="1">
        <v>3.3732300812000737E-2</v>
      </c>
      <c r="AJ31" s="1">
        <v>1.543753140072629E-2</v>
      </c>
      <c r="AK31" s="1">
        <v>5.5983484878000872E-3</v>
      </c>
      <c r="AL31" s="2">
        <v>3.09548840214099E-2</v>
      </c>
      <c r="AM31" s="3">
        <v>1.5388860333844956</v>
      </c>
      <c r="AN31" s="3">
        <v>1.1583457477301775</v>
      </c>
    </row>
    <row r="32" spans="1:40">
      <c r="A32" s="66">
        <v>61</v>
      </c>
      <c r="B32" s="26" t="s">
        <v>25</v>
      </c>
      <c r="C32" s="12">
        <v>1.2639410613327624E-3</v>
      </c>
      <c r="D32" s="1">
        <v>1.0772484321783697E-3</v>
      </c>
      <c r="E32" s="1">
        <v>1.1742922950376102E-3</v>
      </c>
      <c r="F32" s="1">
        <v>1.0243909991608428E-3</v>
      </c>
      <c r="G32" s="1">
        <v>5.4407731449937578E-4</v>
      </c>
      <c r="H32" s="1">
        <v>3.8784028113369627E-4</v>
      </c>
      <c r="I32" s="1">
        <v>5.9882690668159341E-4</v>
      </c>
      <c r="J32" s="1">
        <v>2.981755134676707E-4</v>
      </c>
      <c r="K32" s="1">
        <v>8.3588497801282359E-5</v>
      </c>
      <c r="L32" s="1">
        <v>7.2263692489753706E-4</v>
      </c>
      <c r="M32" s="1">
        <v>2.9967411159724874E-4</v>
      </c>
      <c r="N32" s="1">
        <v>3.6502211274892793E-4</v>
      </c>
      <c r="O32" s="1">
        <v>5.4185284064466684E-4</v>
      </c>
      <c r="P32" s="1">
        <v>6.1635407021612442E-4</v>
      </c>
      <c r="Q32" s="1">
        <v>3.2881260959097199E-4</v>
      </c>
      <c r="R32" s="1">
        <v>5.5065921094869937E-4</v>
      </c>
      <c r="S32" s="1">
        <v>4.8375891832653335E-4</v>
      </c>
      <c r="T32" s="1">
        <v>3.3562077254289328E-4</v>
      </c>
      <c r="U32" s="1">
        <v>5.4415927910234226E-4</v>
      </c>
      <c r="V32" s="1">
        <v>1.3381203731305778E-3</v>
      </c>
      <c r="W32" s="1">
        <v>6.0982876454042335E-4</v>
      </c>
      <c r="X32" s="1">
        <v>9.4575161109203775E-4</v>
      </c>
      <c r="Y32" s="1">
        <v>2.6102773078963182E-4</v>
      </c>
      <c r="Z32" s="1">
        <v>1.4370910384505099E-3</v>
      </c>
      <c r="AA32" s="1">
        <v>8.5699665146751237E-4</v>
      </c>
      <c r="AB32" s="1">
        <v>9.8357109165879853E-4</v>
      </c>
      <c r="AC32" s="1">
        <v>1.9811966428860744E-3</v>
      </c>
      <c r="AD32" s="1">
        <v>1.1424363433767792E-3</v>
      </c>
      <c r="AE32" s="1">
        <v>1.0002823936225813</v>
      </c>
      <c r="AF32" s="1">
        <v>1.0481555763067608E-3</v>
      </c>
      <c r="AG32" s="1">
        <v>8.8470146125462813E-4</v>
      </c>
      <c r="AH32" s="1">
        <v>9.2303674484731329E-4</v>
      </c>
      <c r="AI32" s="1">
        <v>1.0424066553226629E-3</v>
      </c>
      <c r="AJ32" s="1">
        <v>6.636387946853268E-4</v>
      </c>
      <c r="AK32" s="1">
        <v>3.9487232075009282E-4</v>
      </c>
      <c r="AL32" s="2">
        <v>0.22718627342935049</v>
      </c>
      <c r="AM32" s="3">
        <v>1.2532224310043998</v>
      </c>
      <c r="AN32" s="3">
        <v>0.94332188506601333</v>
      </c>
    </row>
    <row r="33" spans="1:40">
      <c r="A33" s="67">
        <v>63</v>
      </c>
      <c r="B33" s="27" t="s">
        <v>26</v>
      </c>
      <c r="C33" s="14">
        <v>1.6738774739940153E-3</v>
      </c>
      <c r="D33" s="28">
        <v>4.7510257002798548E-3</v>
      </c>
      <c r="E33" s="28">
        <v>2.5939146716064581E-3</v>
      </c>
      <c r="F33" s="28">
        <v>3.833372612127912E-3</v>
      </c>
      <c r="G33" s="28">
        <v>3.1864462901209363E-3</v>
      </c>
      <c r="H33" s="28">
        <v>8.2454144976384924E-3</v>
      </c>
      <c r="I33" s="28">
        <v>3.5038731553495104E-3</v>
      </c>
      <c r="J33" s="28">
        <v>2.6784963753852815E-2</v>
      </c>
      <c r="K33" s="28">
        <v>1.5715445072667304E-3</v>
      </c>
      <c r="L33" s="28">
        <v>1.4869825819225913E-2</v>
      </c>
      <c r="M33" s="28">
        <v>5.4677070912317414E-3</v>
      </c>
      <c r="N33" s="28">
        <v>5.2369893292254863E-3</v>
      </c>
      <c r="O33" s="28">
        <v>7.4593487065702097E-3</v>
      </c>
      <c r="P33" s="28">
        <v>3.1377360849797802E-2</v>
      </c>
      <c r="Q33" s="28">
        <v>5.155056968492245E-2</v>
      </c>
      <c r="R33" s="28">
        <v>3.6359229786629477E-2</v>
      </c>
      <c r="S33" s="28">
        <v>2.6420580415685721E-2</v>
      </c>
      <c r="T33" s="28">
        <v>3.609263547082573E-2</v>
      </c>
      <c r="U33" s="28">
        <v>1.6999616915281086E-2</v>
      </c>
      <c r="V33" s="28">
        <v>2.6540493801620593E-3</v>
      </c>
      <c r="W33" s="28">
        <v>5.1786079617029334E-3</v>
      </c>
      <c r="X33" s="28">
        <v>1.5406193271590345E-3</v>
      </c>
      <c r="Y33" s="28">
        <v>9.1464417600250082E-4</v>
      </c>
      <c r="Z33" s="28">
        <v>3.2479594176239631E-3</v>
      </c>
      <c r="AA33" s="28">
        <v>1.4536569977190057E-3</v>
      </c>
      <c r="AB33" s="28">
        <v>3.7051603391358764E-4</v>
      </c>
      <c r="AC33" s="28">
        <v>2.4442686660084874E-3</v>
      </c>
      <c r="AD33" s="28">
        <v>1.485719386889346E-2</v>
      </c>
      <c r="AE33" s="28">
        <v>1.0221407280494445E-3</v>
      </c>
      <c r="AF33" s="28">
        <v>1.0018312885628147</v>
      </c>
      <c r="AG33" s="28">
        <v>4.279212391769106E-3</v>
      </c>
      <c r="AH33" s="28">
        <v>1.1260486995619691E-3</v>
      </c>
      <c r="AI33" s="28">
        <v>3.5110802217576385E-3</v>
      </c>
      <c r="AJ33" s="28">
        <v>1.1656860764871558E-3</v>
      </c>
      <c r="AK33" s="28">
        <v>1.9167240690498839E-3</v>
      </c>
      <c r="AL33" s="29">
        <v>1.9401275496183569E-2</v>
      </c>
      <c r="AM33" s="4">
        <v>1.354893268806491</v>
      </c>
      <c r="AN33" s="4">
        <v>1.019851257664973</v>
      </c>
    </row>
    <row r="34" spans="1:40">
      <c r="A34" s="66">
        <v>64</v>
      </c>
      <c r="B34" s="26" t="s">
        <v>60</v>
      </c>
      <c r="C34" s="12">
        <v>4.1230968056243152E-4</v>
      </c>
      <c r="D34" s="1">
        <v>1.2573695648963757E-4</v>
      </c>
      <c r="E34" s="1">
        <v>1.0752776680823644E-4</v>
      </c>
      <c r="F34" s="1">
        <v>5.3773783571751E-4</v>
      </c>
      <c r="G34" s="1">
        <v>1.2039377082753858E-4</v>
      </c>
      <c r="H34" s="1">
        <v>5.6797251161177365E-5</v>
      </c>
      <c r="I34" s="1">
        <v>9.6702573103481416E-5</v>
      </c>
      <c r="J34" s="1">
        <v>5.9553626855329475E-5</v>
      </c>
      <c r="K34" s="1">
        <v>4.2981528448859183E-5</v>
      </c>
      <c r="L34" s="1">
        <v>1.1900667396371809E-4</v>
      </c>
      <c r="M34" s="1">
        <v>5.4192856294788276E-5</v>
      </c>
      <c r="N34" s="1">
        <v>9.8671699336859043E-5</v>
      </c>
      <c r="O34" s="1">
        <v>8.1503674212993278E-5</v>
      </c>
      <c r="P34" s="1">
        <v>6.7351699843886279E-5</v>
      </c>
      <c r="Q34" s="1">
        <v>6.281820066528763E-5</v>
      </c>
      <c r="R34" s="1">
        <v>6.01467815905458E-5</v>
      </c>
      <c r="S34" s="1">
        <v>4.8238046535365169E-5</v>
      </c>
      <c r="T34" s="1">
        <v>6.0139338036388901E-5</v>
      </c>
      <c r="U34" s="1">
        <v>1.382413333448499E-4</v>
      </c>
      <c r="V34" s="1">
        <v>1.126507094713455E-4</v>
      </c>
      <c r="W34" s="1">
        <v>1.0681533385356528E-4</v>
      </c>
      <c r="X34" s="1">
        <v>3.6281193590687917E-4</v>
      </c>
      <c r="Y34" s="1">
        <v>1.1742907427372998E-4</v>
      </c>
      <c r="Z34" s="1">
        <v>1.5898410129435505E-4</v>
      </c>
      <c r="AA34" s="1">
        <v>2.2498059307591163E-4</v>
      </c>
      <c r="AB34" s="1">
        <v>4.3956727802514189E-5</v>
      </c>
      <c r="AC34" s="1">
        <v>2.6043978501911987E-3</v>
      </c>
      <c r="AD34" s="1">
        <v>9.0172085058985436E-4</v>
      </c>
      <c r="AE34" s="1">
        <v>1.1025539877846332E-4</v>
      </c>
      <c r="AF34" s="1">
        <v>9.8531650599816028E-5</v>
      </c>
      <c r="AG34" s="1">
        <v>1.0282680914593703</v>
      </c>
      <c r="AH34" s="1">
        <v>1.1686721123710848E-4</v>
      </c>
      <c r="AI34" s="1">
        <v>9.2972960954960127E-5</v>
      </c>
      <c r="AJ34" s="1">
        <v>1.220634706169325E-4</v>
      </c>
      <c r="AK34" s="1">
        <v>1.1784580952629049E-4</v>
      </c>
      <c r="AL34" s="2">
        <v>3.4084734605906073E-3</v>
      </c>
      <c r="AM34" s="3">
        <v>1.0393188998919325</v>
      </c>
      <c r="AN34" s="3">
        <v>0.78231305119956873</v>
      </c>
    </row>
    <row r="35" spans="1:40">
      <c r="A35" s="66">
        <v>65</v>
      </c>
      <c r="B35" s="26" t="s">
        <v>61</v>
      </c>
      <c r="C35" s="12">
        <v>3.5604609120843685E-4</v>
      </c>
      <c r="D35" s="1">
        <v>3.1882700315849738E-4</v>
      </c>
      <c r="E35" s="1">
        <v>9.2669347100905498E-3</v>
      </c>
      <c r="F35" s="1">
        <v>3.6152607635673508E-3</v>
      </c>
      <c r="G35" s="1">
        <v>1.2316435380483784E-3</v>
      </c>
      <c r="H35" s="1">
        <v>1.2969587439518966E-3</v>
      </c>
      <c r="I35" s="1">
        <v>7.8754513443427573E-4</v>
      </c>
      <c r="J35" s="1">
        <v>1.1585744405653061E-3</v>
      </c>
      <c r="K35" s="1">
        <v>2.3173764008514264E-4</v>
      </c>
      <c r="L35" s="1">
        <v>1.4473505020220095E-3</v>
      </c>
      <c r="M35" s="1">
        <v>1.4738412549109377E-3</v>
      </c>
      <c r="N35" s="1">
        <v>5.3473170620901042E-4</v>
      </c>
      <c r="O35" s="1">
        <v>1.3311788603486766E-3</v>
      </c>
      <c r="P35" s="1">
        <v>1.3945423162384381E-3</v>
      </c>
      <c r="Q35" s="1">
        <v>1.1723011570241822E-3</v>
      </c>
      <c r="R35" s="1">
        <v>7.4621458226327496E-4</v>
      </c>
      <c r="S35" s="1">
        <v>2.5036086725672101E-4</v>
      </c>
      <c r="T35" s="1">
        <v>6.7001873545441632E-4</v>
      </c>
      <c r="U35" s="1">
        <v>9.248387214598929E-4</v>
      </c>
      <c r="V35" s="1">
        <v>1.5212150730321563E-3</v>
      </c>
      <c r="W35" s="1">
        <v>1.5833149509266655E-3</v>
      </c>
      <c r="X35" s="1">
        <v>1.0083644380754007E-2</v>
      </c>
      <c r="Y35" s="1">
        <v>2.3231033530460793E-3</v>
      </c>
      <c r="Z35" s="1">
        <v>1.013157016833035E-3</v>
      </c>
      <c r="AA35" s="1">
        <v>3.348058884170745E-3</v>
      </c>
      <c r="AB35" s="1">
        <v>6.5247602559027808E-4</v>
      </c>
      <c r="AC35" s="1">
        <v>2.0621155751867387E-3</v>
      </c>
      <c r="AD35" s="1">
        <v>1.8480360767443808E-3</v>
      </c>
      <c r="AE35" s="1">
        <v>4.0903553619006964E-4</v>
      </c>
      <c r="AF35" s="1">
        <v>1.1142834922190227E-3</v>
      </c>
      <c r="AG35" s="1">
        <v>1.4720698800989921E-3</v>
      </c>
      <c r="AH35" s="1">
        <v>1.0004383829953358</v>
      </c>
      <c r="AI35" s="1">
        <v>2.6617468401485206E-3</v>
      </c>
      <c r="AJ35" s="1">
        <v>1.0947644568946226E-2</v>
      </c>
      <c r="AK35" s="1">
        <v>3.4029084537091122E-4</v>
      </c>
      <c r="AL35" s="2">
        <v>2.4157926039393065E-3</v>
      </c>
      <c r="AM35" s="3">
        <v>1.0724432748668302</v>
      </c>
      <c r="AN35" s="3">
        <v>0.80724633285006631</v>
      </c>
    </row>
    <row r="36" spans="1:40">
      <c r="A36" s="66">
        <v>66</v>
      </c>
      <c r="B36" s="26" t="s">
        <v>27</v>
      </c>
      <c r="C36" s="12">
        <v>1.7306406235286367E-2</v>
      </c>
      <c r="D36" s="1">
        <v>1.9586315819285809E-2</v>
      </c>
      <c r="E36" s="1">
        <v>1.1891769763397243E-2</v>
      </c>
      <c r="F36" s="1">
        <v>3.1075200622582913E-2</v>
      </c>
      <c r="G36" s="1">
        <v>1.8373501377358478E-2</v>
      </c>
      <c r="H36" s="1">
        <v>1.3484293708059869E-2</v>
      </c>
      <c r="I36" s="1">
        <v>1.6697881955103817E-2</v>
      </c>
      <c r="J36" s="1">
        <v>1.3970082920821948E-2</v>
      </c>
      <c r="K36" s="1">
        <v>3.5392301264008138E-3</v>
      </c>
      <c r="L36" s="1">
        <v>2.506779532957884E-2</v>
      </c>
      <c r="M36" s="1">
        <v>7.8609586562510842E-3</v>
      </c>
      <c r="N36" s="1">
        <v>8.0989056576064658E-3</v>
      </c>
      <c r="O36" s="1">
        <v>1.6085683388683256E-2</v>
      </c>
      <c r="P36" s="1">
        <v>1.7600180249318378E-2</v>
      </c>
      <c r="Q36" s="1">
        <v>2.8555866021485219E-2</v>
      </c>
      <c r="R36" s="1">
        <v>2.0772331484885141E-2</v>
      </c>
      <c r="S36" s="1">
        <v>1.3876011285830254E-2</v>
      </c>
      <c r="T36" s="1">
        <v>1.7464771178576331E-2</v>
      </c>
      <c r="U36" s="1">
        <v>2.4826952663974004E-2</v>
      </c>
      <c r="V36" s="1">
        <v>4.8629300158447922E-2</v>
      </c>
      <c r="W36" s="1">
        <v>3.8110782317666653E-2</v>
      </c>
      <c r="X36" s="1">
        <v>6.8777816226460037E-2</v>
      </c>
      <c r="Y36" s="1">
        <v>2.8661530985619178E-2</v>
      </c>
      <c r="Z36" s="1">
        <v>4.0122681072052621E-2</v>
      </c>
      <c r="AA36" s="1">
        <v>5.1361612456872138E-2</v>
      </c>
      <c r="AB36" s="1">
        <v>1.6300026117053425E-2</v>
      </c>
      <c r="AC36" s="1">
        <v>5.4117737098026517E-2</v>
      </c>
      <c r="AD36" s="1">
        <v>6.1439518838269806E-2</v>
      </c>
      <c r="AE36" s="1">
        <v>3.7917619857002698E-2</v>
      </c>
      <c r="AF36" s="1">
        <v>2.3612009861966855E-2</v>
      </c>
      <c r="AG36" s="1">
        <v>2.7449418778884203E-2</v>
      </c>
      <c r="AH36" s="1">
        <v>3.8836211695801051E-2</v>
      </c>
      <c r="AI36" s="1">
        <v>1.0537724127039216</v>
      </c>
      <c r="AJ36" s="1">
        <v>2.3467452878401639E-2</v>
      </c>
      <c r="AK36" s="1">
        <v>1.0633331504261235E-2</v>
      </c>
      <c r="AL36" s="2">
        <v>3.8144243423088892E-2</v>
      </c>
      <c r="AM36" s="3">
        <v>1.9874878444182829</v>
      </c>
      <c r="AN36" s="3">
        <v>1.4960159773391895</v>
      </c>
    </row>
    <row r="37" spans="1:40">
      <c r="A37" s="66">
        <v>67</v>
      </c>
      <c r="B37" s="26" t="s">
        <v>28</v>
      </c>
      <c r="C37" s="12">
        <v>2.3526750509636406E-4</v>
      </c>
      <c r="D37" s="1">
        <v>2.9843241161172881E-4</v>
      </c>
      <c r="E37" s="1">
        <v>7.5328221648052857E-4</v>
      </c>
      <c r="F37" s="1">
        <v>2.371220980957972E-4</v>
      </c>
      <c r="G37" s="1">
        <v>2.9641321218598464E-3</v>
      </c>
      <c r="H37" s="1">
        <v>9.0016185857282418E-5</v>
      </c>
      <c r="I37" s="1">
        <v>1.4855631956200437E-4</v>
      </c>
      <c r="J37" s="1">
        <v>1.1475570785261038E-4</v>
      </c>
      <c r="K37" s="1">
        <v>2.8125143389426285E-5</v>
      </c>
      <c r="L37" s="1">
        <v>1.3236944471929047E-4</v>
      </c>
      <c r="M37" s="1">
        <v>9.1223211082175668E-5</v>
      </c>
      <c r="N37" s="1">
        <v>7.2021081366932215E-5</v>
      </c>
      <c r="O37" s="1">
        <v>1.0285262119864982E-4</v>
      </c>
      <c r="P37" s="1">
        <v>1.9690332701969687E-4</v>
      </c>
      <c r="Q37" s="1">
        <v>2.8860296416684039E-4</v>
      </c>
      <c r="R37" s="1">
        <v>1.3570257336308596E-4</v>
      </c>
      <c r="S37" s="1">
        <v>2.3649614090539474E-4</v>
      </c>
      <c r="T37" s="1">
        <v>1.556558020938563E-4</v>
      </c>
      <c r="U37" s="1">
        <v>1.6507602092818462E-4</v>
      </c>
      <c r="V37" s="1">
        <v>2.9807854958047088E-4</v>
      </c>
      <c r="W37" s="1">
        <v>1.7480352154307255E-4</v>
      </c>
      <c r="X37" s="1">
        <v>4.1695142269756758E-4</v>
      </c>
      <c r="Y37" s="1">
        <v>1.3281479296909049E-4</v>
      </c>
      <c r="Z37" s="1">
        <v>7.2015133633689988E-4</v>
      </c>
      <c r="AA37" s="1">
        <v>3.9816011558058622E-4</v>
      </c>
      <c r="AB37" s="1">
        <v>4.0992017162574246E-4</v>
      </c>
      <c r="AC37" s="1">
        <v>4.16091413812352E-4</v>
      </c>
      <c r="AD37" s="1">
        <v>5.26526931004142E-3</v>
      </c>
      <c r="AE37" s="1">
        <v>4.6443992020744234E-4</v>
      </c>
      <c r="AF37" s="1">
        <v>5.7634627028710264E-4</v>
      </c>
      <c r="AG37" s="1">
        <v>1.2904020801452937E-2</v>
      </c>
      <c r="AH37" s="1">
        <v>1.8439216752624604E-3</v>
      </c>
      <c r="AI37" s="1">
        <v>1.0720558355358748E-3</v>
      </c>
      <c r="AJ37" s="1">
        <v>1.0051077271613271</v>
      </c>
      <c r="AK37" s="1">
        <v>1.4965754644376313E-4</v>
      </c>
      <c r="AL37" s="2">
        <v>2.108932401249881E-3</v>
      </c>
      <c r="AM37" s="3">
        <v>1.0389059351426035</v>
      </c>
      <c r="AN37" s="3">
        <v>0.78200220559374067</v>
      </c>
    </row>
    <row r="38" spans="1:40">
      <c r="A38" s="67">
        <v>68</v>
      </c>
      <c r="B38" s="27" t="s">
        <v>29</v>
      </c>
      <c r="C38" s="14">
        <v>7.4948732418307358E-4</v>
      </c>
      <c r="D38" s="28">
        <v>1.6386831701907796E-3</v>
      </c>
      <c r="E38" s="28">
        <v>1.4994567624003904E-3</v>
      </c>
      <c r="F38" s="28">
        <v>2.5407361924165589E-3</v>
      </c>
      <c r="G38" s="28">
        <v>7.9367852268352941E-4</v>
      </c>
      <c r="H38" s="28">
        <v>1.1438881978160446E-3</v>
      </c>
      <c r="I38" s="28">
        <v>8.4906404451246355E-4</v>
      </c>
      <c r="J38" s="28">
        <v>4.9445386151828082E-4</v>
      </c>
      <c r="K38" s="28">
        <v>1.0565134309809785E-4</v>
      </c>
      <c r="L38" s="28">
        <v>1.2236800481698667E-3</v>
      </c>
      <c r="M38" s="28">
        <v>2.8843273919451233E-4</v>
      </c>
      <c r="N38" s="28">
        <v>3.2118974872848713E-4</v>
      </c>
      <c r="O38" s="28">
        <v>6.197000440378382E-4</v>
      </c>
      <c r="P38" s="28">
        <v>1.8288198564389707E-3</v>
      </c>
      <c r="Q38" s="28">
        <v>1.0185023772723348E-3</v>
      </c>
      <c r="R38" s="28">
        <v>1.3720095912112442E-3</v>
      </c>
      <c r="S38" s="28">
        <v>5.9956246659176662E-4</v>
      </c>
      <c r="T38" s="28">
        <v>6.061811461427302E-4</v>
      </c>
      <c r="U38" s="28">
        <v>8.0478294844453914E-4</v>
      </c>
      <c r="V38" s="28">
        <v>1.4012905472678477E-3</v>
      </c>
      <c r="W38" s="28">
        <v>4.238094419548786E-4</v>
      </c>
      <c r="X38" s="28">
        <v>1.2620421551054687E-3</v>
      </c>
      <c r="Y38" s="28">
        <v>3.6022781034979472E-3</v>
      </c>
      <c r="Z38" s="28">
        <v>2.8577351387614634E-3</v>
      </c>
      <c r="AA38" s="28">
        <v>4.2554415320880711E-3</v>
      </c>
      <c r="AB38" s="28">
        <v>6.295269603422153E-4</v>
      </c>
      <c r="AC38" s="28">
        <v>2.6459353437108223E-3</v>
      </c>
      <c r="AD38" s="28">
        <v>2.7252957594162634E-3</v>
      </c>
      <c r="AE38" s="28">
        <v>3.3370526147993122E-3</v>
      </c>
      <c r="AF38" s="28">
        <v>2.993056427333194E-3</v>
      </c>
      <c r="AG38" s="28">
        <v>2.6229717197759571E-3</v>
      </c>
      <c r="AH38" s="28">
        <v>5.0702910576102709E-3</v>
      </c>
      <c r="AI38" s="28">
        <v>1.8542977945632364E-3</v>
      </c>
      <c r="AJ38" s="28">
        <v>1.738149732762046E-3</v>
      </c>
      <c r="AK38" s="28">
        <v>1.0006548956536672</v>
      </c>
      <c r="AL38" s="29">
        <v>1.5865765732874827E-3</v>
      </c>
      <c r="AM38" s="4">
        <v>1.0581586069409952</v>
      </c>
      <c r="AN38" s="4">
        <v>0.79649401981929724</v>
      </c>
    </row>
    <row r="39" spans="1:40">
      <c r="A39" s="66">
        <v>69</v>
      </c>
      <c r="B39" s="26" t="s">
        <v>30</v>
      </c>
      <c r="C39" s="12">
        <v>5.5716155863714074E-3</v>
      </c>
      <c r="D39" s="1">
        <v>4.7486503435455636E-3</v>
      </c>
      <c r="E39" s="1">
        <v>5.1764322357629915E-3</v>
      </c>
      <c r="F39" s="1">
        <v>4.5156479459927071E-3</v>
      </c>
      <c r="G39" s="1">
        <v>2.3983631344798402E-3</v>
      </c>
      <c r="H39" s="1">
        <v>1.7096500948458888E-3</v>
      </c>
      <c r="I39" s="1">
        <v>2.639706414227607E-3</v>
      </c>
      <c r="J39" s="1">
        <v>1.3143962081261871E-3</v>
      </c>
      <c r="K39" s="1">
        <v>3.6846890368441343E-4</v>
      </c>
      <c r="L39" s="1">
        <v>3.1854769792834625E-3</v>
      </c>
      <c r="M39" s="1">
        <v>1.3210022224031978E-3</v>
      </c>
      <c r="N39" s="1">
        <v>1.6090646589308896E-3</v>
      </c>
      <c r="O39" s="1">
        <v>2.3885573661734422E-3</v>
      </c>
      <c r="P39" s="1">
        <v>2.7169684168014464E-3</v>
      </c>
      <c r="Q39" s="1">
        <v>1.4494484882552558E-3</v>
      </c>
      <c r="R39" s="1">
        <v>2.4273769848616495E-3</v>
      </c>
      <c r="S39" s="1">
        <v>2.1324718468693528E-3</v>
      </c>
      <c r="T39" s="1">
        <v>1.4794597506296921E-3</v>
      </c>
      <c r="U39" s="1">
        <v>2.398724445045174E-3</v>
      </c>
      <c r="V39" s="1">
        <v>5.8986075818393052E-3</v>
      </c>
      <c r="W39" s="1">
        <v>2.6882040258651811E-3</v>
      </c>
      <c r="X39" s="1">
        <v>4.16899535777403E-3</v>
      </c>
      <c r="Y39" s="1">
        <v>1.1506439800358548E-3</v>
      </c>
      <c r="Z39" s="1">
        <v>6.3348830683787093E-3</v>
      </c>
      <c r="AA39" s="1">
        <v>3.7777520225109633E-3</v>
      </c>
      <c r="AB39" s="1">
        <v>4.3357085169873607E-3</v>
      </c>
      <c r="AC39" s="1">
        <v>8.7333709085542725E-3</v>
      </c>
      <c r="AD39" s="1">
        <v>5.0360070828646226E-3</v>
      </c>
      <c r="AE39" s="1">
        <v>1.2448275929945588E-3</v>
      </c>
      <c r="AF39" s="1">
        <v>4.6204052740678831E-3</v>
      </c>
      <c r="AG39" s="1">
        <v>3.8998784054172864E-3</v>
      </c>
      <c r="AH39" s="1">
        <v>4.0688652910460775E-3</v>
      </c>
      <c r="AI39" s="1">
        <v>4.595063287214444E-3</v>
      </c>
      <c r="AJ39" s="1">
        <v>2.9254055946965046E-3</v>
      </c>
      <c r="AK39" s="1">
        <v>1.7406482344975772E-3</v>
      </c>
      <c r="AL39" s="2">
        <v>1.0014664613505702</v>
      </c>
      <c r="AM39" s="3">
        <v>1.1162372096016049</v>
      </c>
      <c r="AN39" s="3">
        <v>0.84021077399508803</v>
      </c>
    </row>
    <row r="40" spans="1:40">
      <c r="A40" s="39"/>
      <c r="B40" s="30" t="s">
        <v>83</v>
      </c>
      <c r="C40" s="31">
        <v>1.3729193092264751</v>
      </c>
      <c r="D40" s="32">
        <v>1.300345247832952</v>
      </c>
      <c r="E40" s="32">
        <v>1.2799265267279776</v>
      </c>
      <c r="F40" s="32">
        <v>1.4521398895328557</v>
      </c>
      <c r="G40" s="32">
        <v>1.3615843446919207</v>
      </c>
      <c r="H40" s="32">
        <v>1.223621363881386</v>
      </c>
      <c r="I40" s="32">
        <v>1.3870986677644654</v>
      </c>
      <c r="J40" s="32">
        <v>1.4743588970321297</v>
      </c>
      <c r="K40" s="32">
        <v>1.0783080688699882</v>
      </c>
      <c r="L40" s="32">
        <v>1.3124975863252044</v>
      </c>
      <c r="M40" s="32">
        <v>1.8696309264018165</v>
      </c>
      <c r="N40" s="32">
        <v>1.1449225944332333</v>
      </c>
      <c r="O40" s="32">
        <v>1.5518040343846149</v>
      </c>
      <c r="P40" s="32">
        <v>1.2772281310273665</v>
      </c>
      <c r="Q40" s="32">
        <v>1.269221780931242</v>
      </c>
      <c r="R40" s="32">
        <v>1.2625240893863636</v>
      </c>
      <c r="S40" s="32">
        <v>1.2209844409711494</v>
      </c>
      <c r="T40" s="32">
        <v>1.5720062713372445</v>
      </c>
      <c r="U40" s="32">
        <v>1.3548547530014217</v>
      </c>
      <c r="V40" s="32">
        <v>1.300371278726919</v>
      </c>
      <c r="W40" s="32">
        <v>1.3717667927011603</v>
      </c>
      <c r="X40" s="32">
        <v>1.4289350242993306</v>
      </c>
      <c r="Y40" s="32">
        <v>1.2067196638592921</v>
      </c>
      <c r="Z40" s="32">
        <v>1.2372752694245752</v>
      </c>
      <c r="AA40" s="32">
        <v>1.2317171459450891</v>
      </c>
      <c r="AB40" s="32">
        <v>1.1732983931607488</v>
      </c>
      <c r="AC40" s="32">
        <v>1.3894416972195711</v>
      </c>
      <c r="AD40" s="32">
        <v>1.3177349260632545</v>
      </c>
      <c r="AE40" s="32">
        <v>1.2289415319694299</v>
      </c>
      <c r="AF40" s="32">
        <v>1.1532784777525484</v>
      </c>
      <c r="AG40" s="32">
        <v>1.2845652701454806</v>
      </c>
      <c r="AH40" s="32">
        <v>1.2634089792008292</v>
      </c>
      <c r="AI40" s="32">
        <v>1.2089988152323499</v>
      </c>
      <c r="AJ40" s="32">
        <v>1.2728765541869969</v>
      </c>
      <c r="AK40" s="32">
        <v>1.419164292750452</v>
      </c>
      <c r="AL40" s="33">
        <v>1.5722657651142034</v>
      </c>
      <c r="AM40" s="10"/>
      <c r="AN40" s="25"/>
    </row>
    <row r="41" spans="1:40">
      <c r="A41" s="39"/>
      <c r="B41" s="30" t="s">
        <v>84</v>
      </c>
      <c r="C41" s="31">
        <v>1.0334197655439985</v>
      </c>
      <c r="D41" s="32">
        <v>0.97879203250400915</v>
      </c>
      <c r="E41" s="32">
        <v>0.9634225130900097</v>
      </c>
      <c r="F41" s="32">
        <v>1.0930504466599957</v>
      </c>
      <c r="G41" s="32">
        <v>1.0248877445337117</v>
      </c>
      <c r="H41" s="32">
        <v>0.92104065729061479</v>
      </c>
      <c r="I41" s="32">
        <v>1.0440928104035321</v>
      </c>
      <c r="J41" s="32">
        <v>1.1097750723289705</v>
      </c>
      <c r="K41" s="32">
        <v>0.8116608632619966</v>
      </c>
      <c r="L41" s="32">
        <v>0.9879393048244417</v>
      </c>
      <c r="M41" s="32">
        <v>1.4073030662701931</v>
      </c>
      <c r="N41" s="32">
        <v>0.86180275210190194</v>
      </c>
      <c r="O41" s="32">
        <v>1.1680693472710426</v>
      </c>
      <c r="P41" s="32">
        <v>0.96139138465184859</v>
      </c>
      <c r="Q41" s="32">
        <v>0.95536486846579405</v>
      </c>
      <c r="R41" s="32">
        <v>0.95032340187742337</v>
      </c>
      <c r="S41" s="32">
        <v>0.9190558004695758</v>
      </c>
      <c r="T41" s="32">
        <v>1.1832759153735872</v>
      </c>
      <c r="U41" s="32">
        <v>1.0198222661619925</v>
      </c>
      <c r="V41" s="32">
        <v>0.97881162640159625</v>
      </c>
      <c r="W41" s="32">
        <v>1.0325522467106829</v>
      </c>
      <c r="X41" s="32">
        <v>1.0755837490704481</v>
      </c>
      <c r="Y41" s="32">
        <v>0.90831845959352786</v>
      </c>
      <c r="Z41" s="32">
        <v>0.93131818472458505</v>
      </c>
      <c r="AA41" s="32">
        <v>0.92713449044303875</v>
      </c>
      <c r="AB41" s="32">
        <v>0.88316169947123746</v>
      </c>
      <c r="AC41" s="32">
        <v>1.0458564486114632</v>
      </c>
      <c r="AD41" s="32">
        <v>0.99188153971603155</v>
      </c>
      <c r="AE41" s="32">
        <v>0.92504523849305897</v>
      </c>
      <c r="AF41" s="32">
        <v>0.86809236790286604</v>
      </c>
      <c r="AG41" s="32">
        <v>0.96691417432801474</v>
      </c>
      <c r="AH41" s="32">
        <v>0.95098947352376983</v>
      </c>
      <c r="AI41" s="32">
        <v>0.91003401568029574</v>
      </c>
      <c r="AJ41" s="32">
        <v>0.95811587859122282</v>
      </c>
      <c r="AK41" s="32">
        <v>1.0682291528909214</v>
      </c>
      <c r="AL41" s="33">
        <v>1.1834712407625907</v>
      </c>
      <c r="AM41" s="12"/>
      <c r="AN41" s="1"/>
    </row>
    <row r="42" spans="1:40" ht="11.25" customHeight="1"/>
  </sheetData>
  <sheetProtection sheet="1"/>
  <phoneticPr fontId="4"/>
  <pageMargins left="0.70866141732283472" right="0.70866141732283472" top="0.74803149606299213" bottom="0.74803149606299213" header="0.31496062992125984" footer="0.31496062992125984"/>
  <pageSetup paperSize="9" scale="70" orientation="landscape" horizontalDpi="300" verticalDpi="300" r:id="rId1"/>
  <drawing r:id="rId2"/>
  <legacyDrawing r:id="rId3"/>
  <oleObjects>
    <mc:AlternateContent xmlns:mc="http://schemas.openxmlformats.org/markup-compatibility/2006">
      <mc:Choice Requires="x14">
        <oleObject progId="Equation.3" shapeId="3073" r:id="rId4">
          <objectPr defaultSize="0" autoPict="0" r:id="rId5">
            <anchor moveWithCells="1">
              <from>
                <xdr:col>6</xdr:col>
                <xdr:colOff>295275</xdr:colOff>
                <xdr:row>0</xdr:row>
                <xdr:rowOff>47625</xdr:rowOff>
              </from>
              <to>
                <xdr:col>8</xdr:col>
                <xdr:colOff>561975</xdr:colOff>
                <xdr:row>0</xdr:row>
                <xdr:rowOff>238125</xdr:rowOff>
              </to>
            </anchor>
          </objectPr>
        </oleObject>
      </mc:Choice>
      <mc:Fallback>
        <oleObject progId="Equation.3" shapeId="3073" r:id="rId4"/>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8</vt:i4>
      </vt:variant>
    </vt:vector>
  </HeadingPairs>
  <TitlesOfParts>
    <vt:vector size="18" baseType="lpstr">
      <vt:lpstr>ご利用にあたって（必ずお読みください）</vt:lpstr>
      <vt:lpstr>データ入力表</vt:lpstr>
      <vt:lpstr>①結果</vt:lpstr>
      <vt:lpstr>②グラフ</vt:lpstr>
      <vt:lpstr>外生化逆行列係数</vt:lpstr>
      <vt:lpstr>転置逆行列係数</vt:lpstr>
      <vt:lpstr>移輸入投入係数</vt:lpstr>
      <vt:lpstr>計算</vt:lpstr>
      <vt:lpstr>逆行列係数</vt:lpstr>
      <vt:lpstr>H23取引基本表（生産者）(36)</vt:lpstr>
      <vt:lpstr>①結果!Print_Area</vt:lpstr>
      <vt:lpstr>②グラフ!Print_Area</vt:lpstr>
      <vt:lpstr>データ入力表!Print_Area</vt:lpstr>
      <vt:lpstr>'H23取引基本表（生産者）(36)'!Print_Titles</vt:lpstr>
      <vt:lpstr>移輸入投入係数!Print_Titles</vt:lpstr>
      <vt:lpstr>外生化逆行列係数!Print_Titles</vt:lpstr>
      <vt:lpstr>逆行列係数!Print_Titles</vt:lpstr>
      <vt:lpstr>転置逆行列係数!Print_Titles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oitapref</dc:creator>
  <cp:lastModifiedBy>oitapref</cp:lastModifiedBy>
  <cp:lastPrinted>2017-05-23T10:09:50Z</cp:lastPrinted>
  <dcterms:created xsi:type="dcterms:W3CDTF">2010-03-19T06:29:47Z</dcterms:created>
  <dcterms:modified xsi:type="dcterms:W3CDTF">2018-01-31T00:23:16Z</dcterms:modified>
</cp:coreProperties>
</file>